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5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10" yWindow="0" windowWidth="19320" windowHeight="12015" tabRatio="834"/>
  </bookViews>
  <sheets>
    <sheet name="일반사항" sheetId="140" r:id="rId1"/>
    <sheet name="1" sheetId="1" r:id="rId2"/>
    <sheet name="2" sheetId="2" r:id="rId3"/>
    <sheet name="3" sheetId="3" r:id="rId4"/>
    <sheet name="4" sheetId="8" r:id="rId5"/>
    <sheet name="5" sheetId="152" r:id="rId6"/>
    <sheet name="6" sheetId="10" r:id="rId7"/>
    <sheet name="7" sheetId="12" r:id="rId8"/>
    <sheet name="8" sheetId="118" r:id="rId9"/>
    <sheet name="9" sheetId="153" r:id="rId10"/>
    <sheet name="10" sheetId="154" r:id="rId11"/>
    <sheet name="11" sheetId="155" r:id="rId12"/>
    <sheet name="12" sheetId="150" r:id="rId13"/>
    <sheet name="13" sheetId="186" r:id="rId14"/>
    <sheet name="14" sheetId="156" r:id="rId15"/>
    <sheet name="15" sheetId="157" r:id="rId16"/>
    <sheet name="16" sheetId="158" r:id="rId17"/>
    <sheet name="17" sheetId="159" r:id="rId18"/>
    <sheet name="18" sheetId="160" r:id="rId19"/>
    <sheet name="19" sheetId="161" r:id="rId20"/>
    <sheet name="20" sheetId="187" r:id="rId21"/>
    <sheet name="21" sheetId="27" r:id="rId22"/>
    <sheet name="22" sheetId="162" r:id="rId23"/>
    <sheet name="23" sheetId="31" r:id="rId24"/>
    <sheet name="24" sheetId="33" r:id="rId25"/>
    <sheet name="25" sheetId="163" r:id="rId26"/>
    <sheet name="26" sheetId="164" r:id="rId27"/>
    <sheet name="27" sheetId="165" r:id="rId28"/>
    <sheet name="28" sheetId="166" r:id="rId29"/>
    <sheet name="29" sheetId="167" r:id="rId30"/>
    <sheet name="30" sheetId="168" r:id="rId31"/>
    <sheet name="31" sheetId="84" r:id="rId32"/>
    <sheet name="32" sheetId="86" r:id="rId33"/>
    <sheet name="33" sheetId="169" r:id="rId34"/>
    <sheet name="34" sheetId="90" r:id="rId35"/>
    <sheet name="35" sheetId="92" r:id="rId36"/>
    <sheet name="36" sheetId="131" r:id="rId37"/>
    <sheet name="37" sheetId="170" r:id="rId38"/>
    <sheet name="38" sheetId="171" r:id="rId39"/>
    <sheet name="39" sheetId="96" r:id="rId40"/>
    <sheet name="40" sheetId="132" r:id="rId41"/>
    <sheet name="41" sheetId="133" r:id="rId42"/>
    <sheet name="42" sheetId="97" r:id="rId43"/>
    <sheet name="43" sheetId="98" r:id="rId44"/>
    <sheet name="44" sheetId="134" r:id="rId45"/>
    <sheet name="45" sheetId="121" r:id="rId46"/>
    <sheet name="46" sheetId="100" r:id="rId47"/>
    <sheet name="47" sheetId="101" r:id="rId48"/>
    <sheet name="48" sheetId="103" r:id="rId49"/>
    <sheet name="49" sheetId="139" r:id="rId50"/>
    <sheet name="50" sheetId="138" r:id="rId51"/>
    <sheet name="51" sheetId="137" r:id="rId52"/>
    <sheet name="52" sheetId="136" r:id="rId53"/>
    <sheet name="53" sheetId="109" r:id="rId54"/>
    <sheet name="54" sheetId="130" r:id="rId55"/>
    <sheet name="55" sheetId="189" r:id="rId56"/>
    <sheet name="영유아인구" sheetId="190" r:id="rId57"/>
    <sheet name="유치원 원아수" sheetId="191" r:id="rId58"/>
    <sheet name="주민등록인구" sheetId="192" r:id="rId59"/>
    <sheet name="육아종합지원센터(시도)" sheetId="193" r:id="rId60"/>
    <sheet name="육아종합지원센터(시군구)" sheetId="194" r:id="rId61"/>
    <sheet name="양육수당" sheetId="195" r:id="rId62"/>
    <sheet name="GDP 대비 보육재정 비율" sheetId="196" r:id="rId63"/>
    <sheet name="2014년 보육예산" sheetId="197" r:id="rId64"/>
  </sheets>
  <definedNames>
    <definedName name="_xlnm._FilterDatabase" localSheetId="10" hidden="1">'10'!$A$6:$L$149</definedName>
    <definedName name="_xlnm._FilterDatabase" localSheetId="11" hidden="1">'11'!$A$6:$L$149</definedName>
    <definedName name="_xlnm._FilterDatabase" localSheetId="14" hidden="1">'14'!$A$6:$I$77</definedName>
    <definedName name="_xlnm._FilterDatabase" localSheetId="15" hidden="1">'15'!$A$6:$J$77</definedName>
    <definedName name="_xlnm._FilterDatabase" localSheetId="16" hidden="1">'16'!$A$6:$L$221</definedName>
    <definedName name="_xlnm._FilterDatabase" localSheetId="17" hidden="1">'17'!$A$6:$K$437</definedName>
    <definedName name="_xlnm._FilterDatabase" localSheetId="18" hidden="1">'18'!$A$5:$U$76</definedName>
    <definedName name="_xlnm._FilterDatabase" localSheetId="19" hidden="1">'19'!$A$1:$K$221</definedName>
    <definedName name="_xlnm._FilterDatabase" localSheetId="27" hidden="1">'27'!$A$11:$P$61</definedName>
    <definedName name="_xlnm._FilterDatabase" localSheetId="34" hidden="1">'34'!$A$9:$C$59</definedName>
    <definedName name="_xlnm._FilterDatabase" localSheetId="37" hidden="1">'37'!$A$4:$BI$428</definedName>
    <definedName name="_xlnm._FilterDatabase" localSheetId="38" hidden="1">'38'!$A$5:$M$852</definedName>
    <definedName name="_xlnm._FilterDatabase" localSheetId="49" hidden="1">'50'!#REF!</definedName>
    <definedName name="_xlnm._FilterDatabase" localSheetId="5" hidden="1">'5'!#REF!</definedName>
    <definedName name="_xlnm._FilterDatabase" localSheetId="53" hidden="1">'53'!$A$9:$J$23</definedName>
    <definedName name="_xlnm._FilterDatabase" localSheetId="7" hidden="1">'7'!#REF!</definedName>
    <definedName name="_xlnm._FilterDatabase" localSheetId="8" hidden="1">'8'!$A$5:$J$253</definedName>
    <definedName name="_xlnm._FilterDatabase" localSheetId="9" hidden="1">'9'!$A$9:$K$749</definedName>
    <definedName name="_xlnm.Print_Area" localSheetId="31">'31'!$A$4:$O$61</definedName>
    <definedName name="_xlnm.Print_Area" localSheetId="32">'32'!$A$4:$Q$60</definedName>
    <definedName name="_xlnm.Print_Area" localSheetId="38">'38'!#REF!</definedName>
    <definedName name="_xlnm.Print_Area" localSheetId="8">'8'!$A$232:$J$250</definedName>
  </definedNames>
  <calcPr calcId="125725"/>
</workbook>
</file>

<file path=xl/calcChain.xml><?xml version="1.0" encoding="utf-8"?>
<calcChain xmlns="http://schemas.openxmlformats.org/spreadsheetml/2006/main">
  <c r="D7" i="33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6"/>
  <c r="K212" i="161"/>
  <c r="J212"/>
  <c r="I212"/>
  <c r="H212"/>
  <c r="G212"/>
  <c r="F212"/>
  <c r="E212"/>
  <c r="K211"/>
  <c r="J211"/>
  <c r="I211"/>
  <c r="H211"/>
  <c r="G211"/>
  <c r="F211"/>
  <c r="E211"/>
  <c r="K210"/>
  <c r="J210"/>
  <c r="I210"/>
  <c r="H210"/>
  <c r="G210"/>
  <c r="F210"/>
  <c r="E210"/>
  <c r="K200"/>
  <c r="J200"/>
  <c r="I200"/>
  <c r="H200"/>
  <c r="G200"/>
  <c r="F200"/>
  <c r="E200"/>
  <c r="K199"/>
  <c r="J199"/>
  <c r="I199"/>
  <c r="H199"/>
  <c r="G199"/>
  <c r="F199"/>
  <c r="E199"/>
  <c r="K198"/>
  <c r="J198"/>
  <c r="I198"/>
  <c r="H198"/>
  <c r="G198"/>
  <c r="F198"/>
  <c r="E198"/>
  <c r="K188"/>
  <c r="J188"/>
  <c r="I188"/>
  <c r="H188"/>
  <c r="G188"/>
  <c r="F188"/>
  <c r="E188"/>
  <c r="K187"/>
  <c r="J187"/>
  <c r="I187"/>
  <c r="H187"/>
  <c r="G187"/>
  <c r="F187"/>
  <c r="E187"/>
  <c r="K186"/>
  <c r="J186"/>
  <c r="I186"/>
  <c r="H186"/>
  <c r="G186"/>
  <c r="F186"/>
  <c r="E186"/>
  <c r="K176"/>
  <c r="J176"/>
  <c r="I176"/>
  <c r="H176"/>
  <c r="G176"/>
  <c r="F176"/>
  <c r="E176"/>
  <c r="K175"/>
  <c r="J175"/>
  <c r="I175"/>
  <c r="H175"/>
  <c r="G175"/>
  <c r="F175"/>
  <c r="E175"/>
  <c r="K174"/>
  <c r="J174"/>
  <c r="I174"/>
  <c r="H174"/>
  <c r="G174"/>
  <c r="F174"/>
  <c r="E174"/>
  <c r="K164"/>
  <c r="J164"/>
  <c r="I164"/>
  <c r="H164"/>
  <c r="G164"/>
  <c r="F164"/>
  <c r="E164"/>
  <c r="K163"/>
  <c r="J163"/>
  <c r="I163"/>
  <c r="H163"/>
  <c r="G163"/>
  <c r="F163"/>
  <c r="E163"/>
  <c r="K162"/>
  <c r="J162"/>
  <c r="I162"/>
  <c r="H162"/>
  <c r="G162"/>
  <c r="F162"/>
  <c r="E162"/>
  <c r="K152"/>
  <c r="J152"/>
  <c r="I152"/>
  <c r="H152"/>
  <c r="G152"/>
  <c r="F152"/>
  <c r="E152"/>
  <c r="K151"/>
  <c r="J151"/>
  <c r="I151"/>
  <c r="H151"/>
  <c r="G151"/>
  <c r="F151"/>
  <c r="E151"/>
  <c r="K150"/>
  <c r="J150"/>
  <c r="I150"/>
  <c r="H150"/>
  <c r="G150"/>
  <c r="F150"/>
  <c r="E150"/>
  <c r="K140"/>
  <c r="J140"/>
  <c r="I140"/>
  <c r="H140"/>
  <c r="G140"/>
  <c r="F140"/>
  <c r="E140"/>
  <c r="K139"/>
  <c r="J139"/>
  <c r="I139"/>
  <c r="H139"/>
  <c r="G139"/>
  <c r="F139"/>
  <c r="E139"/>
  <c r="K138"/>
  <c r="J138"/>
  <c r="I138"/>
  <c r="H138"/>
  <c r="G138"/>
  <c r="F138"/>
  <c r="E138"/>
  <c r="K128"/>
  <c r="J128"/>
  <c r="I128"/>
  <c r="H128"/>
  <c r="G128"/>
  <c r="F128"/>
  <c r="E128"/>
  <c r="K127"/>
  <c r="J127"/>
  <c r="I127"/>
  <c r="H127"/>
  <c r="G127"/>
  <c r="F127"/>
  <c r="E127"/>
  <c r="K126"/>
  <c r="J126"/>
  <c r="I126"/>
  <c r="H126"/>
  <c r="G126"/>
  <c r="F126"/>
  <c r="E126"/>
  <c r="K116"/>
  <c r="J116"/>
  <c r="I116"/>
  <c r="H116"/>
  <c r="G116"/>
  <c r="F116"/>
  <c r="E116"/>
  <c r="K115"/>
  <c r="J115"/>
  <c r="I115"/>
  <c r="H115"/>
  <c r="G115"/>
  <c r="F115"/>
  <c r="E115"/>
  <c r="K114"/>
  <c r="J114"/>
  <c r="I114"/>
  <c r="H114"/>
  <c r="G114"/>
  <c r="F114"/>
  <c r="E114"/>
  <c r="K104"/>
  <c r="J104"/>
  <c r="I104"/>
  <c r="H104"/>
  <c r="G104"/>
  <c r="F104"/>
  <c r="E104"/>
  <c r="K103"/>
  <c r="J103"/>
  <c r="I103"/>
  <c r="H103"/>
  <c r="G103"/>
  <c r="F103"/>
  <c r="E103"/>
  <c r="K102"/>
  <c r="J102"/>
  <c r="I102"/>
  <c r="H102"/>
  <c r="G102"/>
  <c r="F102"/>
  <c r="E102"/>
  <c r="K92"/>
  <c r="J92"/>
  <c r="I92"/>
  <c r="H92"/>
  <c r="G92"/>
  <c r="F92"/>
  <c r="E92"/>
  <c r="K91"/>
  <c r="J91"/>
  <c r="I91"/>
  <c r="H91"/>
  <c r="G91"/>
  <c r="F91"/>
  <c r="E91"/>
  <c r="K90"/>
  <c r="J90"/>
  <c r="I90"/>
  <c r="H90"/>
  <c r="G90"/>
  <c r="F90"/>
  <c r="E90"/>
  <c r="K80"/>
  <c r="J80"/>
  <c r="I80"/>
  <c r="H80"/>
  <c r="G80"/>
  <c r="F80"/>
  <c r="E80"/>
  <c r="K79"/>
  <c r="J79"/>
  <c r="I79"/>
  <c r="H79"/>
  <c r="G79"/>
  <c r="F79"/>
  <c r="E79"/>
  <c r="K78"/>
  <c r="J78"/>
  <c r="I78"/>
  <c r="H78"/>
  <c r="G78"/>
  <c r="F78"/>
  <c r="E78"/>
  <c r="K68"/>
  <c r="J68"/>
  <c r="I68"/>
  <c r="H68"/>
  <c r="G68"/>
  <c r="F68"/>
  <c r="E68"/>
  <c r="K67"/>
  <c r="J67"/>
  <c r="I67"/>
  <c r="H67"/>
  <c r="G67"/>
  <c r="F67"/>
  <c r="E67"/>
  <c r="K66"/>
  <c r="J66"/>
  <c r="I66"/>
  <c r="H66"/>
  <c r="G66"/>
  <c r="F66"/>
  <c r="E66"/>
  <c r="K56"/>
  <c r="J56"/>
  <c r="I56"/>
  <c r="H56"/>
  <c r="G56"/>
  <c r="F56"/>
  <c r="E56"/>
  <c r="K55"/>
  <c r="J55"/>
  <c r="I55"/>
  <c r="H55"/>
  <c r="G55"/>
  <c r="F55"/>
  <c r="E55"/>
  <c r="K54"/>
  <c r="J54"/>
  <c r="I54"/>
  <c r="H54"/>
  <c r="G54"/>
  <c r="F54"/>
  <c r="E54"/>
  <c r="K44"/>
  <c r="J44"/>
  <c r="I44"/>
  <c r="H44"/>
  <c r="G44"/>
  <c r="F44"/>
  <c r="E44"/>
  <c r="K43"/>
  <c r="J43"/>
  <c r="I43"/>
  <c r="H43"/>
  <c r="G43"/>
  <c r="F43"/>
  <c r="E43"/>
  <c r="K42"/>
  <c r="J42"/>
  <c r="I42"/>
  <c r="H42"/>
  <c r="G42"/>
  <c r="F42"/>
  <c r="E42"/>
  <c r="K32"/>
  <c r="J32"/>
  <c r="I32"/>
  <c r="H32"/>
  <c r="G32"/>
  <c r="F32"/>
  <c r="E32"/>
  <c r="K31"/>
  <c r="J31"/>
  <c r="I31"/>
  <c r="H31"/>
  <c r="G31"/>
  <c r="F31"/>
  <c r="E31"/>
  <c r="K30"/>
  <c r="J30"/>
  <c r="I30"/>
  <c r="H30"/>
  <c r="G30"/>
  <c r="F30"/>
  <c r="E30"/>
  <c r="F18"/>
  <c r="G18"/>
  <c r="H18"/>
  <c r="I18"/>
  <c r="J18"/>
  <c r="K18"/>
  <c r="F19"/>
  <c r="G19"/>
  <c r="H19"/>
  <c r="I19"/>
  <c r="J19"/>
  <c r="K19"/>
  <c r="F20"/>
  <c r="G20"/>
  <c r="H20"/>
  <c r="I20"/>
  <c r="J20"/>
  <c r="K20"/>
  <c r="E19"/>
  <c r="E20"/>
  <c r="E18"/>
  <c r="I73" i="160"/>
  <c r="H73"/>
  <c r="G73"/>
  <c r="F73"/>
  <c r="E73"/>
  <c r="D73"/>
  <c r="C73"/>
  <c r="I69"/>
  <c r="H69"/>
  <c r="G69"/>
  <c r="F69"/>
  <c r="E69"/>
  <c r="D69"/>
  <c r="C69"/>
  <c r="I65"/>
  <c r="H65"/>
  <c r="G65"/>
  <c r="F65"/>
  <c r="E65"/>
  <c r="D65"/>
  <c r="C65"/>
  <c r="I61"/>
  <c r="H61"/>
  <c r="G61"/>
  <c r="F61"/>
  <c r="E61"/>
  <c r="D61"/>
  <c r="C61"/>
  <c r="I57"/>
  <c r="H57"/>
  <c r="G57"/>
  <c r="F57"/>
  <c r="E57"/>
  <c r="D57"/>
  <c r="C57"/>
  <c r="I53"/>
  <c r="H53"/>
  <c r="G53"/>
  <c r="F53"/>
  <c r="E53"/>
  <c r="D53"/>
  <c r="C53"/>
  <c r="I49"/>
  <c r="H49"/>
  <c r="G49"/>
  <c r="F49"/>
  <c r="E49"/>
  <c r="D49"/>
  <c r="C49"/>
  <c r="I45"/>
  <c r="H45"/>
  <c r="G45"/>
  <c r="F45"/>
  <c r="E45"/>
  <c r="D45"/>
  <c r="C45"/>
  <c r="I41"/>
  <c r="H41"/>
  <c r="G41"/>
  <c r="F41"/>
  <c r="E41"/>
  <c r="D41"/>
  <c r="C41"/>
  <c r="I37"/>
  <c r="H37"/>
  <c r="G37"/>
  <c r="F37"/>
  <c r="E37"/>
  <c r="D37"/>
  <c r="C37"/>
  <c r="I33"/>
  <c r="H33"/>
  <c r="G33"/>
  <c r="F33"/>
  <c r="E33"/>
  <c r="D33"/>
  <c r="C33"/>
  <c r="I29"/>
  <c r="H29"/>
  <c r="G29"/>
  <c r="F29"/>
  <c r="E29"/>
  <c r="D29"/>
  <c r="C29"/>
  <c r="I25"/>
  <c r="H25"/>
  <c r="G25"/>
  <c r="F25"/>
  <c r="E25"/>
  <c r="D25"/>
  <c r="C25"/>
  <c r="I21"/>
  <c r="H21"/>
  <c r="G21"/>
  <c r="F21"/>
  <c r="E21"/>
  <c r="D21"/>
  <c r="C21"/>
  <c r="I17"/>
  <c r="H17"/>
  <c r="G17"/>
  <c r="F17"/>
  <c r="E17"/>
  <c r="D17"/>
  <c r="C17"/>
  <c r="I13"/>
  <c r="H13"/>
  <c r="G13"/>
  <c r="F13"/>
  <c r="E13"/>
  <c r="D13"/>
  <c r="C13"/>
  <c r="D9"/>
  <c r="E9"/>
  <c r="F9"/>
  <c r="G9"/>
  <c r="H9"/>
  <c r="I9"/>
  <c r="C9"/>
  <c r="J42" i="136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9"/>
  <c r="K9" i="138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8"/>
  <c r="D6" i="139"/>
  <c r="E6"/>
  <c r="F6"/>
  <c r="G6"/>
  <c r="H6"/>
  <c r="I6"/>
  <c r="D7"/>
  <c r="E7"/>
  <c r="F7"/>
  <c r="G7"/>
  <c r="H7"/>
  <c r="I7"/>
  <c r="O9" i="137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8"/>
  <c r="K9" i="13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8"/>
  <c r="I9" i="103"/>
  <c r="I10"/>
  <c r="I11"/>
  <c r="I12"/>
  <c r="I13"/>
  <c r="I14"/>
  <c r="I15"/>
  <c r="I16"/>
  <c r="I17"/>
  <c r="I18"/>
  <c r="I19"/>
  <c r="I20"/>
  <c r="I21"/>
  <c r="I22"/>
  <c r="I23"/>
  <c r="I24"/>
  <c r="I8"/>
  <c r="F9"/>
  <c r="F10"/>
  <c r="F7" s="1"/>
  <c r="F11"/>
  <c r="F12"/>
  <c r="B12" s="1"/>
  <c r="F13"/>
  <c r="F14"/>
  <c r="F15"/>
  <c r="F16"/>
  <c r="B16" s="1"/>
  <c r="F17"/>
  <c r="F18"/>
  <c r="F19"/>
  <c r="F20"/>
  <c r="B20" s="1"/>
  <c r="F21"/>
  <c r="F22"/>
  <c r="F23"/>
  <c r="F24"/>
  <c r="B24" s="1"/>
  <c r="F8"/>
  <c r="B8" s="1"/>
  <c r="C9"/>
  <c r="C7" s="1"/>
  <c r="C10"/>
  <c r="C11"/>
  <c r="B11" s="1"/>
  <c r="C12"/>
  <c r="C13"/>
  <c r="B13" s="1"/>
  <c r="C14"/>
  <c r="C15"/>
  <c r="B15" s="1"/>
  <c r="C16"/>
  <c r="C17"/>
  <c r="B17" s="1"/>
  <c r="C18"/>
  <c r="C19"/>
  <c r="B19" s="1"/>
  <c r="C20"/>
  <c r="C21"/>
  <c r="B21" s="1"/>
  <c r="C22"/>
  <c r="C23"/>
  <c r="B23" s="1"/>
  <c r="C24"/>
  <c r="C8"/>
  <c r="D7"/>
  <c r="E7"/>
  <c r="G7"/>
  <c r="H7"/>
  <c r="I7"/>
  <c r="J7"/>
  <c r="K7"/>
  <c r="L7"/>
  <c r="B10"/>
  <c r="B14"/>
  <c r="B18"/>
  <c r="B22"/>
  <c r="I8" i="101"/>
  <c r="I9"/>
  <c r="I10"/>
  <c r="I11"/>
  <c r="I12"/>
  <c r="I13"/>
  <c r="I14"/>
  <c r="I15"/>
  <c r="I16"/>
  <c r="I17"/>
  <c r="I18"/>
  <c r="I19"/>
  <c r="I20"/>
  <c r="I21"/>
  <c r="I22"/>
  <c r="I23"/>
  <c r="I7"/>
  <c r="C8" i="130"/>
  <c r="C9"/>
  <c r="C10"/>
  <c r="C11"/>
  <c r="C12"/>
  <c r="C13"/>
  <c r="C14"/>
  <c r="C15"/>
  <c r="C16"/>
  <c r="C17"/>
  <c r="C18"/>
  <c r="C19"/>
  <c r="C20"/>
  <c r="C21"/>
  <c r="C22"/>
  <c r="C23"/>
  <c r="C7"/>
  <c r="C6" i="109"/>
  <c r="D6"/>
  <c r="E6"/>
  <c r="F6"/>
  <c r="G6"/>
  <c r="H6"/>
  <c r="I6"/>
  <c r="J6"/>
  <c r="C8"/>
  <c r="C9"/>
  <c r="C10"/>
  <c r="C11"/>
  <c r="C12"/>
  <c r="C13"/>
  <c r="C14"/>
  <c r="C15"/>
  <c r="C16"/>
  <c r="C17"/>
  <c r="C18"/>
  <c r="C19"/>
  <c r="C20"/>
  <c r="C21"/>
  <c r="C22"/>
  <c r="C23"/>
  <c r="C7"/>
  <c r="B6"/>
  <c r="J6" i="101"/>
  <c r="I7" i="121"/>
  <c r="I8"/>
  <c r="I9"/>
  <c r="I10"/>
  <c r="I11"/>
  <c r="I12"/>
  <c r="I13"/>
  <c r="I14"/>
  <c r="I15"/>
  <c r="I16"/>
  <c r="I17"/>
  <c r="I18"/>
  <c r="I19"/>
  <c r="I20"/>
  <c r="I21"/>
  <c r="I22"/>
  <c r="I23"/>
  <c r="H9" i="131"/>
  <c r="H10"/>
  <c r="C10" s="1"/>
  <c r="H11"/>
  <c r="H12"/>
  <c r="H13"/>
  <c r="H14"/>
  <c r="C14" s="1"/>
  <c r="H15"/>
  <c r="H16"/>
  <c r="H17"/>
  <c r="H18"/>
  <c r="C18" s="1"/>
  <c r="H19"/>
  <c r="H20"/>
  <c r="H21"/>
  <c r="H22"/>
  <c r="C22" s="1"/>
  <c r="H23"/>
  <c r="H24"/>
  <c r="H25"/>
  <c r="H26"/>
  <c r="C26" s="1"/>
  <c r="H27"/>
  <c r="H28"/>
  <c r="H29"/>
  <c r="H30"/>
  <c r="C30" s="1"/>
  <c r="H31"/>
  <c r="H32"/>
  <c r="H33"/>
  <c r="H34"/>
  <c r="C34" s="1"/>
  <c r="H35"/>
  <c r="H36"/>
  <c r="H37"/>
  <c r="H38"/>
  <c r="C38" s="1"/>
  <c r="H39"/>
  <c r="H40"/>
  <c r="H41"/>
  <c r="C9"/>
  <c r="C11"/>
  <c r="C13"/>
  <c r="C15"/>
  <c r="C17"/>
  <c r="C19"/>
  <c r="C21"/>
  <c r="C23"/>
  <c r="C25"/>
  <c r="C27"/>
  <c r="C29"/>
  <c r="C31"/>
  <c r="C33"/>
  <c r="C35"/>
  <c r="C37"/>
  <c r="C39"/>
  <c r="C41"/>
  <c r="H8"/>
  <c r="C12"/>
  <c r="C16"/>
  <c r="C20"/>
  <c r="C24"/>
  <c r="C28"/>
  <c r="C32"/>
  <c r="C36"/>
  <c r="C40"/>
  <c r="C8"/>
  <c r="P6"/>
  <c r="Q6"/>
  <c r="J7"/>
  <c r="K7"/>
  <c r="L7"/>
  <c r="M7"/>
  <c r="N7"/>
  <c r="O7"/>
  <c r="P7"/>
  <c r="Q7"/>
  <c r="G8" i="92"/>
  <c r="G9"/>
  <c r="G10"/>
  <c r="G11"/>
  <c r="G12"/>
  <c r="G13"/>
  <c r="G14"/>
  <c r="G15"/>
  <c r="G16"/>
  <c r="G17"/>
  <c r="G18"/>
  <c r="G19"/>
  <c r="G20"/>
  <c r="G21"/>
  <c r="G22"/>
  <c r="G23"/>
  <c r="G7"/>
  <c r="N6"/>
  <c r="O6"/>
  <c r="P6"/>
  <c r="B7" i="86"/>
  <c r="C7"/>
  <c r="E8"/>
  <c r="F8"/>
  <c r="E9"/>
  <c r="F9"/>
  <c r="B9" i="103" l="1"/>
  <c r="B7" s="1"/>
  <c r="E7" i="86"/>
  <c r="F7"/>
  <c r="D54" i="171"/>
  <c r="E54"/>
  <c r="F54"/>
  <c r="G54"/>
  <c r="H54"/>
  <c r="I54"/>
  <c r="J54"/>
  <c r="K54"/>
  <c r="L54"/>
  <c r="M54"/>
  <c r="D55"/>
  <c r="E55"/>
  <c r="F55"/>
  <c r="G55"/>
  <c r="H55"/>
  <c r="I55"/>
  <c r="J55"/>
  <c r="K55"/>
  <c r="L55"/>
  <c r="M55"/>
  <c r="D56"/>
  <c r="E56"/>
  <c r="F56"/>
  <c r="G56"/>
  <c r="H56"/>
  <c r="I56"/>
  <c r="J56"/>
  <c r="K56"/>
  <c r="L56"/>
  <c r="M56"/>
  <c r="D57"/>
  <c r="E57"/>
  <c r="F57"/>
  <c r="G57"/>
  <c r="H57"/>
  <c r="I57"/>
  <c r="J57"/>
  <c r="K57"/>
  <c r="L57"/>
  <c r="M57"/>
  <c r="D58"/>
  <c r="E58"/>
  <c r="F58"/>
  <c r="G58"/>
  <c r="H58"/>
  <c r="I58"/>
  <c r="J58"/>
  <c r="K58"/>
  <c r="L58"/>
  <c r="M58"/>
  <c r="D59"/>
  <c r="E59"/>
  <c r="F59"/>
  <c r="G59"/>
  <c r="H59"/>
  <c r="I59"/>
  <c r="J59"/>
  <c r="K59"/>
  <c r="L59"/>
  <c r="M59"/>
  <c r="D60"/>
  <c r="E60"/>
  <c r="F60"/>
  <c r="G60"/>
  <c r="H60"/>
  <c r="I60"/>
  <c r="J60"/>
  <c r="K60"/>
  <c r="L60"/>
  <c r="M60"/>
  <c r="D61"/>
  <c r="E61"/>
  <c r="F61"/>
  <c r="G61"/>
  <c r="H61"/>
  <c r="I61"/>
  <c r="J61"/>
  <c r="K61"/>
  <c r="L61"/>
  <c r="M61"/>
  <c r="D62"/>
  <c r="E62"/>
  <c r="F62"/>
  <c r="G62"/>
  <c r="H62"/>
  <c r="I62"/>
  <c r="J62"/>
  <c r="K62"/>
  <c r="L62"/>
  <c r="M62"/>
  <c r="D63"/>
  <c r="E63"/>
  <c r="F63"/>
  <c r="G63"/>
  <c r="H63"/>
  <c r="I63"/>
  <c r="J63"/>
  <c r="K63"/>
  <c r="L63"/>
  <c r="M63"/>
  <c r="D64"/>
  <c r="E64"/>
  <c r="F64"/>
  <c r="G64"/>
  <c r="H64"/>
  <c r="I64"/>
  <c r="J64"/>
  <c r="K64"/>
  <c r="L64"/>
  <c r="M64"/>
  <c r="D65"/>
  <c r="E65"/>
  <c r="F65"/>
  <c r="G65"/>
  <c r="H65"/>
  <c r="I65"/>
  <c r="J65"/>
  <c r="K65"/>
  <c r="L65"/>
  <c r="M65"/>
  <c r="D66"/>
  <c r="E66"/>
  <c r="F66"/>
  <c r="G66"/>
  <c r="H66"/>
  <c r="I66"/>
  <c r="J66"/>
  <c r="K66"/>
  <c r="L66"/>
  <c r="M66"/>
  <c r="D67"/>
  <c r="E67"/>
  <c r="F67"/>
  <c r="G67"/>
  <c r="H67"/>
  <c r="I67"/>
  <c r="J67"/>
  <c r="K67"/>
  <c r="L67"/>
  <c r="M67"/>
  <c r="D68"/>
  <c r="E68"/>
  <c r="F68"/>
  <c r="G68"/>
  <c r="H68"/>
  <c r="I68"/>
  <c r="J68"/>
  <c r="K68"/>
  <c r="L68"/>
  <c r="M68"/>
  <c r="E53"/>
  <c r="F53"/>
  <c r="G53"/>
  <c r="H53"/>
  <c r="I53"/>
  <c r="J53"/>
  <c r="K53"/>
  <c r="L53"/>
  <c r="M53"/>
  <c r="D53"/>
  <c r="E37"/>
  <c r="F37"/>
  <c r="G37"/>
  <c r="H37"/>
  <c r="I37"/>
  <c r="J37"/>
  <c r="K37"/>
  <c r="L37"/>
  <c r="M37"/>
  <c r="E38"/>
  <c r="F38"/>
  <c r="G38"/>
  <c r="H38"/>
  <c r="I38"/>
  <c r="J38"/>
  <c r="K38"/>
  <c r="L38"/>
  <c r="M38"/>
  <c r="E39"/>
  <c r="F39"/>
  <c r="G39"/>
  <c r="H39"/>
  <c r="I39"/>
  <c r="J39"/>
  <c r="K39"/>
  <c r="L39"/>
  <c r="M39"/>
  <c r="E40"/>
  <c r="F40"/>
  <c r="G40"/>
  <c r="H40"/>
  <c r="I40"/>
  <c r="J40"/>
  <c r="K40"/>
  <c r="L40"/>
  <c r="M40"/>
  <c r="E41"/>
  <c r="F41"/>
  <c r="G41"/>
  <c r="H41"/>
  <c r="I41"/>
  <c r="J41"/>
  <c r="K41"/>
  <c r="L41"/>
  <c r="M41"/>
  <c r="E42"/>
  <c r="F42"/>
  <c r="G42"/>
  <c r="H42"/>
  <c r="I42"/>
  <c r="J42"/>
  <c r="K42"/>
  <c r="L42"/>
  <c r="M42"/>
  <c r="E43"/>
  <c r="F43"/>
  <c r="G43"/>
  <c r="H43"/>
  <c r="I43"/>
  <c r="J43"/>
  <c r="K43"/>
  <c r="L43"/>
  <c r="M43"/>
  <c r="E44"/>
  <c r="F44"/>
  <c r="G44"/>
  <c r="H44"/>
  <c r="I44"/>
  <c r="J44"/>
  <c r="K44"/>
  <c r="L44"/>
  <c r="M44"/>
  <c r="E45"/>
  <c r="F45"/>
  <c r="G45"/>
  <c r="H45"/>
  <c r="I45"/>
  <c r="J45"/>
  <c r="K45"/>
  <c r="L45"/>
  <c r="M45"/>
  <c r="E46"/>
  <c r="F46"/>
  <c r="G46"/>
  <c r="H46"/>
  <c r="I46"/>
  <c r="J46"/>
  <c r="K46"/>
  <c r="L46"/>
  <c r="M46"/>
  <c r="E47"/>
  <c r="F47"/>
  <c r="G47"/>
  <c r="H47"/>
  <c r="I47"/>
  <c r="J47"/>
  <c r="K47"/>
  <c r="L47"/>
  <c r="M47"/>
  <c r="E48"/>
  <c r="F48"/>
  <c r="G48"/>
  <c r="H48"/>
  <c r="I48"/>
  <c r="J48"/>
  <c r="K48"/>
  <c r="L48"/>
  <c r="M48"/>
  <c r="E49"/>
  <c r="F49"/>
  <c r="G49"/>
  <c r="H49"/>
  <c r="I49"/>
  <c r="J49"/>
  <c r="K49"/>
  <c r="L49"/>
  <c r="M49"/>
  <c r="E50"/>
  <c r="F50"/>
  <c r="G50"/>
  <c r="H50"/>
  <c r="I50"/>
  <c r="J50"/>
  <c r="K50"/>
  <c r="L50"/>
  <c r="M50"/>
  <c r="E51"/>
  <c r="F51"/>
  <c r="G51"/>
  <c r="H51"/>
  <c r="I51"/>
  <c r="J51"/>
  <c r="K51"/>
  <c r="L51"/>
  <c r="M51"/>
  <c r="E52"/>
  <c r="F52"/>
  <c r="G52"/>
  <c r="H52"/>
  <c r="I52"/>
  <c r="J52"/>
  <c r="K52"/>
  <c r="L52"/>
  <c r="M52"/>
  <c r="D38"/>
  <c r="D39"/>
  <c r="D40"/>
  <c r="D41"/>
  <c r="D42"/>
  <c r="D43"/>
  <c r="D44"/>
  <c r="D45"/>
  <c r="D46"/>
  <c r="D47"/>
  <c r="D48"/>
  <c r="D49"/>
  <c r="D50"/>
  <c r="D51"/>
  <c r="D52"/>
  <c r="D37"/>
  <c r="D22"/>
  <c r="E22"/>
  <c r="F22"/>
  <c r="G22"/>
  <c r="H22"/>
  <c r="I22"/>
  <c r="J22"/>
  <c r="K22"/>
  <c r="L22"/>
  <c r="M22"/>
  <c r="D23"/>
  <c r="E23"/>
  <c r="F23"/>
  <c r="G23"/>
  <c r="H23"/>
  <c r="I23"/>
  <c r="J23"/>
  <c r="K23"/>
  <c r="L23"/>
  <c r="M23"/>
  <c r="D24"/>
  <c r="E24"/>
  <c r="F24"/>
  <c r="G24"/>
  <c r="H24"/>
  <c r="I24"/>
  <c r="J24"/>
  <c r="K24"/>
  <c r="L24"/>
  <c r="M24"/>
  <c r="D25"/>
  <c r="E25"/>
  <c r="F25"/>
  <c r="G25"/>
  <c r="H25"/>
  <c r="I25"/>
  <c r="J25"/>
  <c r="K25"/>
  <c r="L25"/>
  <c r="M25"/>
  <c r="D26"/>
  <c r="E26"/>
  <c r="F26"/>
  <c r="G26"/>
  <c r="H26"/>
  <c r="I26"/>
  <c r="J26"/>
  <c r="K26"/>
  <c r="L26"/>
  <c r="M26"/>
  <c r="D27"/>
  <c r="E27"/>
  <c r="F27"/>
  <c r="G27"/>
  <c r="H27"/>
  <c r="I27"/>
  <c r="J27"/>
  <c r="K27"/>
  <c r="L27"/>
  <c r="M27"/>
  <c r="D28"/>
  <c r="E28"/>
  <c r="F28"/>
  <c r="G28"/>
  <c r="H28"/>
  <c r="I28"/>
  <c r="J28"/>
  <c r="K28"/>
  <c r="L28"/>
  <c r="M28"/>
  <c r="D29"/>
  <c r="E29"/>
  <c r="F29"/>
  <c r="G29"/>
  <c r="H29"/>
  <c r="I29"/>
  <c r="J29"/>
  <c r="K29"/>
  <c r="L29"/>
  <c r="M29"/>
  <c r="D30"/>
  <c r="E30"/>
  <c r="F30"/>
  <c r="G30"/>
  <c r="H30"/>
  <c r="I30"/>
  <c r="J30"/>
  <c r="K30"/>
  <c r="L30"/>
  <c r="M30"/>
  <c r="D31"/>
  <c r="E31"/>
  <c r="F31"/>
  <c r="G31"/>
  <c r="H31"/>
  <c r="I31"/>
  <c r="J31"/>
  <c r="K31"/>
  <c r="L31"/>
  <c r="M31"/>
  <c r="D32"/>
  <c r="E32"/>
  <c r="F32"/>
  <c r="G32"/>
  <c r="H32"/>
  <c r="I32"/>
  <c r="J32"/>
  <c r="K32"/>
  <c r="L32"/>
  <c r="M32"/>
  <c r="D33"/>
  <c r="E33"/>
  <c r="F33"/>
  <c r="G33"/>
  <c r="H33"/>
  <c r="I33"/>
  <c r="J33"/>
  <c r="K33"/>
  <c r="L33"/>
  <c r="M33"/>
  <c r="D34"/>
  <c r="E34"/>
  <c r="F34"/>
  <c r="G34"/>
  <c r="H34"/>
  <c r="I34"/>
  <c r="J34"/>
  <c r="K34"/>
  <c r="L34"/>
  <c r="M34"/>
  <c r="D35"/>
  <c r="E35"/>
  <c r="F35"/>
  <c r="G35"/>
  <c r="H35"/>
  <c r="I35"/>
  <c r="J35"/>
  <c r="K35"/>
  <c r="L35"/>
  <c r="M35"/>
  <c r="D36"/>
  <c r="E36"/>
  <c r="F36"/>
  <c r="G36"/>
  <c r="H36"/>
  <c r="I36"/>
  <c r="J36"/>
  <c r="K36"/>
  <c r="L36"/>
  <c r="M36"/>
  <c r="E21"/>
  <c r="F21"/>
  <c r="G21"/>
  <c r="H21"/>
  <c r="I21"/>
  <c r="J21"/>
  <c r="K21"/>
  <c r="L21"/>
  <c r="M21"/>
  <c r="D21"/>
  <c r="D29" i="170"/>
  <c r="E29"/>
  <c r="F29"/>
  <c r="G29"/>
  <c r="H29"/>
  <c r="I29"/>
  <c r="J29"/>
  <c r="K29"/>
  <c r="L29"/>
  <c r="D30"/>
  <c r="E30"/>
  <c r="F30"/>
  <c r="G30"/>
  <c r="H30"/>
  <c r="I30"/>
  <c r="J30"/>
  <c r="K30"/>
  <c r="L30"/>
  <c r="D31"/>
  <c r="E31"/>
  <c r="F31"/>
  <c r="G31"/>
  <c r="H31"/>
  <c r="I31"/>
  <c r="J31"/>
  <c r="K31"/>
  <c r="L31"/>
  <c r="D32"/>
  <c r="E32"/>
  <c r="F32"/>
  <c r="G32"/>
  <c r="H32"/>
  <c r="I32"/>
  <c r="J32"/>
  <c r="K32"/>
  <c r="L32"/>
  <c r="D33"/>
  <c r="E33"/>
  <c r="F33"/>
  <c r="G33"/>
  <c r="H33"/>
  <c r="I33"/>
  <c r="J33"/>
  <c r="K33"/>
  <c r="L33"/>
  <c r="D34"/>
  <c r="E34"/>
  <c r="F34"/>
  <c r="G34"/>
  <c r="H34"/>
  <c r="I34"/>
  <c r="J34"/>
  <c r="K34"/>
  <c r="L34"/>
  <c r="D35"/>
  <c r="E35"/>
  <c r="F35"/>
  <c r="G35"/>
  <c r="H35"/>
  <c r="I35"/>
  <c r="J35"/>
  <c r="K35"/>
  <c r="L35"/>
  <c r="D36"/>
  <c r="E36"/>
  <c r="F36"/>
  <c r="G36"/>
  <c r="H36"/>
  <c r="I36"/>
  <c r="J36"/>
  <c r="K36"/>
  <c r="L36"/>
  <c r="C30"/>
  <c r="C31"/>
  <c r="C32"/>
  <c r="C33"/>
  <c r="C34"/>
  <c r="C35"/>
  <c r="C36"/>
  <c r="C29"/>
  <c r="D21"/>
  <c r="E21"/>
  <c r="F21"/>
  <c r="G21"/>
  <c r="H21"/>
  <c r="I21"/>
  <c r="J21"/>
  <c r="K21"/>
  <c r="L21"/>
  <c r="D22"/>
  <c r="E22"/>
  <c r="F22"/>
  <c r="G22"/>
  <c r="H22"/>
  <c r="I22"/>
  <c r="J22"/>
  <c r="K22"/>
  <c r="L22"/>
  <c r="D23"/>
  <c r="E23"/>
  <c r="F23"/>
  <c r="G23"/>
  <c r="H23"/>
  <c r="I23"/>
  <c r="J23"/>
  <c r="K23"/>
  <c r="L23"/>
  <c r="D24"/>
  <c r="E24"/>
  <c r="F24"/>
  <c r="G24"/>
  <c r="H24"/>
  <c r="I24"/>
  <c r="J24"/>
  <c r="K24"/>
  <c r="L24"/>
  <c r="D25"/>
  <c r="E25"/>
  <c r="F25"/>
  <c r="G25"/>
  <c r="H25"/>
  <c r="I25"/>
  <c r="J25"/>
  <c r="K25"/>
  <c r="L25"/>
  <c r="D26"/>
  <c r="E26"/>
  <c r="F26"/>
  <c r="G26"/>
  <c r="H26"/>
  <c r="I26"/>
  <c r="J26"/>
  <c r="K26"/>
  <c r="L26"/>
  <c r="D27"/>
  <c r="E27"/>
  <c r="F27"/>
  <c r="G27"/>
  <c r="H27"/>
  <c r="I27"/>
  <c r="J27"/>
  <c r="K27"/>
  <c r="L27"/>
  <c r="D28"/>
  <c r="E28"/>
  <c r="F28"/>
  <c r="G28"/>
  <c r="H28"/>
  <c r="I28"/>
  <c r="J28"/>
  <c r="K28"/>
  <c r="L28"/>
  <c r="C22"/>
  <c r="C23"/>
  <c r="C24"/>
  <c r="C25"/>
  <c r="C26"/>
  <c r="C27"/>
  <c r="C28"/>
  <c r="C21"/>
  <c r="D13"/>
  <c r="E13"/>
  <c r="F13"/>
  <c r="G13"/>
  <c r="H13"/>
  <c r="I13"/>
  <c r="J13"/>
  <c r="K13"/>
  <c r="L13"/>
  <c r="D14"/>
  <c r="E14"/>
  <c r="F14"/>
  <c r="G14"/>
  <c r="H14"/>
  <c r="I14"/>
  <c r="J14"/>
  <c r="K14"/>
  <c r="L14"/>
  <c r="D15"/>
  <c r="E15"/>
  <c r="F15"/>
  <c r="G15"/>
  <c r="H15"/>
  <c r="I15"/>
  <c r="J15"/>
  <c r="K15"/>
  <c r="L15"/>
  <c r="D16"/>
  <c r="E16"/>
  <c r="F16"/>
  <c r="G16"/>
  <c r="H16"/>
  <c r="I16"/>
  <c r="J16"/>
  <c r="K16"/>
  <c r="L16"/>
  <c r="D17"/>
  <c r="E17"/>
  <c r="F17"/>
  <c r="G17"/>
  <c r="H17"/>
  <c r="I17"/>
  <c r="J17"/>
  <c r="K17"/>
  <c r="L17"/>
  <c r="D18"/>
  <c r="E18"/>
  <c r="F18"/>
  <c r="G18"/>
  <c r="H18"/>
  <c r="I18"/>
  <c r="J18"/>
  <c r="K18"/>
  <c r="L18"/>
  <c r="D19"/>
  <c r="E19"/>
  <c r="F19"/>
  <c r="G19"/>
  <c r="H19"/>
  <c r="I19"/>
  <c r="J19"/>
  <c r="K19"/>
  <c r="L19"/>
  <c r="D20"/>
  <c r="E20"/>
  <c r="F20"/>
  <c r="G20"/>
  <c r="H20"/>
  <c r="I20"/>
  <c r="J20"/>
  <c r="K20"/>
  <c r="L20"/>
  <c r="C14"/>
  <c r="C15"/>
  <c r="C16"/>
  <c r="C17"/>
  <c r="C18"/>
  <c r="C19"/>
  <c r="C20"/>
  <c r="C13"/>
  <c r="G10" i="166"/>
  <c r="F9"/>
  <c r="F10"/>
  <c r="F10" i="164"/>
  <c r="F9"/>
  <c r="F8" s="1"/>
  <c r="E12" i="163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11"/>
  <c r="F8" i="166" l="1"/>
  <c r="L7" i="139"/>
  <c r="M7"/>
  <c r="N7"/>
  <c r="O7"/>
  <c r="P7"/>
  <c r="Q7"/>
  <c r="K7"/>
  <c r="L6"/>
  <c r="M6"/>
  <c r="N6"/>
  <c r="O6"/>
  <c r="P6"/>
  <c r="Q6"/>
  <c r="K6"/>
  <c r="K6" i="101"/>
  <c r="I6"/>
  <c r="C6" i="130" l="1"/>
  <c r="D6"/>
  <c r="E6"/>
  <c r="F6"/>
  <c r="G6"/>
  <c r="H6"/>
  <c r="I6"/>
  <c r="J6"/>
  <c r="B6"/>
  <c r="D7" i="136"/>
  <c r="E7"/>
  <c r="F7"/>
  <c r="G7"/>
  <c r="H7"/>
  <c r="I7"/>
  <c r="J7"/>
  <c r="K7"/>
  <c r="L7"/>
  <c r="M7"/>
  <c r="D8"/>
  <c r="E8"/>
  <c r="F8"/>
  <c r="G8"/>
  <c r="H8"/>
  <c r="I8"/>
  <c r="J8"/>
  <c r="K8"/>
  <c r="L8"/>
  <c r="M8"/>
  <c r="C8"/>
  <c r="C7"/>
  <c r="Q7" i="137"/>
  <c r="P7"/>
  <c r="O7"/>
  <c r="Q6"/>
  <c r="P6"/>
  <c r="O6"/>
  <c r="L7"/>
  <c r="M7"/>
  <c r="K7"/>
  <c r="L6"/>
  <c r="M6"/>
  <c r="K6"/>
  <c r="I7"/>
  <c r="H7"/>
  <c r="G7"/>
  <c r="F7"/>
  <c r="E7"/>
  <c r="D7"/>
  <c r="C7"/>
  <c r="I6"/>
  <c r="H6"/>
  <c r="G6"/>
  <c r="F6"/>
  <c r="E6"/>
  <c r="D6"/>
  <c r="C6"/>
  <c r="Q7" i="138"/>
  <c r="P7"/>
  <c r="O7"/>
  <c r="N7"/>
  <c r="M7"/>
  <c r="L7"/>
  <c r="K7"/>
  <c r="Q6"/>
  <c r="P6"/>
  <c r="O6"/>
  <c r="N6"/>
  <c r="M6"/>
  <c r="L6"/>
  <c r="K6"/>
  <c r="I7"/>
  <c r="H7"/>
  <c r="G7"/>
  <c r="F7"/>
  <c r="E7"/>
  <c r="D7"/>
  <c r="C7"/>
  <c r="C7" i="139" s="1"/>
  <c r="I6" i="138"/>
  <c r="H6"/>
  <c r="G6"/>
  <c r="F6"/>
  <c r="E6"/>
  <c r="D6"/>
  <c r="C6"/>
  <c r="C6" i="139" s="1"/>
  <c r="L6" i="101"/>
  <c r="N6"/>
  <c r="M6"/>
  <c r="B23"/>
  <c r="B8"/>
  <c r="B9"/>
  <c r="B10"/>
  <c r="B11"/>
  <c r="B12"/>
  <c r="B13"/>
  <c r="B14"/>
  <c r="B15"/>
  <c r="B16"/>
  <c r="B17"/>
  <c r="B18"/>
  <c r="B19"/>
  <c r="B20"/>
  <c r="B21"/>
  <c r="B22"/>
  <c r="B7"/>
  <c r="H6"/>
  <c r="G6"/>
  <c r="F6"/>
  <c r="E6"/>
  <c r="D6"/>
  <c r="C6"/>
  <c r="I23" i="100"/>
  <c r="I22"/>
  <c r="I21"/>
  <c r="I20"/>
  <c r="I19"/>
  <c r="I18"/>
  <c r="I17"/>
  <c r="I16"/>
  <c r="I15"/>
  <c r="I14"/>
  <c r="I13"/>
  <c r="I12"/>
  <c r="I11"/>
  <c r="I10"/>
  <c r="I9"/>
  <c r="I8"/>
  <c r="I7"/>
  <c r="O6"/>
  <c r="N6"/>
  <c r="M6"/>
  <c r="L6"/>
  <c r="K6"/>
  <c r="J6"/>
  <c r="B23"/>
  <c r="B22"/>
  <c r="B21"/>
  <c r="B20"/>
  <c r="B19"/>
  <c r="B18"/>
  <c r="B17"/>
  <c r="B16"/>
  <c r="B15"/>
  <c r="B14"/>
  <c r="B13"/>
  <c r="B12"/>
  <c r="B11"/>
  <c r="B10"/>
  <c r="B9"/>
  <c r="B8"/>
  <c r="B7"/>
  <c r="H6"/>
  <c r="G6"/>
  <c r="F6"/>
  <c r="E6"/>
  <c r="D6"/>
  <c r="C6"/>
  <c r="B8" i="121"/>
  <c r="B9"/>
  <c r="B10"/>
  <c r="B11"/>
  <c r="B12"/>
  <c r="B13"/>
  <c r="B14"/>
  <c r="B15"/>
  <c r="B16"/>
  <c r="B17"/>
  <c r="B18"/>
  <c r="B19"/>
  <c r="B20"/>
  <c r="B21"/>
  <c r="B22"/>
  <c r="B23"/>
  <c r="B7"/>
  <c r="I6"/>
  <c r="B6" s="1"/>
  <c r="J6"/>
  <c r="K6"/>
  <c r="L6"/>
  <c r="M6"/>
  <c r="N6"/>
  <c r="O6"/>
  <c r="D6"/>
  <c r="E6"/>
  <c r="F6"/>
  <c r="G6"/>
  <c r="H6"/>
  <c r="C6"/>
  <c r="D5" i="134"/>
  <c r="E5"/>
  <c r="F5"/>
  <c r="G5"/>
  <c r="H5"/>
  <c r="I5"/>
  <c r="J5"/>
  <c r="D6"/>
  <c r="E6"/>
  <c r="F6"/>
  <c r="G6"/>
  <c r="H6"/>
  <c r="I6"/>
  <c r="J6"/>
  <c r="C6"/>
  <c r="C5"/>
  <c r="D5" i="98"/>
  <c r="E5"/>
  <c r="F5"/>
  <c r="G5"/>
  <c r="H5"/>
  <c r="I5"/>
  <c r="C5"/>
  <c r="B5" s="1"/>
  <c r="B22"/>
  <c r="B8"/>
  <c r="B9"/>
  <c r="B10"/>
  <c r="B11"/>
  <c r="B12"/>
  <c r="B13"/>
  <c r="B14"/>
  <c r="B15"/>
  <c r="B16"/>
  <c r="B17"/>
  <c r="B18"/>
  <c r="B19"/>
  <c r="B20"/>
  <c r="B21"/>
  <c r="B7"/>
  <c r="B6"/>
  <c r="D5" i="97"/>
  <c r="E5"/>
  <c r="F5"/>
  <c r="G5"/>
  <c r="H5"/>
  <c r="I5"/>
  <c r="J5"/>
  <c r="D6"/>
  <c r="E6"/>
  <c r="F6"/>
  <c r="G6"/>
  <c r="H6"/>
  <c r="I6"/>
  <c r="J6"/>
  <c r="C6"/>
  <c r="C5"/>
  <c r="D5" i="133"/>
  <c r="E5"/>
  <c r="F5"/>
  <c r="G5"/>
  <c r="H5"/>
  <c r="I5"/>
  <c r="B5"/>
  <c r="C5"/>
  <c r="C6" i="132"/>
  <c r="C5"/>
  <c r="E5"/>
  <c r="F5"/>
  <c r="G5"/>
  <c r="H5"/>
  <c r="I5"/>
  <c r="J5"/>
  <c r="E6"/>
  <c r="F6"/>
  <c r="G6"/>
  <c r="H6"/>
  <c r="I6"/>
  <c r="J6"/>
  <c r="D6"/>
  <c r="D5"/>
  <c r="B8" i="96"/>
  <c r="B9"/>
  <c r="B10"/>
  <c r="B11"/>
  <c r="B12"/>
  <c r="B13"/>
  <c r="B14"/>
  <c r="B15"/>
  <c r="B16"/>
  <c r="B17"/>
  <c r="B18"/>
  <c r="B19"/>
  <c r="B20"/>
  <c r="B21"/>
  <c r="B7"/>
  <c r="B22"/>
  <c r="B6"/>
  <c r="D5"/>
  <c r="E5"/>
  <c r="F5"/>
  <c r="G5"/>
  <c r="H5"/>
  <c r="I5"/>
  <c r="C5"/>
  <c r="B5" s="1"/>
  <c r="E7" i="171"/>
  <c r="F7"/>
  <c r="G7"/>
  <c r="H7"/>
  <c r="I7"/>
  <c r="J7"/>
  <c r="K7"/>
  <c r="L7"/>
  <c r="M7"/>
  <c r="E8"/>
  <c r="F8"/>
  <c r="G8"/>
  <c r="H8"/>
  <c r="I8"/>
  <c r="J8"/>
  <c r="K8"/>
  <c r="L8"/>
  <c r="M8"/>
  <c r="E9"/>
  <c r="F9"/>
  <c r="G9"/>
  <c r="H9"/>
  <c r="I9"/>
  <c r="J9"/>
  <c r="K9"/>
  <c r="L9"/>
  <c r="M9"/>
  <c r="E10"/>
  <c r="F10"/>
  <c r="G10"/>
  <c r="H10"/>
  <c r="I10"/>
  <c r="J10"/>
  <c r="K10"/>
  <c r="L10"/>
  <c r="M10"/>
  <c r="E11"/>
  <c r="F11"/>
  <c r="G11"/>
  <c r="H11"/>
  <c r="I11"/>
  <c r="J11"/>
  <c r="K11"/>
  <c r="L11"/>
  <c r="M11"/>
  <c r="E12"/>
  <c r="F12"/>
  <c r="G12"/>
  <c r="H12"/>
  <c r="I12"/>
  <c r="J12"/>
  <c r="K12"/>
  <c r="L12"/>
  <c r="M12"/>
  <c r="E13"/>
  <c r="F13"/>
  <c r="G13"/>
  <c r="H13"/>
  <c r="I13"/>
  <c r="J13"/>
  <c r="K13"/>
  <c r="L13"/>
  <c r="M13"/>
  <c r="E14"/>
  <c r="F14"/>
  <c r="G14"/>
  <c r="H14"/>
  <c r="I14"/>
  <c r="J14"/>
  <c r="K14"/>
  <c r="L14"/>
  <c r="M14"/>
  <c r="E15"/>
  <c r="F15"/>
  <c r="G15"/>
  <c r="H15"/>
  <c r="I15"/>
  <c r="J15"/>
  <c r="K15"/>
  <c r="L15"/>
  <c r="M15"/>
  <c r="E16"/>
  <c r="F16"/>
  <c r="G16"/>
  <c r="H16"/>
  <c r="I16"/>
  <c r="J16"/>
  <c r="K16"/>
  <c r="L16"/>
  <c r="M16"/>
  <c r="E17"/>
  <c r="F17"/>
  <c r="G17"/>
  <c r="H17"/>
  <c r="I17"/>
  <c r="J17"/>
  <c r="K17"/>
  <c r="L17"/>
  <c r="M17"/>
  <c r="E18"/>
  <c r="F18"/>
  <c r="G18"/>
  <c r="H18"/>
  <c r="I18"/>
  <c r="J18"/>
  <c r="K18"/>
  <c r="L18"/>
  <c r="M18"/>
  <c r="E19"/>
  <c r="F19"/>
  <c r="G19"/>
  <c r="H19"/>
  <c r="I19"/>
  <c r="J19"/>
  <c r="K19"/>
  <c r="L19"/>
  <c r="M19"/>
  <c r="E20"/>
  <c r="F20"/>
  <c r="G20"/>
  <c r="H20"/>
  <c r="I20"/>
  <c r="J20"/>
  <c r="J6" s="1"/>
  <c r="K20"/>
  <c r="L20"/>
  <c r="M20"/>
  <c r="D20"/>
  <c r="D19"/>
  <c r="D18"/>
  <c r="D17"/>
  <c r="D16"/>
  <c r="D15"/>
  <c r="D14"/>
  <c r="D13"/>
  <c r="D12"/>
  <c r="D11"/>
  <c r="D10"/>
  <c r="D9"/>
  <c r="D8"/>
  <c r="D6" s="1"/>
  <c r="D7"/>
  <c r="G5"/>
  <c r="D7" i="170"/>
  <c r="E7"/>
  <c r="F7"/>
  <c r="G7"/>
  <c r="H7"/>
  <c r="I7"/>
  <c r="J7"/>
  <c r="K7"/>
  <c r="L7"/>
  <c r="D8"/>
  <c r="E8"/>
  <c r="F8"/>
  <c r="G8"/>
  <c r="H8"/>
  <c r="I8"/>
  <c r="J8"/>
  <c r="K8"/>
  <c r="L8"/>
  <c r="D9"/>
  <c r="E9"/>
  <c r="F9"/>
  <c r="G9"/>
  <c r="H9"/>
  <c r="I9"/>
  <c r="J9"/>
  <c r="K9"/>
  <c r="L9"/>
  <c r="D10"/>
  <c r="E10"/>
  <c r="F10"/>
  <c r="G10"/>
  <c r="H10"/>
  <c r="I10"/>
  <c r="J10"/>
  <c r="K10"/>
  <c r="L10"/>
  <c r="D11"/>
  <c r="E11"/>
  <c r="F11"/>
  <c r="G11"/>
  <c r="H11"/>
  <c r="I11"/>
  <c r="J11"/>
  <c r="K11"/>
  <c r="L11"/>
  <c r="D12"/>
  <c r="E12"/>
  <c r="F12"/>
  <c r="G12"/>
  <c r="H12"/>
  <c r="I12"/>
  <c r="J12"/>
  <c r="K12"/>
  <c r="L12"/>
  <c r="C12"/>
  <c r="C11"/>
  <c r="C10"/>
  <c r="C9"/>
  <c r="C8"/>
  <c r="C7"/>
  <c r="D6"/>
  <c r="E6"/>
  <c r="F6"/>
  <c r="G6"/>
  <c r="H6"/>
  <c r="I6"/>
  <c r="J6"/>
  <c r="K6"/>
  <c r="L6"/>
  <c r="C6"/>
  <c r="C7" i="131"/>
  <c r="C6"/>
  <c r="Z7"/>
  <c r="Z6"/>
  <c r="Y7"/>
  <c r="Y6"/>
  <c r="X7"/>
  <c r="X6"/>
  <c r="W7"/>
  <c r="W6"/>
  <c r="V7"/>
  <c r="V6"/>
  <c r="T7"/>
  <c r="T6"/>
  <c r="S7"/>
  <c r="S6"/>
  <c r="R7"/>
  <c r="R6"/>
  <c r="J6"/>
  <c r="K6"/>
  <c r="L6"/>
  <c r="M6"/>
  <c r="N6"/>
  <c r="O6"/>
  <c r="I7"/>
  <c r="H7" s="1"/>
  <c r="I6"/>
  <c r="H6" s="1"/>
  <c r="F6"/>
  <c r="G6"/>
  <c r="F7"/>
  <c r="G7"/>
  <c r="E7"/>
  <c r="E6"/>
  <c r="T23" i="92"/>
  <c r="T10"/>
  <c r="T11"/>
  <c r="T12"/>
  <c r="T13"/>
  <c r="T14"/>
  <c r="T15"/>
  <c r="T16"/>
  <c r="T17"/>
  <c r="T18"/>
  <c r="T19"/>
  <c r="T20"/>
  <c r="T21"/>
  <c r="T22"/>
  <c r="T8"/>
  <c r="T9"/>
  <c r="C8"/>
  <c r="C9"/>
  <c r="C10"/>
  <c r="C11"/>
  <c r="C12"/>
  <c r="C13"/>
  <c r="C14"/>
  <c r="C15"/>
  <c r="C16"/>
  <c r="C17"/>
  <c r="C18"/>
  <c r="C19"/>
  <c r="C20"/>
  <c r="C21"/>
  <c r="C22"/>
  <c r="C23"/>
  <c r="T7"/>
  <c r="C7"/>
  <c r="H6"/>
  <c r="I6"/>
  <c r="J6"/>
  <c r="K6"/>
  <c r="L6"/>
  <c r="M6"/>
  <c r="Q6"/>
  <c r="R6"/>
  <c r="S6"/>
  <c r="U6"/>
  <c r="V6"/>
  <c r="W6"/>
  <c r="X6"/>
  <c r="Y6"/>
  <c r="E6"/>
  <c r="F6"/>
  <c r="D6"/>
  <c r="G8" i="90"/>
  <c r="E8"/>
  <c r="G7"/>
  <c r="E7"/>
  <c r="G6"/>
  <c r="C6"/>
  <c r="B6"/>
  <c r="J9" i="169"/>
  <c r="K9"/>
  <c r="L9"/>
  <c r="M9"/>
  <c r="N9"/>
  <c r="O9"/>
  <c r="P9"/>
  <c r="J10"/>
  <c r="K10"/>
  <c r="L10"/>
  <c r="M10"/>
  <c r="M8" s="1"/>
  <c r="N10"/>
  <c r="O10"/>
  <c r="P10"/>
  <c r="I10"/>
  <c r="I8" s="1"/>
  <c r="I9"/>
  <c r="F9"/>
  <c r="G9"/>
  <c r="F10"/>
  <c r="G10"/>
  <c r="E10"/>
  <c r="E9"/>
  <c r="C8"/>
  <c r="B8"/>
  <c r="J8"/>
  <c r="K8"/>
  <c r="L8"/>
  <c r="F8"/>
  <c r="L9" i="86"/>
  <c r="M9"/>
  <c r="N9"/>
  <c r="O9"/>
  <c r="P9"/>
  <c r="Q9"/>
  <c r="K9"/>
  <c r="I9"/>
  <c r="H9"/>
  <c r="L8"/>
  <c r="L7" s="1"/>
  <c r="M8"/>
  <c r="N8"/>
  <c r="O8"/>
  <c r="P8"/>
  <c r="P7" s="1"/>
  <c r="Q8"/>
  <c r="K8"/>
  <c r="K7" s="1"/>
  <c r="I8"/>
  <c r="H8"/>
  <c r="H7" s="1"/>
  <c r="I10" i="84"/>
  <c r="J10"/>
  <c r="K10"/>
  <c r="L10"/>
  <c r="M10"/>
  <c r="N10"/>
  <c r="O10"/>
  <c r="H10"/>
  <c r="I9"/>
  <c r="I8" s="1"/>
  <c r="J9"/>
  <c r="J8" s="1"/>
  <c r="K9"/>
  <c r="L9"/>
  <c r="M9"/>
  <c r="M8" s="1"/>
  <c r="N9"/>
  <c r="N8" s="1"/>
  <c r="O9"/>
  <c r="H9"/>
  <c r="H8" s="1"/>
  <c r="E10"/>
  <c r="E9"/>
  <c r="B8"/>
  <c r="C8"/>
  <c r="L8"/>
  <c r="J10" i="168"/>
  <c r="K10"/>
  <c r="L10"/>
  <c r="M10"/>
  <c r="N10"/>
  <c r="O10"/>
  <c r="P10"/>
  <c r="J9"/>
  <c r="K9"/>
  <c r="L9"/>
  <c r="M9"/>
  <c r="M8" s="1"/>
  <c r="N9"/>
  <c r="O9"/>
  <c r="P9"/>
  <c r="I10"/>
  <c r="I9"/>
  <c r="F10"/>
  <c r="G10"/>
  <c r="E10"/>
  <c r="F9"/>
  <c r="G9"/>
  <c r="E9"/>
  <c r="E8" s="1"/>
  <c r="C8"/>
  <c r="B8"/>
  <c r="F6" i="171" l="1"/>
  <c r="E8" i="169"/>
  <c r="K8" i="84"/>
  <c r="B6" i="101"/>
  <c r="I6" i="100"/>
  <c r="B6"/>
  <c r="U6" i="131"/>
  <c r="G6" i="92"/>
  <c r="I7" i="86"/>
  <c r="Q7"/>
  <c r="O7"/>
  <c r="E8" i="84"/>
  <c r="K5" i="171"/>
  <c r="M6"/>
  <c r="I6"/>
  <c r="E6"/>
  <c r="J5"/>
  <c r="F5"/>
  <c r="D5"/>
  <c r="K6"/>
  <c r="G6"/>
  <c r="L5"/>
  <c r="H5"/>
  <c r="L6"/>
  <c r="H6"/>
  <c r="M5"/>
  <c r="I5"/>
  <c r="E5"/>
  <c r="K5" i="170"/>
  <c r="E5"/>
  <c r="J5"/>
  <c r="F5"/>
  <c r="I5"/>
  <c r="G5"/>
  <c r="L5"/>
  <c r="H5"/>
  <c r="T6" i="92"/>
  <c r="C6"/>
  <c r="G8" i="169"/>
  <c r="O8"/>
  <c r="P8"/>
  <c r="N8"/>
  <c r="O8" i="168"/>
  <c r="K8"/>
  <c r="F8"/>
  <c r="P8"/>
  <c r="N8"/>
  <c r="L8"/>
  <c r="D5" i="170"/>
  <c r="C5"/>
  <c r="D7" i="131"/>
  <c r="U7"/>
  <c r="D6"/>
  <c r="E6" i="90"/>
  <c r="M7" i="86"/>
  <c r="N7"/>
  <c r="O8" i="84"/>
  <c r="I8" i="168"/>
  <c r="J8"/>
  <c r="G8"/>
  <c r="E10" i="166"/>
  <c r="E9"/>
  <c r="E10" i="165"/>
  <c r="E9"/>
  <c r="E10" i="164"/>
  <c r="E9"/>
  <c r="E10" i="167"/>
  <c r="E9"/>
  <c r="E8" s="1"/>
  <c r="P10"/>
  <c r="O10"/>
  <c r="N10"/>
  <c r="M10"/>
  <c r="L10"/>
  <c r="K10"/>
  <c r="J10"/>
  <c r="I10" s="1"/>
  <c r="P9"/>
  <c r="O9"/>
  <c r="O8" s="1"/>
  <c r="N9"/>
  <c r="N8" s="1"/>
  <c r="M9"/>
  <c r="M8" s="1"/>
  <c r="L9"/>
  <c r="K9"/>
  <c r="K8" s="1"/>
  <c r="J9"/>
  <c r="P8"/>
  <c r="L8"/>
  <c r="G10"/>
  <c r="G9"/>
  <c r="C8"/>
  <c r="B8"/>
  <c r="P10" i="166"/>
  <c r="O10"/>
  <c r="N10"/>
  <c r="M10"/>
  <c r="L10"/>
  <c r="K10"/>
  <c r="J10"/>
  <c r="P9"/>
  <c r="O9"/>
  <c r="O8" s="1"/>
  <c r="N9"/>
  <c r="M9"/>
  <c r="M8" s="1"/>
  <c r="L9"/>
  <c r="K9"/>
  <c r="K8" s="1"/>
  <c r="J9"/>
  <c r="P8"/>
  <c r="G9"/>
  <c r="C8"/>
  <c r="B8"/>
  <c r="C8" i="165"/>
  <c r="B8"/>
  <c r="K9"/>
  <c r="L9"/>
  <c r="M9"/>
  <c r="N9"/>
  <c r="O9"/>
  <c r="P9"/>
  <c r="K10"/>
  <c r="L10"/>
  <c r="M10"/>
  <c r="N10"/>
  <c r="O10"/>
  <c r="P10"/>
  <c r="J10"/>
  <c r="J9"/>
  <c r="G9"/>
  <c r="G10"/>
  <c r="F10"/>
  <c r="F9"/>
  <c r="K10" i="164"/>
  <c r="L10"/>
  <c r="M10"/>
  <c r="N10"/>
  <c r="O10"/>
  <c r="P10"/>
  <c r="J10"/>
  <c r="K9"/>
  <c r="L9"/>
  <c r="M9"/>
  <c r="N9"/>
  <c r="O9"/>
  <c r="P9"/>
  <c r="J9"/>
  <c r="L8"/>
  <c r="B8"/>
  <c r="C8"/>
  <c r="G10"/>
  <c r="G9"/>
  <c r="C8" i="163"/>
  <c r="B8"/>
  <c r="H10"/>
  <c r="I10"/>
  <c r="J10"/>
  <c r="G10"/>
  <c r="H9"/>
  <c r="I9"/>
  <c r="J9"/>
  <c r="G9"/>
  <c r="G8"/>
  <c r="R10"/>
  <c r="Q10"/>
  <c r="P10"/>
  <c r="O10"/>
  <c r="O8" s="1"/>
  <c r="M10"/>
  <c r="R9"/>
  <c r="R8" s="1"/>
  <c r="Q9"/>
  <c r="P9"/>
  <c r="O9"/>
  <c r="M9"/>
  <c r="Q8"/>
  <c r="K8" i="162"/>
  <c r="K7"/>
  <c r="K6" s="1"/>
  <c r="I6"/>
  <c r="D6"/>
  <c r="E6"/>
  <c r="F6"/>
  <c r="G6"/>
  <c r="H6"/>
  <c r="C6"/>
  <c r="B57"/>
  <c r="B15"/>
  <c r="B18"/>
  <c r="B21"/>
  <c r="B24"/>
  <c r="B27"/>
  <c r="B30"/>
  <c r="B33"/>
  <c r="B36"/>
  <c r="B39"/>
  <c r="B42"/>
  <c r="B45"/>
  <c r="B48"/>
  <c r="B51"/>
  <c r="B54"/>
  <c r="B12"/>
  <c r="B9"/>
  <c r="J8" i="166" l="1"/>
  <c r="E8"/>
  <c r="B6" i="92"/>
  <c r="G8" i="167"/>
  <c r="L8" i="166"/>
  <c r="K8" i="165"/>
  <c r="E8"/>
  <c r="N8" i="164"/>
  <c r="E8"/>
  <c r="J8" i="163"/>
  <c r="N9"/>
  <c r="N10"/>
  <c r="F9"/>
  <c r="I8"/>
  <c r="M8"/>
  <c r="B6" i="162"/>
  <c r="I9" i="167"/>
  <c r="J8"/>
  <c r="I8" s="1"/>
  <c r="I10" i="166"/>
  <c r="I9"/>
  <c r="N8"/>
  <c r="I8" s="1"/>
  <c r="G8"/>
  <c r="O8" i="165"/>
  <c r="J8"/>
  <c r="N8"/>
  <c r="F8"/>
  <c r="P8"/>
  <c r="L8"/>
  <c r="I10"/>
  <c r="M8"/>
  <c r="G8"/>
  <c r="I9"/>
  <c r="P8" i="164"/>
  <c r="M8"/>
  <c r="O8"/>
  <c r="K8"/>
  <c r="I10"/>
  <c r="J8"/>
  <c r="I9"/>
  <c r="G8"/>
  <c r="P8" i="163"/>
  <c r="L9"/>
  <c r="F16" i="161"/>
  <c r="G16"/>
  <c r="H16"/>
  <c r="I16"/>
  <c r="J16"/>
  <c r="K16"/>
  <c r="F17"/>
  <c r="G17"/>
  <c r="H17"/>
  <c r="I17"/>
  <c r="J17"/>
  <c r="K17"/>
  <c r="F13"/>
  <c r="G13"/>
  <c r="H13"/>
  <c r="I13"/>
  <c r="J13"/>
  <c r="K13"/>
  <c r="F14"/>
  <c r="G14"/>
  <c r="H14"/>
  <c r="I14"/>
  <c r="J14"/>
  <c r="K14"/>
  <c r="F10"/>
  <c r="G10"/>
  <c r="H10"/>
  <c r="I10"/>
  <c r="J10"/>
  <c r="K10"/>
  <c r="F11"/>
  <c r="G11"/>
  <c r="H11"/>
  <c r="I11"/>
  <c r="J11"/>
  <c r="K11"/>
  <c r="E14"/>
  <c r="E17"/>
  <c r="E11"/>
  <c r="E16"/>
  <c r="E13"/>
  <c r="D13" s="1"/>
  <c r="E10"/>
  <c r="F8"/>
  <c r="G8"/>
  <c r="H8"/>
  <c r="I8"/>
  <c r="G7"/>
  <c r="K7"/>
  <c r="G15"/>
  <c r="I15"/>
  <c r="K15"/>
  <c r="G9"/>
  <c r="K9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0"/>
  <c r="D21"/>
  <c r="D22"/>
  <c r="D23"/>
  <c r="D24"/>
  <c r="D25"/>
  <c r="D26"/>
  <c r="D27"/>
  <c r="D28"/>
  <c r="D19"/>
  <c r="D18"/>
  <c r="D7" i="160"/>
  <c r="E7"/>
  <c r="F7"/>
  <c r="G7"/>
  <c r="H7"/>
  <c r="I7"/>
  <c r="D8"/>
  <c r="E8"/>
  <c r="F8"/>
  <c r="G8"/>
  <c r="H8"/>
  <c r="I8"/>
  <c r="C8"/>
  <c r="C7"/>
  <c r="D6"/>
  <c r="E6"/>
  <c r="E5" s="1"/>
  <c r="F6"/>
  <c r="G6"/>
  <c r="H6"/>
  <c r="I6"/>
  <c r="I5" s="1"/>
  <c r="C6"/>
  <c r="C5" s="1"/>
  <c r="D5"/>
  <c r="B69"/>
  <c r="B61"/>
  <c r="B53"/>
  <c r="B45"/>
  <c r="B37"/>
  <c r="B29"/>
  <c r="B21"/>
  <c r="B13"/>
  <c r="B76"/>
  <c r="B75"/>
  <c r="B74"/>
  <c r="B72"/>
  <c r="B71"/>
  <c r="B70"/>
  <c r="B68"/>
  <c r="B67"/>
  <c r="B66"/>
  <c r="B65"/>
  <c r="B64"/>
  <c r="B63"/>
  <c r="B62"/>
  <c r="B60"/>
  <c r="B59"/>
  <c r="B58"/>
  <c r="B56"/>
  <c r="B55"/>
  <c r="B54"/>
  <c r="B52"/>
  <c r="B51"/>
  <c r="B50"/>
  <c r="B49"/>
  <c r="B48"/>
  <c r="B47"/>
  <c r="B46"/>
  <c r="B44"/>
  <c r="B43"/>
  <c r="B42"/>
  <c r="B40"/>
  <c r="B39"/>
  <c r="B38"/>
  <c r="B36"/>
  <c r="B35"/>
  <c r="B34"/>
  <c r="B32"/>
  <c r="B31"/>
  <c r="B30"/>
  <c r="B28"/>
  <c r="B27"/>
  <c r="B26"/>
  <c r="B24"/>
  <c r="B23"/>
  <c r="B22"/>
  <c r="B20"/>
  <c r="B19"/>
  <c r="B18"/>
  <c r="B16"/>
  <c r="B15"/>
  <c r="B14"/>
  <c r="B12"/>
  <c r="B11"/>
  <c r="B10"/>
  <c r="F28" i="159"/>
  <c r="G28"/>
  <c r="G27" s="1"/>
  <c r="H28"/>
  <c r="I28"/>
  <c r="J28"/>
  <c r="K28"/>
  <c r="K27" s="1"/>
  <c r="F29"/>
  <c r="G29"/>
  <c r="H29"/>
  <c r="I29"/>
  <c r="J29"/>
  <c r="K29"/>
  <c r="F25"/>
  <c r="G25"/>
  <c r="H25"/>
  <c r="I25"/>
  <c r="I24" s="1"/>
  <c r="J25"/>
  <c r="K25"/>
  <c r="F26"/>
  <c r="F24" s="1"/>
  <c r="G26"/>
  <c r="H26"/>
  <c r="I26"/>
  <c r="J26"/>
  <c r="J24" s="1"/>
  <c r="K26"/>
  <c r="F22"/>
  <c r="G22"/>
  <c r="G21" s="1"/>
  <c r="H22"/>
  <c r="I22"/>
  <c r="J22"/>
  <c r="K22"/>
  <c r="K21" s="1"/>
  <c r="F23"/>
  <c r="G23"/>
  <c r="H23"/>
  <c r="I23"/>
  <c r="I21" s="1"/>
  <c r="J23"/>
  <c r="K23"/>
  <c r="F19"/>
  <c r="G19"/>
  <c r="D19" s="1"/>
  <c r="H19"/>
  <c r="I19"/>
  <c r="J19"/>
  <c r="K19"/>
  <c r="F20"/>
  <c r="G20"/>
  <c r="H20"/>
  <c r="I20"/>
  <c r="I18" s="1"/>
  <c r="J20"/>
  <c r="K20"/>
  <c r="F16"/>
  <c r="G16"/>
  <c r="G15" s="1"/>
  <c r="H16"/>
  <c r="I16"/>
  <c r="J16"/>
  <c r="K16"/>
  <c r="F17"/>
  <c r="G17"/>
  <c r="H17"/>
  <c r="H15" s="1"/>
  <c r="I17"/>
  <c r="J17"/>
  <c r="K17"/>
  <c r="F13"/>
  <c r="G13"/>
  <c r="H13"/>
  <c r="I13"/>
  <c r="J13"/>
  <c r="K13"/>
  <c r="F14"/>
  <c r="G14"/>
  <c r="H14"/>
  <c r="I14"/>
  <c r="I12" s="1"/>
  <c r="J14"/>
  <c r="K14"/>
  <c r="F10"/>
  <c r="G10"/>
  <c r="H10"/>
  <c r="I10"/>
  <c r="I9" s="1"/>
  <c r="J10"/>
  <c r="K10"/>
  <c r="F11"/>
  <c r="G11"/>
  <c r="G8" s="1"/>
  <c r="H11"/>
  <c r="I11"/>
  <c r="J11"/>
  <c r="K11"/>
  <c r="E17"/>
  <c r="E29"/>
  <c r="E26"/>
  <c r="E23"/>
  <c r="E20"/>
  <c r="E14"/>
  <c r="E11"/>
  <c r="E28"/>
  <c r="D28" s="1"/>
  <c r="E25"/>
  <c r="E22"/>
  <c r="E21" s="1"/>
  <c r="E19"/>
  <c r="E16"/>
  <c r="E15" s="1"/>
  <c r="E13"/>
  <c r="E10"/>
  <c r="E9" s="1"/>
  <c r="H27"/>
  <c r="E27"/>
  <c r="H24"/>
  <c r="J21"/>
  <c r="F21"/>
  <c r="J18"/>
  <c r="F18"/>
  <c r="E18"/>
  <c r="K15"/>
  <c r="J15"/>
  <c r="I15"/>
  <c r="F15"/>
  <c r="J12"/>
  <c r="G12"/>
  <c r="F12"/>
  <c r="H9"/>
  <c r="K416"/>
  <c r="J416"/>
  <c r="I416"/>
  <c r="H416"/>
  <c r="G416"/>
  <c r="F416"/>
  <c r="E416"/>
  <c r="K415"/>
  <c r="J415"/>
  <c r="I415"/>
  <c r="H415"/>
  <c r="G415"/>
  <c r="F415"/>
  <c r="E415"/>
  <c r="G414"/>
  <c r="K392"/>
  <c r="J392"/>
  <c r="I392"/>
  <c r="H392"/>
  <c r="G392"/>
  <c r="F392"/>
  <c r="E392"/>
  <c r="K391"/>
  <c r="K390" s="1"/>
  <c r="J391"/>
  <c r="I391"/>
  <c r="I390" s="1"/>
  <c r="H391"/>
  <c r="G391"/>
  <c r="G390" s="1"/>
  <c r="F391"/>
  <c r="E391"/>
  <c r="K368"/>
  <c r="J368"/>
  <c r="I368"/>
  <c r="H368"/>
  <c r="H366" s="1"/>
  <c r="G368"/>
  <c r="F368"/>
  <c r="E368"/>
  <c r="K367"/>
  <c r="K366" s="1"/>
  <c r="J367"/>
  <c r="I367"/>
  <c r="I366" s="1"/>
  <c r="H367"/>
  <c r="G367"/>
  <c r="G366" s="1"/>
  <c r="F367"/>
  <c r="E367"/>
  <c r="E366" s="1"/>
  <c r="K344"/>
  <c r="J344"/>
  <c r="I344"/>
  <c r="H344"/>
  <c r="G344"/>
  <c r="F344"/>
  <c r="E344"/>
  <c r="D344" s="1"/>
  <c r="K343"/>
  <c r="J343"/>
  <c r="J342" s="1"/>
  <c r="I343"/>
  <c r="H343"/>
  <c r="H342" s="1"/>
  <c r="G343"/>
  <c r="F343"/>
  <c r="F342" s="1"/>
  <c r="E343"/>
  <c r="K342"/>
  <c r="K320"/>
  <c r="J320"/>
  <c r="I320"/>
  <c r="H320"/>
  <c r="G320"/>
  <c r="F320"/>
  <c r="E320"/>
  <c r="K319"/>
  <c r="K318" s="1"/>
  <c r="J319"/>
  <c r="I319"/>
  <c r="H319"/>
  <c r="G319"/>
  <c r="F319"/>
  <c r="E319"/>
  <c r="K296"/>
  <c r="J296"/>
  <c r="I296"/>
  <c r="H296"/>
  <c r="G296"/>
  <c r="F296"/>
  <c r="E296"/>
  <c r="K295"/>
  <c r="J295"/>
  <c r="I295"/>
  <c r="I294" s="1"/>
  <c r="H295"/>
  <c r="G295"/>
  <c r="F295"/>
  <c r="E295"/>
  <c r="K272"/>
  <c r="J272"/>
  <c r="I272"/>
  <c r="H272"/>
  <c r="G272"/>
  <c r="F272"/>
  <c r="E272"/>
  <c r="K271"/>
  <c r="J271"/>
  <c r="I271"/>
  <c r="H271"/>
  <c r="G271"/>
  <c r="F271"/>
  <c r="E271"/>
  <c r="K248"/>
  <c r="J248"/>
  <c r="I248"/>
  <c r="H248"/>
  <c r="G248"/>
  <c r="F248"/>
  <c r="E248"/>
  <c r="K247"/>
  <c r="J247"/>
  <c r="I247"/>
  <c r="H247"/>
  <c r="G247"/>
  <c r="F247"/>
  <c r="E247"/>
  <c r="K224"/>
  <c r="J224"/>
  <c r="I224"/>
  <c r="H224"/>
  <c r="G224"/>
  <c r="F224"/>
  <c r="E224"/>
  <c r="K223"/>
  <c r="J223"/>
  <c r="I223"/>
  <c r="H223"/>
  <c r="G223"/>
  <c r="F223"/>
  <c r="E223"/>
  <c r="K200"/>
  <c r="J200"/>
  <c r="I200"/>
  <c r="H200"/>
  <c r="G200"/>
  <c r="F200"/>
  <c r="D200" s="1"/>
  <c r="E200"/>
  <c r="K199"/>
  <c r="J199"/>
  <c r="I199"/>
  <c r="H199"/>
  <c r="G199"/>
  <c r="G198" s="1"/>
  <c r="F199"/>
  <c r="E199"/>
  <c r="K176"/>
  <c r="J176"/>
  <c r="I176"/>
  <c r="H176"/>
  <c r="G176"/>
  <c r="F176"/>
  <c r="D176" s="1"/>
  <c r="E176"/>
  <c r="K175"/>
  <c r="J175"/>
  <c r="I175"/>
  <c r="H175"/>
  <c r="G175"/>
  <c r="F175"/>
  <c r="E175"/>
  <c r="K152"/>
  <c r="J152"/>
  <c r="I152"/>
  <c r="H152"/>
  <c r="G152"/>
  <c r="F152"/>
  <c r="D152" s="1"/>
  <c r="E152"/>
  <c r="K151"/>
  <c r="J151"/>
  <c r="I151"/>
  <c r="H151"/>
  <c r="G151"/>
  <c r="F151"/>
  <c r="E151"/>
  <c r="K128"/>
  <c r="J128"/>
  <c r="I128"/>
  <c r="H128"/>
  <c r="G128"/>
  <c r="F128"/>
  <c r="D128" s="1"/>
  <c r="E128"/>
  <c r="K127"/>
  <c r="J127"/>
  <c r="I127"/>
  <c r="H127"/>
  <c r="G127"/>
  <c r="F127"/>
  <c r="E127"/>
  <c r="K104"/>
  <c r="J104"/>
  <c r="I104"/>
  <c r="H104"/>
  <c r="G104"/>
  <c r="F104"/>
  <c r="D104" s="1"/>
  <c r="E104"/>
  <c r="K103"/>
  <c r="J103"/>
  <c r="I103"/>
  <c r="H103"/>
  <c r="G103"/>
  <c r="F103"/>
  <c r="E103"/>
  <c r="K80"/>
  <c r="J80"/>
  <c r="I80"/>
  <c r="H80"/>
  <c r="G80"/>
  <c r="F80"/>
  <c r="D80" s="1"/>
  <c r="E80"/>
  <c r="K79"/>
  <c r="J79"/>
  <c r="I79"/>
  <c r="H79"/>
  <c r="G79"/>
  <c r="F79"/>
  <c r="E79"/>
  <c r="K56"/>
  <c r="J56"/>
  <c r="I56"/>
  <c r="H56"/>
  <c r="G56"/>
  <c r="F56"/>
  <c r="D56" s="1"/>
  <c r="E56"/>
  <c r="K55"/>
  <c r="J55"/>
  <c r="I55"/>
  <c r="H55"/>
  <c r="G55"/>
  <c r="F55"/>
  <c r="E55"/>
  <c r="K32"/>
  <c r="J32"/>
  <c r="I32"/>
  <c r="H32"/>
  <c r="G32"/>
  <c r="F32"/>
  <c r="D32" s="1"/>
  <c r="E32"/>
  <c r="K31"/>
  <c r="J31"/>
  <c r="I31"/>
  <c r="H31"/>
  <c r="G31"/>
  <c r="F31"/>
  <c r="E31"/>
  <c r="K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3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19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29"/>
  <c r="D11"/>
  <c r="D22"/>
  <c r="H9" i="161" l="1"/>
  <c r="J15"/>
  <c r="H15"/>
  <c r="F15"/>
  <c r="B9" i="160"/>
  <c r="D10" i="159"/>
  <c r="I414"/>
  <c r="D13"/>
  <c r="G102"/>
  <c r="G150"/>
  <c r="D175"/>
  <c r="G174"/>
  <c r="I174"/>
  <c r="K174"/>
  <c r="K414"/>
  <c r="G342"/>
  <c r="F366"/>
  <c r="J366"/>
  <c r="G54"/>
  <c r="G78"/>
  <c r="I78"/>
  <c r="K78"/>
  <c r="K246"/>
  <c r="E270"/>
  <c r="I270"/>
  <c r="K270"/>
  <c r="D295"/>
  <c r="H294"/>
  <c r="J294"/>
  <c r="E294"/>
  <c r="G294"/>
  <c r="F318"/>
  <c r="F390"/>
  <c r="H390"/>
  <c r="J390"/>
  <c r="F414"/>
  <c r="H414"/>
  <c r="J414"/>
  <c r="G30"/>
  <c r="I30"/>
  <c r="K30"/>
  <c r="D127"/>
  <c r="G126"/>
  <c r="I126"/>
  <c r="K126"/>
  <c r="E222"/>
  <c r="F246"/>
  <c r="H246"/>
  <c r="J246"/>
  <c r="G246"/>
  <c r="H318"/>
  <c r="J318"/>
  <c r="D320"/>
  <c r="G318"/>
  <c r="I54"/>
  <c r="K54"/>
  <c r="D103"/>
  <c r="I102"/>
  <c r="K102"/>
  <c r="D151"/>
  <c r="I150"/>
  <c r="K150"/>
  <c r="D199"/>
  <c r="I198"/>
  <c r="K198"/>
  <c r="F222"/>
  <c r="H222"/>
  <c r="J222"/>
  <c r="F30"/>
  <c r="H30"/>
  <c r="J30"/>
  <c r="F54"/>
  <c r="H54"/>
  <c r="J54"/>
  <c r="F78"/>
  <c r="H78"/>
  <c r="J78"/>
  <c r="F102"/>
  <c r="H102"/>
  <c r="J102"/>
  <c r="F126"/>
  <c r="H126"/>
  <c r="J126"/>
  <c r="F150"/>
  <c r="H150"/>
  <c r="J150"/>
  <c r="F174"/>
  <c r="H174"/>
  <c r="J174"/>
  <c r="F198"/>
  <c r="H198"/>
  <c r="J198"/>
  <c r="G222"/>
  <c r="I222"/>
  <c r="K222"/>
  <c r="D247"/>
  <c r="I246"/>
  <c r="F270"/>
  <c r="H270"/>
  <c r="E318"/>
  <c r="I318"/>
  <c r="E342"/>
  <c r="I342"/>
  <c r="E9" i="163"/>
  <c r="L10"/>
  <c r="N8"/>
  <c r="G6" i="161"/>
  <c r="J9"/>
  <c r="F9"/>
  <c r="H7"/>
  <c r="D10"/>
  <c r="E15"/>
  <c r="K8"/>
  <c r="I9"/>
  <c r="I7"/>
  <c r="E7"/>
  <c r="E6" s="1"/>
  <c r="E8"/>
  <c r="J12"/>
  <c r="H12"/>
  <c r="F12"/>
  <c r="K12"/>
  <c r="I12"/>
  <c r="G12"/>
  <c r="D14"/>
  <c r="J8"/>
  <c r="D17"/>
  <c r="J7"/>
  <c r="F7"/>
  <c r="F6" s="1"/>
  <c r="D11"/>
  <c r="E9"/>
  <c r="D9" s="1"/>
  <c r="E12"/>
  <c r="B25" i="160"/>
  <c r="B33"/>
  <c r="B41"/>
  <c r="B57"/>
  <c r="B73"/>
  <c r="B6"/>
  <c r="B7"/>
  <c r="B17"/>
  <c r="H5"/>
  <c r="B8"/>
  <c r="F5"/>
  <c r="G270" i="159"/>
  <c r="D224"/>
  <c r="J270"/>
  <c r="E24"/>
  <c r="J9"/>
  <c r="F9"/>
  <c r="J8"/>
  <c r="D14"/>
  <c r="H12"/>
  <c r="D20"/>
  <c r="H18"/>
  <c r="H21"/>
  <c r="D21" s="1"/>
  <c r="J27"/>
  <c r="F27"/>
  <c r="D31"/>
  <c r="D55"/>
  <c r="D79"/>
  <c r="K294"/>
  <c r="D366"/>
  <c r="D391"/>
  <c r="D415"/>
  <c r="E7"/>
  <c r="K9"/>
  <c r="G9"/>
  <c r="K12"/>
  <c r="K18"/>
  <c r="G7"/>
  <c r="K24"/>
  <c r="G24"/>
  <c r="I7"/>
  <c r="I8" i="165"/>
  <c r="I8" i="164"/>
  <c r="H8" i="163"/>
  <c r="F10"/>
  <c r="D16" i="161"/>
  <c r="I6"/>
  <c r="J6"/>
  <c r="H6"/>
  <c r="D8"/>
  <c r="D15"/>
  <c r="G5" i="160"/>
  <c r="B5" s="1"/>
  <c r="I27" i="159"/>
  <c r="D26"/>
  <c r="D23"/>
  <c r="H7"/>
  <c r="G18"/>
  <c r="I8"/>
  <c r="D17"/>
  <c r="D15"/>
  <c r="H8"/>
  <c r="F8"/>
  <c r="K7"/>
  <c r="K6" s="1"/>
  <c r="J7"/>
  <c r="F7"/>
  <c r="E8"/>
  <c r="D25"/>
  <c r="D16"/>
  <c r="E12"/>
  <c r="D12" s="1"/>
  <c r="E414"/>
  <c r="D414" s="1"/>
  <c r="E390"/>
  <c r="D390" s="1"/>
  <c r="D367"/>
  <c r="F294"/>
  <c r="D271"/>
  <c r="E246"/>
  <c r="D246" s="1"/>
  <c r="D223"/>
  <c r="E198"/>
  <c r="D198" s="1"/>
  <c r="E174"/>
  <c r="D174" s="1"/>
  <c r="E150"/>
  <c r="D150" s="1"/>
  <c r="E126"/>
  <c r="D126" s="1"/>
  <c r="E102"/>
  <c r="D102" s="1"/>
  <c r="E78"/>
  <c r="D78" s="1"/>
  <c r="E54"/>
  <c r="D54" s="1"/>
  <c r="E30"/>
  <c r="D30" s="1"/>
  <c r="G6"/>
  <c r="F17" i="158"/>
  <c r="G17"/>
  <c r="H17"/>
  <c r="I17"/>
  <c r="J17"/>
  <c r="K17"/>
  <c r="E17"/>
  <c r="F16"/>
  <c r="G16"/>
  <c r="H16"/>
  <c r="I16"/>
  <c r="J16"/>
  <c r="K16"/>
  <c r="E16"/>
  <c r="F14"/>
  <c r="G14"/>
  <c r="H14"/>
  <c r="I14"/>
  <c r="J14"/>
  <c r="K14"/>
  <c r="E14"/>
  <c r="F10"/>
  <c r="G10"/>
  <c r="H10"/>
  <c r="I10"/>
  <c r="J10"/>
  <c r="K10"/>
  <c r="F13"/>
  <c r="G13"/>
  <c r="H13"/>
  <c r="I13"/>
  <c r="J13"/>
  <c r="K13"/>
  <c r="E13"/>
  <c r="G7"/>
  <c r="F11"/>
  <c r="G11"/>
  <c r="H11"/>
  <c r="I11"/>
  <c r="J11"/>
  <c r="K11"/>
  <c r="E11"/>
  <c r="E10"/>
  <c r="F8"/>
  <c r="I8"/>
  <c r="J8"/>
  <c r="E8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1"/>
  <c r="D16"/>
  <c r="I7"/>
  <c r="E7"/>
  <c r="G15"/>
  <c r="I15"/>
  <c r="I12"/>
  <c r="E15"/>
  <c r="E12"/>
  <c r="I9"/>
  <c r="J9"/>
  <c r="E9"/>
  <c r="D9" i="157"/>
  <c r="E9"/>
  <c r="F9"/>
  <c r="G9"/>
  <c r="H9"/>
  <c r="I9"/>
  <c r="C9"/>
  <c r="D8"/>
  <c r="E8"/>
  <c r="F8"/>
  <c r="G8"/>
  <c r="H8"/>
  <c r="I8"/>
  <c r="C8"/>
  <c r="D7"/>
  <c r="E7"/>
  <c r="F7"/>
  <c r="G7"/>
  <c r="G6" s="1"/>
  <c r="H7"/>
  <c r="I7"/>
  <c r="C7"/>
  <c r="D6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D9" i="156"/>
  <c r="E9"/>
  <c r="F9"/>
  <c r="G9"/>
  <c r="H9"/>
  <c r="I9"/>
  <c r="C9"/>
  <c r="D8"/>
  <c r="E8"/>
  <c r="F8"/>
  <c r="G8"/>
  <c r="H8"/>
  <c r="I8"/>
  <c r="C8"/>
  <c r="D7"/>
  <c r="E7"/>
  <c r="F7"/>
  <c r="G7"/>
  <c r="H7"/>
  <c r="I7"/>
  <c r="C7"/>
  <c r="B8"/>
  <c r="B9"/>
  <c r="B11"/>
  <c r="B12"/>
  <c r="B13"/>
  <c r="B15"/>
  <c r="B16"/>
  <c r="B17"/>
  <c r="B19"/>
  <c r="B20"/>
  <c r="B21"/>
  <c r="B23"/>
  <c r="B24"/>
  <c r="B25"/>
  <c r="B27"/>
  <c r="B28"/>
  <c r="B29"/>
  <c r="B31"/>
  <c r="B32"/>
  <c r="B33"/>
  <c r="B35"/>
  <c r="B36"/>
  <c r="B37"/>
  <c r="B39"/>
  <c r="B40"/>
  <c r="B41"/>
  <c r="B43"/>
  <c r="B44"/>
  <c r="B45"/>
  <c r="B47"/>
  <c r="B48"/>
  <c r="B49"/>
  <c r="B51"/>
  <c r="B52"/>
  <c r="B53"/>
  <c r="B55"/>
  <c r="B56"/>
  <c r="B57"/>
  <c r="B59"/>
  <c r="B60"/>
  <c r="B61"/>
  <c r="B63"/>
  <c r="B64"/>
  <c r="B65"/>
  <c r="B67"/>
  <c r="B68"/>
  <c r="B69"/>
  <c r="B71"/>
  <c r="B72"/>
  <c r="B73"/>
  <c r="B75"/>
  <c r="B76"/>
  <c r="B77"/>
  <c r="I74"/>
  <c r="H74"/>
  <c r="G74"/>
  <c r="F74"/>
  <c r="E74"/>
  <c r="D74"/>
  <c r="C74"/>
  <c r="I70"/>
  <c r="H70"/>
  <c r="G70"/>
  <c r="F70"/>
  <c r="E70"/>
  <c r="D70"/>
  <c r="C70"/>
  <c r="B70" s="1"/>
  <c r="I66"/>
  <c r="H66"/>
  <c r="G66"/>
  <c r="F66"/>
  <c r="E66"/>
  <c r="D66"/>
  <c r="C66"/>
  <c r="I62"/>
  <c r="H62"/>
  <c r="G62"/>
  <c r="F62"/>
  <c r="E62"/>
  <c r="D62"/>
  <c r="C62"/>
  <c r="B62" s="1"/>
  <c r="I58"/>
  <c r="H58"/>
  <c r="G58"/>
  <c r="F58"/>
  <c r="E58"/>
  <c r="D58"/>
  <c r="C58"/>
  <c r="I54"/>
  <c r="H54"/>
  <c r="G54"/>
  <c r="F54"/>
  <c r="E54"/>
  <c r="D54"/>
  <c r="C54"/>
  <c r="B54" s="1"/>
  <c r="I50"/>
  <c r="H50"/>
  <c r="G50"/>
  <c r="F50"/>
  <c r="E50"/>
  <c r="D50"/>
  <c r="C50"/>
  <c r="I46"/>
  <c r="H46"/>
  <c r="G46"/>
  <c r="F46"/>
  <c r="E46"/>
  <c r="D46"/>
  <c r="C46"/>
  <c r="B46" s="1"/>
  <c r="I42"/>
  <c r="H42"/>
  <c r="G42"/>
  <c r="F42"/>
  <c r="E42"/>
  <c r="D42"/>
  <c r="C42"/>
  <c r="I38"/>
  <c r="H38"/>
  <c r="G38"/>
  <c r="F38"/>
  <c r="E38"/>
  <c r="D38"/>
  <c r="C38"/>
  <c r="B38" s="1"/>
  <c r="I34"/>
  <c r="H34"/>
  <c r="G34"/>
  <c r="F34"/>
  <c r="E34"/>
  <c r="D34"/>
  <c r="C34"/>
  <c r="I30"/>
  <c r="H30"/>
  <c r="G30"/>
  <c r="F30"/>
  <c r="E30"/>
  <c r="D30"/>
  <c r="C30"/>
  <c r="B30" s="1"/>
  <c r="I26"/>
  <c r="H26"/>
  <c r="G26"/>
  <c r="F26"/>
  <c r="E26"/>
  <c r="D26"/>
  <c r="C26"/>
  <c r="I22"/>
  <c r="H22"/>
  <c r="G22"/>
  <c r="F22"/>
  <c r="E22"/>
  <c r="D22"/>
  <c r="C22"/>
  <c r="B22" s="1"/>
  <c r="I18"/>
  <c r="H18"/>
  <c r="G18"/>
  <c r="F18"/>
  <c r="E18"/>
  <c r="D18"/>
  <c r="C18"/>
  <c r="I14"/>
  <c r="H14"/>
  <c r="G14"/>
  <c r="F14"/>
  <c r="E14"/>
  <c r="D14"/>
  <c r="C14"/>
  <c r="B14" s="1"/>
  <c r="I10"/>
  <c r="H10"/>
  <c r="G10"/>
  <c r="F10"/>
  <c r="E10"/>
  <c r="D10"/>
  <c r="C10"/>
  <c r="G6"/>
  <c r="C6"/>
  <c r="D12" i="161" l="1"/>
  <c r="D7"/>
  <c r="F6" i="159"/>
  <c r="D318"/>
  <c r="D222"/>
  <c r="I6"/>
  <c r="D9"/>
  <c r="D18"/>
  <c r="D270"/>
  <c r="D342"/>
  <c r="D24"/>
  <c r="K9" i="158"/>
  <c r="F8" i="163"/>
  <c r="L8"/>
  <c r="E10"/>
  <c r="K6" i="161"/>
  <c r="D6" s="1"/>
  <c r="D294" i="159"/>
  <c r="D27"/>
  <c r="E6" i="158"/>
  <c r="D10"/>
  <c r="K12"/>
  <c r="D14"/>
  <c r="K15"/>
  <c r="D17"/>
  <c r="D13"/>
  <c r="G9"/>
  <c r="J12"/>
  <c r="H12"/>
  <c r="F12"/>
  <c r="B8" i="157"/>
  <c r="I6"/>
  <c r="B7"/>
  <c r="C6"/>
  <c r="H6"/>
  <c r="B9"/>
  <c r="B10" i="156"/>
  <c r="B18"/>
  <c r="B26"/>
  <c r="B34"/>
  <c r="B42"/>
  <c r="B50"/>
  <c r="B58"/>
  <c r="B66"/>
  <c r="B74"/>
  <c r="B7"/>
  <c r="H6"/>
  <c r="H6" i="159"/>
  <c r="D8"/>
  <c r="D7"/>
  <c r="J6"/>
  <c r="E6"/>
  <c r="H15" i="158"/>
  <c r="J15"/>
  <c r="F15"/>
  <c r="D15" s="1"/>
  <c r="J7"/>
  <c r="J6" s="1"/>
  <c r="G12"/>
  <c r="H8"/>
  <c r="K8"/>
  <c r="G8"/>
  <c r="H7"/>
  <c r="K7"/>
  <c r="F9"/>
  <c r="I6"/>
  <c r="D12"/>
  <c r="F7"/>
  <c r="H9"/>
  <c r="G6"/>
  <c r="E6" i="157"/>
  <c r="F6"/>
  <c r="I6" i="156"/>
  <c r="E6"/>
  <c r="D6"/>
  <c r="F6"/>
  <c r="J9" i="150"/>
  <c r="I9"/>
  <c r="H9" s="1"/>
  <c r="G9"/>
  <c r="F9"/>
  <c r="D9"/>
  <c r="C9"/>
  <c r="B9" s="1"/>
  <c r="E9"/>
  <c r="H26"/>
  <c r="H25"/>
  <c r="H24"/>
  <c r="H23"/>
  <c r="H22"/>
  <c r="H21"/>
  <c r="H20"/>
  <c r="H19"/>
  <c r="H18"/>
  <c r="H17"/>
  <c r="H16"/>
  <c r="H15"/>
  <c r="H14"/>
  <c r="H13"/>
  <c r="H12"/>
  <c r="H11"/>
  <c r="H10"/>
  <c r="E26"/>
  <c r="E25"/>
  <c r="E24"/>
  <c r="E23"/>
  <c r="E22"/>
  <c r="E21"/>
  <c r="E20"/>
  <c r="E19"/>
  <c r="E18"/>
  <c r="E17"/>
  <c r="E16"/>
  <c r="E15"/>
  <c r="E14"/>
  <c r="E13"/>
  <c r="E12"/>
  <c r="E11"/>
  <c r="E10"/>
  <c r="B12"/>
  <c r="B13"/>
  <c r="B14"/>
  <c r="B15"/>
  <c r="B16"/>
  <c r="B17"/>
  <c r="B18"/>
  <c r="B19"/>
  <c r="B20"/>
  <c r="B21"/>
  <c r="B22"/>
  <c r="B23"/>
  <c r="B24"/>
  <c r="B25"/>
  <c r="B26"/>
  <c r="B11"/>
  <c r="B10"/>
  <c r="K6" i="158" l="1"/>
  <c r="E8" i="163"/>
  <c r="D9" i="158"/>
  <c r="D8"/>
  <c r="B6" i="157"/>
  <c r="B6" i="156"/>
  <c r="D6" i="159"/>
  <c r="D7" i="158"/>
  <c r="H6"/>
  <c r="F6"/>
  <c r="D13" i="155"/>
  <c r="E13"/>
  <c r="F13"/>
  <c r="G13"/>
  <c r="H13"/>
  <c r="I13"/>
  <c r="J13"/>
  <c r="K13"/>
  <c r="L13"/>
  <c r="D12"/>
  <c r="E12"/>
  <c r="F12"/>
  <c r="G12"/>
  <c r="H12"/>
  <c r="I12"/>
  <c r="J12"/>
  <c r="K12"/>
  <c r="L12"/>
  <c r="D11"/>
  <c r="E11"/>
  <c r="F11"/>
  <c r="G11"/>
  <c r="H11"/>
  <c r="I11"/>
  <c r="J11"/>
  <c r="K11"/>
  <c r="L11"/>
  <c r="D10"/>
  <c r="E10"/>
  <c r="F10"/>
  <c r="G10"/>
  <c r="H10"/>
  <c r="I10"/>
  <c r="J10"/>
  <c r="K10"/>
  <c r="L10"/>
  <c r="D9"/>
  <c r="E9"/>
  <c r="F9"/>
  <c r="G9"/>
  <c r="H9"/>
  <c r="I9"/>
  <c r="J9"/>
  <c r="K9"/>
  <c r="L9"/>
  <c r="C13"/>
  <c r="C12"/>
  <c r="C11"/>
  <c r="C10"/>
  <c r="C9"/>
  <c r="D8"/>
  <c r="E8"/>
  <c r="F8"/>
  <c r="G8"/>
  <c r="H8"/>
  <c r="I8"/>
  <c r="J8"/>
  <c r="K8"/>
  <c r="L8"/>
  <c r="C8"/>
  <c r="D7"/>
  <c r="E7"/>
  <c r="F7"/>
  <c r="G7"/>
  <c r="H7"/>
  <c r="I7"/>
  <c r="J7"/>
  <c r="K7"/>
  <c r="L7"/>
  <c r="C7"/>
  <c r="L142"/>
  <c r="K142"/>
  <c r="J142"/>
  <c r="I142"/>
  <c r="H142"/>
  <c r="G142"/>
  <c r="F142"/>
  <c r="E142"/>
  <c r="D142"/>
  <c r="B142" s="1"/>
  <c r="C142"/>
  <c r="L134"/>
  <c r="K134"/>
  <c r="J134"/>
  <c r="I134"/>
  <c r="H134"/>
  <c r="G134"/>
  <c r="F134"/>
  <c r="E134"/>
  <c r="D134"/>
  <c r="C134"/>
  <c r="L126"/>
  <c r="K126"/>
  <c r="J126"/>
  <c r="I126"/>
  <c r="H126"/>
  <c r="G126"/>
  <c r="F126"/>
  <c r="E126"/>
  <c r="D126"/>
  <c r="C126"/>
  <c r="L118"/>
  <c r="K118"/>
  <c r="J118"/>
  <c r="I118"/>
  <c r="H118"/>
  <c r="G118"/>
  <c r="F118"/>
  <c r="E118"/>
  <c r="D118"/>
  <c r="C118"/>
  <c r="L110"/>
  <c r="K110"/>
  <c r="J110"/>
  <c r="I110"/>
  <c r="H110"/>
  <c r="G110"/>
  <c r="F110"/>
  <c r="E110"/>
  <c r="D110"/>
  <c r="C110"/>
  <c r="L102"/>
  <c r="K102"/>
  <c r="J102"/>
  <c r="I102"/>
  <c r="H102"/>
  <c r="G102"/>
  <c r="F102"/>
  <c r="E102"/>
  <c r="D102"/>
  <c r="C102"/>
  <c r="L94"/>
  <c r="K94"/>
  <c r="J94"/>
  <c r="I94"/>
  <c r="H94"/>
  <c r="G94"/>
  <c r="F94"/>
  <c r="E94"/>
  <c r="D94"/>
  <c r="C94"/>
  <c r="L86"/>
  <c r="K86"/>
  <c r="J86"/>
  <c r="I86"/>
  <c r="H86"/>
  <c r="G86"/>
  <c r="F86"/>
  <c r="E86"/>
  <c r="D86"/>
  <c r="C86"/>
  <c r="L78"/>
  <c r="K78"/>
  <c r="J78"/>
  <c r="I78"/>
  <c r="H78"/>
  <c r="G78"/>
  <c r="F78"/>
  <c r="E78"/>
  <c r="D78"/>
  <c r="C78"/>
  <c r="L70"/>
  <c r="K70"/>
  <c r="J70"/>
  <c r="I70"/>
  <c r="H70"/>
  <c r="G70"/>
  <c r="F70"/>
  <c r="E70"/>
  <c r="D70"/>
  <c r="C70"/>
  <c r="L62"/>
  <c r="K62"/>
  <c r="J62"/>
  <c r="I62"/>
  <c r="H62"/>
  <c r="G62"/>
  <c r="F62"/>
  <c r="E62"/>
  <c r="D62"/>
  <c r="C62"/>
  <c r="L54"/>
  <c r="K54"/>
  <c r="J54"/>
  <c r="I54"/>
  <c r="H54"/>
  <c r="G54"/>
  <c r="F54"/>
  <c r="E54"/>
  <c r="D54"/>
  <c r="B54" s="1"/>
  <c r="C54"/>
  <c r="L46"/>
  <c r="K46"/>
  <c r="J46"/>
  <c r="I46"/>
  <c r="H46"/>
  <c r="G46"/>
  <c r="F46"/>
  <c r="E46"/>
  <c r="D46"/>
  <c r="C46"/>
  <c r="L38"/>
  <c r="K38"/>
  <c r="J38"/>
  <c r="I38"/>
  <c r="H38"/>
  <c r="G38"/>
  <c r="F38"/>
  <c r="E38"/>
  <c r="D38"/>
  <c r="C38"/>
  <c r="L30"/>
  <c r="K30"/>
  <c r="J30"/>
  <c r="I30"/>
  <c r="H30"/>
  <c r="G30"/>
  <c r="F30"/>
  <c r="E30"/>
  <c r="D30"/>
  <c r="B30" s="1"/>
  <c r="C30"/>
  <c r="L22"/>
  <c r="K22"/>
  <c r="J22"/>
  <c r="I22"/>
  <c r="H22"/>
  <c r="G22"/>
  <c r="F22"/>
  <c r="E22"/>
  <c r="D22"/>
  <c r="C22"/>
  <c r="D14"/>
  <c r="E14"/>
  <c r="F14"/>
  <c r="G14"/>
  <c r="H14"/>
  <c r="I14"/>
  <c r="J14"/>
  <c r="K14"/>
  <c r="L14"/>
  <c r="C14"/>
  <c r="B8"/>
  <c r="B15"/>
  <c r="B16"/>
  <c r="B17"/>
  <c r="B18"/>
  <c r="B19"/>
  <c r="B20"/>
  <c r="B21"/>
  <c r="B23"/>
  <c r="B24"/>
  <c r="B25"/>
  <c r="B26"/>
  <c r="B27"/>
  <c r="B28"/>
  <c r="B29"/>
  <c r="B31"/>
  <c r="B32"/>
  <c r="B33"/>
  <c r="B34"/>
  <c r="B35"/>
  <c r="B36"/>
  <c r="B37"/>
  <c r="B39"/>
  <c r="B40"/>
  <c r="B41"/>
  <c r="B42"/>
  <c r="B43"/>
  <c r="B44"/>
  <c r="B45"/>
  <c r="B47"/>
  <c r="B48"/>
  <c r="B49"/>
  <c r="B50"/>
  <c r="B51"/>
  <c r="B52"/>
  <c r="B53"/>
  <c r="B55"/>
  <c r="B56"/>
  <c r="B57"/>
  <c r="B58"/>
  <c r="B59"/>
  <c r="B60"/>
  <c r="B61"/>
  <c r="B63"/>
  <c r="B64"/>
  <c r="B65"/>
  <c r="B66"/>
  <c r="B67"/>
  <c r="B68"/>
  <c r="B69"/>
  <c r="B71"/>
  <c r="B72"/>
  <c r="B73"/>
  <c r="B74"/>
  <c r="B75"/>
  <c r="B76"/>
  <c r="B77"/>
  <c r="B78"/>
  <c r="B79"/>
  <c r="B80"/>
  <c r="B81"/>
  <c r="B82"/>
  <c r="B83"/>
  <c r="B84"/>
  <c r="B85"/>
  <c r="B87"/>
  <c r="B88"/>
  <c r="B89"/>
  <c r="B90"/>
  <c r="B91"/>
  <c r="B92"/>
  <c r="B93"/>
  <c r="B95"/>
  <c r="B96"/>
  <c r="B97"/>
  <c r="B98"/>
  <c r="B99"/>
  <c r="B100"/>
  <c r="B101"/>
  <c r="B102"/>
  <c r="B103"/>
  <c r="B104"/>
  <c r="B105"/>
  <c r="B106"/>
  <c r="B107"/>
  <c r="B108"/>
  <c r="B109"/>
  <c r="B111"/>
  <c r="B112"/>
  <c r="B113"/>
  <c r="B114"/>
  <c r="B115"/>
  <c r="B116"/>
  <c r="B117"/>
  <c r="B119"/>
  <c r="B120"/>
  <c r="B121"/>
  <c r="B122"/>
  <c r="B123"/>
  <c r="B124"/>
  <c r="B125"/>
  <c r="B126"/>
  <c r="B127"/>
  <c r="B128"/>
  <c r="B129"/>
  <c r="B130"/>
  <c r="B131"/>
  <c r="B132"/>
  <c r="B133"/>
  <c r="B135"/>
  <c r="B136"/>
  <c r="B137"/>
  <c r="B138"/>
  <c r="B139"/>
  <c r="B140"/>
  <c r="B141"/>
  <c r="B143"/>
  <c r="B144"/>
  <c r="B145"/>
  <c r="B146"/>
  <c r="B147"/>
  <c r="B148"/>
  <c r="B149"/>
  <c r="D13" i="154"/>
  <c r="E13"/>
  <c r="F13"/>
  <c r="G13"/>
  <c r="H13"/>
  <c r="I13"/>
  <c r="J13"/>
  <c r="K13"/>
  <c r="L13"/>
  <c r="C13"/>
  <c r="D12"/>
  <c r="E12"/>
  <c r="F12"/>
  <c r="G12"/>
  <c r="H12"/>
  <c r="I12"/>
  <c r="J12"/>
  <c r="K12"/>
  <c r="L12"/>
  <c r="C12"/>
  <c r="D11"/>
  <c r="E11"/>
  <c r="F11"/>
  <c r="G11"/>
  <c r="H11"/>
  <c r="I11"/>
  <c r="J11"/>
  <c r="K11"/>
  <c r="L11"/>
  <c r="C11"/>
  <c r="D10"/>
  <c r="E10"/>
  <c r="F10"/>
  <c r="G10"/>
  <c r="H10"/>
  <c r="I10"/>
  <c r="J10"/>
  <c r="K10"/>
  <c r="L10"/>
  <c r="C10"/>
  <c r="D9"/>
  <c r="E9"/>
  <c r="F9"/>
  <c r="G9"/>
  <c r="H9"/>
  <c r="I9"/>
  <c r="J9"/>
  <c r="K9"/>
  <c r="L9"/>
  <c r="C9"/>
  <c r="D8"/>
  <c r="E8"/>
  <c r="F8"/>
  <c r="G8"/>
  <c r="H8"/>
  <c r="I8"/>
  <c r="J8"/>
  <c r="K8"/>
  <c r="L8"/>
  <c r="C8"/>
  <c r="D7"/>
  <c r="E7"/>
  <c r="F7"/>
  <c r="F6" s="1"/>
  <c r="G7"/>
  <c r="H7"/>
  <c r="I7"/>
  <c r="J7"/>
  <c r="J6" s="1"/>
  <c r="K7"/>
  <c r="L7"/>
  <c r="C7"/>
  <c r="D6"/>
  <c r="C6"/>
  <c r="L142"/>
  <c r="K142"/>
  <c r="J142"/>
  <c r="I142"/>
  <c r="H142"/>
  <c r="G142"/>
  <c r="F142"/>
  <c r="E142"/>
  <c r="D142"/>
  <c r="C142"/>
  <c r="L134"/>
  <c r="K134"/>
  <c r="J134"/>
  <c r="I134"/>
  <c r="H134"/>
  <c r="G134"/>
  <c r="F134"/>
  <c r="E134"/>
  <c r="D134"/>
  <c r="C134"/>
  <c r="L126"/>
  <c r="K126"/>
  <c r="J126"/>
  <c r="I126"/>
  <c r="H126"/>
  <c r="G126"/>
  <c r="F126"/>
  <c r="E126"/>
  <c r="D126"/>
  <c r="C126"/>
  <c r="B126" s="1"/>
  <c r="L118"/>
  <c r="K118"/>
  <c r="J118"/>
  <c r="I118"/>
  <c r="H118"/>
  <c r="G118"/>
  <c r="F118"/>
  <c r="E118"/>
  <c r="D118"/>
  <c r="C118"/>
  <c r="L110"/>
  <c r="K110"/>
  <c r="J110"/>
  <c r="I110"/>
  <c r="H110"/>
  <c r="G110"/>
  <c r="F110"/>
  <c r="E110"/>
  <c r="D110"/>
  <c r="C110"/>
  <c r="L102"/>
  <c r="K102"/>
  <c r="J102"/>
  <c r="I102"/>
  <c r="H102"/>
  <c r="G102"/>
  <c r="F102"/>
  <c r="E102"/>
  <c r="D102"/>
  <c r="C102"/>
  <c r="L94"/>
  <c r="K94"/>
  <c r="J94"/>
  <c r="I94"/>
  <c r="H94"/>
  <c r="G94"/>
  <c r="F94"/>
  <c r="E94"/>
  <c r="D94"/>
  <c r="C94"/>
  <c r="L86"/>
  <c r="K86"/>
  <c r="J86"/>
  <c r="I86"/>
  <c r="H86"/>
  <c r="G86"/>
  <c r="F86"/>
  <c r="E86"/>
  <c r="D86"/>
  <c r="C86"/>
  <c r="L78"/>
  <c r="K78"/>
  <c r="J78"/>
  <c r="I78"/>
  <c r="H78"/>
  <c r="G78"/>
  <c r="F78"/>
  <c r="E78"/>
  <c r="D78"/>
  <c r="C78"/>
  <c r="L70"/>
  <c r="K70"/>
  <c r="J70"/>
  <c r="I70"/>
  <c r="H70"/>
  <c r="G70"/>
  <c r="F70"/>
  <c r="E70"/>
  <c r="D70"/>
  <c r="C70"/>
  <c r="L62"/>
  <c r="K62"/>
  <c r="J62"/>
  <c r="I62"/>
  <c r="H62"/>
  <c r="G62"/>
  <c r="F62"/>
  <c r="E62"/>
  <c r="D62"/>
  <c r="C62"/>
  <c r="L54"/>
  <c r="K54"/>
  <c r="J54"/>
  <c r="I54"/>
  <c r="H54"/>
  <c r="G54"/>
  <c r="F54"/>
  <c r="E54"/>
  <c r="D54"/>
  <c r="C54"/>
  <c r="L46"/>
  <c r="K46"/>
  <c r="J46"/>
  <c r="I46"/>
  <c r="H46"/>
  <c r="G46"/>
  <c r="F46"/>
  <c r="E46"/>
  <c r="D46"/>
  <c r="C46"/>
  <c r="L38"/>
  <c r="K38"/>
  <c r="J38"/>
  <c r="I38"/>
  <c r="H38"/>
  <c r="G38"/>
  <c r="F38"/>
  <c r="E38"/>
  <c r="D38"/>
  <c r="C38"/>
  <c r="L30"/>
  <c r="K30"/>
  <c r="J30"/>
  <c r="I30"/>
  <c r="H30"/>
  <c r="G30"/>
  <c r="F30"/>
  <c r="E30"/>
  <c r="D30"/>
  <c r="C30"/>
  <c r="B30" s="1"/>
  <c r="L22"/>
  <c r="K22"/>
  <c r="J22"/>
  <c r="I22"/>
  <c r="H22"/>
  <c r="G22"/>
  <c r="F22"/>
  <c r="E22"/>
  <c r="D22"/>
  <c r="C22"/>
  <c r="B9"/>
  <c r="B13"/>
  <c r="B15"/>
  <c r="B16"/>
  <c r="B17"/>
  <c r="B18"/>
  <c r="B19"/>
  <c r="B20"/>
  <c r="B21"/>
  <c r="B23"/>
  <c r="B24"/>
  <c r="B25"/>
  <c r="B26"/>
  <c r="B27"/>
  <c r="B28"/>
  <c r="B29"/>
  <c r="B31"/>
  <c r="B32"/>
  <c r="B33"/>
  <c r="B34"/>
  <c r="B35"/>
  <c r="B36"/>
  <c r="B37"/>
  <c r="B39"/>
  <c r="B40"/>
  <c r="B41"/>
  <c r="B42"/>
  <c r="B43"/>
  <c r="B44"/>
  <c r="B45"/>
  <c r="B47"/>
  <c r="B48"/>
  <c r="B49"/>
  <c r="B50"/>
  <c r="B51"/>
  <c r="B52"/>
  <c r="B53"/>
  <c r="B54"/>
  <c r="B55"/>
  <c r="B56"/>
  <c r="B57"/>
  <c r="B58"/>
  <c r="B59"/>
  <c r="B60"/>
  <c r="B61"/>
  <c r="B63"/>
  <c r="B64"/>
  <c r="B65"/>
  <c r="B66"/>
  <c r="B67"/>
  <c r="B68"/>
  <c r="B69"/>
  <c r="B70"/>
  <c r="B71"/>
  <c r="B72"/>
  <c r="B73"/>
  <c r="B74"/>
  <c r="B75"/>
  <c r="B76"/>
  <c r="B77"/>
  <c r="B79"/>
  <c r="B80"/>
  <c r="B81"/>
  <c r="B82"/>
  <c r="B83"/>
  <c r="B84"/>
  <c r="B85"/>
  <c r="B87"/>
  <c r="B88"/>
  <c r="B89"/>
  <c r="B90"/>
  <c r="B91"/>
  <c r="B92"/>
  <c r="B93"/>
  <c r="B94"/>
  <c r="B95"/>
  <c r="B96"/>
  <c r="B97"/>
  <c r="B98"/>
  <c r="B99"/>
  <c r="B100"/>
  <c r="B101"/>
  <c r="B103"/>
  <c r="B104"/>
  <c r="B105"/>
  <c r="B106"/>
  <c r="B107"/>
  <c r="B108"/>
  <c r="B109"/>
  <c r="B110"/>
  <c r="B111"/>
  <c r="B112"/>
  <c r="B113"/>
  <c r="B114"/>
  <c r="B115"/>
  <c r="B116"/>
  <c r="B117"/>
  <c r="B119"/>
  <c r="B120"/>
  <c r="B121"/>
  <c r="B122"/>
  <c r="B123"/>
  <c r="B124"/>
  <c r="B125"/>
  <c r="B127"/>
  <c r="B128"/>
  <c r="B129"/>
  <c r="B130"/>
  <c r="B131"/>
  <c r="B132"/>
  <c r="B133"/>
  <c r="B134"/>
  <c r="B135"/>
  <c r="B136"/>
  <c r="B137"/>
  <c r="B138"/>
  <c r="B139"/>
  <c r="B140"/>
  <c r="B141"/>
  <c r="B143"/>
  <c r="B144"/>
  <c r="B145"/>
  <c r="B146"/>
  <c r="B147"/>
  <c r="B148"/>
  <c r="B149"/>
  <c r="D14"/>
  <c r="E14"/>
  <c r="F14"/>
  <c r="G14"/>
  <c r="H14"/>
  <c r="I14"/>
  <c r="J14"/>
  <c r="K14"/>
  <c r="L14"/>
  <c r="C14"/>
  <c r="F743" i="153"/>
  <c r="G743"/>
  <c r="H743"/>
  <c r="I743"/>
  <c r="J743"/>
  <c r="K743"/>
  <c r="F742"/>
  <c r="G742"/>
  <c r="H742"/>
  <c r="I742"/>
  <c r="J742"/>
  <c r="K742"/>
  <c r="E743"/>
  <c r="E742"/>
  <c r="E741" s="1"/>
  <c r="H741"/>
  <c r="I741"/>
  <c r="F686"/>
  <c r="G686"/>
  <c r="H686"/>
  <c r="I686"/>
  <c r="J686"/>
  <c r="K686"/>
  <c r="F685"/>
  <c r="G685"/>
  <c r="H685"/>
  <c r="I685"/>
  <c r="J685"/>
  <c r="K685"/>
  <c r="E686"/>
  <c r="E685"/>
  <c r="F684"/>
  <c r="I684"/>
  <c r="J684"/>
  <c r="E684"/>
  <c r="F614"/>
  <c r="G614"/>
  <c r="H614"/>
  <c r="I614"/>
  <c r="J614"/>
  <c r="K614"/>
  <c r="F613"/>
  <c r="F612" s="1"/>
  <c r="G613"/>
  <c r="G612" s="1"/>
  <c r="H613"/>
  <c r="I613"/>
  <c r="I612" s="1"/>
  <c r="J613"/>
  <c r="K613"/>
  <c r="E614"/>
  <c r="E613"/>
  <c r="E612" s="1"/>
  <c r="J612"/>
  <c r="F545"/>
  <c r="G545"/>
  <c r="H545"/>
  <c r="I545"/>
  <c r="J545"/>
  <c r="K545"/>
  <c r="F544"/>
  <c r="G544"/>
  <c r="H544"/>
  <c r="I544"/>
  <c r="J544"/>
  <c r="K544"/>
  <c r="E545"/>
  <c r="E544"/>
  <c r="H543"/>
  <c r="I543"/>
  <c r="F500"/>
  <c r="G500"/>
  <c r="H500"/>
  <c r="I500"/>
  <c r="J500"/>
  <c r="K500"/>
  <c r="E500"/>
  <c r="F499"/>
  <c r="G499"/>
  <c r="H499"/>
  <c r="I499"/>
  <c r="J499"/>
  <c r="K499"/>
  <c r="E499"/>
  <c r="F452"/>
  <c r="G452"/>
  <c r="H452"/>
  <c r="I452"/>
  <c r="J452"/>
  <c r="K452"/>
  <c r="E452"/>
  <c r="F451"/>
  <c r="G451"/>
  <c r="H451"/>
  <c r="I451"/>
  <c r="I450" s="1"/>
  <c r="J451"/>
  <c r="K451"/>
  <c r="E451"/>
  <c r="H450"/>
  <c r="F356"/>
  <c r="G356"/>
  <c r="H356"/>
  <c r="I356"/>
  <c r="I354" s="1"/>
  <c r="J356"/>
  <c r="K356"/>
  <c r="E356"/>
  <c r="F355"/>
  <c r="F354" s="1"/>
  <c r="G355"/>
  <c r="H355"/>
  <c r="H354" s="1"/>
  <c r="I355"/>
  <c r="J355"/>
  <c r="K355"/>
  <c r="E355"/>
  <c r="E354" s="1"/>
  <c r="F413"/>
  <c r="G413"/>
  <c r="G411" s="1"/>
  <c r="H413"/>
  <c r="I413"/>
  <c r="J413"/>
  <c r="K413"/>
  <c r="E413"/>
  <c r="F412"/>
  <c r="G412"/>
  <c r="H412"/>
  <c r="I412"/>
  <c r="J412"/>
  <c r="K412"/>
  <c r="E412"/>
  <c r="F260"/>
  <c r="G260"/>
  <c r="H260"/>
  <c r="I260"/>
  <c r="J260"/>
  <c r="K260"/>
  <c r="E260"/>
  <c r="E258" s="1"/>
  <c r="F259"/>
  <c r="G259"/>
  <c r="H259"/>
  <c r="I259"/>
  <c r="I258" s="1"/>
  <c r="J259"/>
  <c r="K259"/>
  <c r="K258" s="1"/>
  <c r="E259"/>
  <c r="G258"/>
  <c r="F254"/>
  <c r="G254"/>
  <c r="H254"/>
  <c r="I254"/>
  <c r="J254"/>
  <c r="K254"/>
  <c r="F253"/>
  <c r="G253"/>
  <c r="H253"/>
  <c r="I253"/>
  <c r="J253"/>
  <c r="K253"/>
  <c r="E254"/>
  <c r="E253"/>
  <c r="F252"/>
  <c r="I252"/>
  <c r="J252"/>
  <c r="F236"/>
  <c r="G236"/>
  <c r="H236"/>
  <c r="I236"/>
  <c r="J236"/>
  <c r="K236"/>
  <c r="E236"/>
  <c r="F235"/>
  <c r="G235"/>
  <c r="H235"/>
  <c r="H234" s="1"/>
  <c r="I235"/>
  <c r="J235"/>
  <c r="K235"/>
  <c r="E235"/>
  <c r="D235" s="1"/>
  <c r="F218"/>
  <c r="G218"/>
  <c r="H218"/>
  <c r="I218"/>
  <c r="I216" s="1"/>
  <c r="J218"/>
  <c r="K218"/>
  <c r="E218"/>
  <c r="F217"/>
  <c r="G217"/>
  <c r="H217"/>
  <c r="I217"/>
  <c r="J217"/>
  <c r="K217"/>
  <c r="E217"/>
  <c r="F200"/>
  <c r="G200"/>
  <c r="H200"/>
  <c r="I200"/>
  <c r="J200"/>
  <c r="K200"/>
  <c r="E200"/>
  <c r="F199"/>
  <c r="G199"/>
  <c r="H199"/>
  <c r="I199"/>
  <c r="J199"/>
  <c r="K199"/>
  <c r="E199"/>
  <c r="F167"/>
  <c r="G167"/>
  <c r="H167"/>
  <c r="I167"/>
  <c r="J167"/>
  <c r="K167"/>
  <c r="E167"/>
  <c r="K166"/>
  <c r="F166"/>
  <c r="G166"/>
  <c r="G165" s="1"/>
  <c r="H166"/>
  <c r="H165" s="1"/>
  <c r="I166"/>
  <c r="J166"/>
  <c r="E166"/>
  <c r="F165"/>
  <c r="I165"/>
  <c r="J165"/>
  <c r="F140"/>
  <c r="G140"/>
  <c r="H140"/>
  <c r="I140"/>
  <c r="J140"/>
  <c r="K140"/>
  <c r="E140"/>
  <c r="F139"/>
  <c r="G139"/>
  <c r="H139"/>
  <c r="I139"/>
  <c r="J139"/>
  <c r="K139"/>
  <c r="E139"/>
  <c r="F89"/>
  <c r="G89"/>
  <c r="H89"/>
  <c r="I89"/>
  <c r="J89"/>
  <c r="K89"/>
  <c r="E89"/>
  <c r="F88"/>
  <c r="G88"/>
  <c r="H88"/>
  <c r="I88"/>
  <c r="J88"/>
  <c r="K88"/>
  <c r="E88"/>
  <c r="F11"/>
  <c r="G11"/>
  <c r="H11"/>
  <c r="I11"/>
  <c r="J11"/>
  <c r="K11"/>
  <c r="E11"/>
  <c r="F10"/>
  <c r="G10"/>
  <c r="H10"/>
  <c r="I10"/>
  <c r="J10"/>
  <c r="K10"/>
  <c r="E10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201"/>
  <c r="D202"/>
  <c r="D203"/>
  <c r="D204"/>
  <c r="D205"/>
  <c r="D206"/>
  <c r="D207"/>
  <c r="D208"/>
  <c r="D209"/>
  <c r="D210"/>
  <c r="D211"/>
  <c r="D212"/>
  <c r="D213"/>
  <c r="D214"/>
  <c r="D215"/>
  <c r="D219"/>
  <c r="D220"/>
  <c r="D221"/>
  <c r="D222"/>
  <c r="D223"/>
  <c r="D224"/>
  <c r="D225"/>
  <c r="D226"/>
  <c r="D227"/>
  <c r="D228"/>
  <c r="D229"/>
  <c r="D230"/>
  <c r="D231"/>
  <c r="D232"/>
  <c r="D233"/>
  <c r="D237"/>
  <c r="D238"/>
  <c r="D239"/>
  <c r="D240"/>
  <c r="D241"/>
  <c r="D242"/>
  <c r="D243"/>
  <c r="D244"/>
  <c r="D245"/>
  <c r="D246"/>
  <c r="D247"/>
  <c r="D248"/>
  <c r="D249"/>
  <c r="D250"/>
  <c r="D251"/>
  <c r="D255"/>
  <c r="D256"/>
  <c r="D257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5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5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3"/>
  <c r="D744"/>
  <c r="D745"/>
  <c r="D746"/>
  <c r="D747"/>
  <c r="D748"/>
  <c r="D749"/>
  <c r="E251" i="118"/>
  <c r="F251"/>
  <c r="G251"/>
  <c r="H251"/>
  <c r="I251"/>
  <c r="J251"/>
  <c r="D251"/>
  <c r="E232"/>
  <c r="F232"/>
  <c r="G232"/>
  <c r="H232"/>
  <c r="I232"/>
  <c r="J232"/>
  <c r="D232"/>
  <c r="E208"/>
  <c r="F208"/>
  <c r="G208"/>
  <c r="H208"/>
  <c r="I208"/>
  <c r="J208"/>
  <c r="D208"/>
  <c r="E185"/>
  <c r="F185"/>
  <c r="G185"/>
  <c r="H185"/>
  <c r="I185"/>
  <c r="J185"/>
  <c r="D185"/>
  <c r="E170"/>
  <c r="F170"/>
  <c r="G170"/>
  <c r="H170"/>
  <c r="I170"/>
  <c r="J170"/>
  <c r="D170"/>
  <c r="E154"/>
  <c r="F154"/>
  <c r="G154"/>
  <c r="H154"/>
  <c r="I154"/>
  <c r="J154"/>
  <c r="D154"/>
  <c r="E141"/>
  <c r="F141"/>
  <c r="G141"/>
  <c r="H141"/>
  <c r="I141"/>
  <c r="J141"/>
  <c r="D141"/>
  <c r="E122"/>
  <c r="F122"/>
  <c r="G122"/>
  <c r="H122"/>
  <c r="I122"/>
  <c r="J122"/>
  <c r="D122"/>
  <c r="C122" s="1"/>
  <c r="E90"/>
  <c r="F90"/>
  <c r="G90"/>
  <c r="H90"/>
  <c r="I90"/>
  <c r="J90"/>
  <c r="D90"/>
  <c r="E88"/>
  <c r="F88"/>
  <c r="G88"/>
  <c r="H88"/>
  <c r="I88"/>
  <c r="J88"/>
  <c r="D88"/>
  <c r="E82"/>
  <c r="F82"/>
  <c r="G82"/>
  <c r="H82"/>
  <c r="I82"/>
  <c r="J82"/>
  <c r="D82"/>
  <c r="E76"/>
  <c r="F76"/>
  <c r="G76"/>
  <c r="H76"/>
  <c r="I76"/>
  <c r="J76"/>
  <c r="D76"/>
  <c r="C76" s="1"/>
  <c r="E70"/>
  <c r="F70"/>
  <c r="G70"/>
  <c r="H70"/>
  <c r="I70"/>
  <c r="J70"/>
  <c r="D70"/>
  <c r="E59"/>
  <c r="F59"/>
  <c r="G59"/>
  <c r="H59"/>
  <c r="I59"/>
  <c r="J59"/>
  <c r="D59"/>
  <c r="E50"/>
  <c r="F50"/>
  <c r="G50"/>
  <c r="H50"/>
  <c r="I50"/>
  <c r="J50"/>
  <c r="D50"/>
  <c r="E33"/>
  <c r="F33"/>
  <c r="G33"/>
  <c r="H33"/>
  <c r="I33"/>
  <c r="J33"/>
  <c r="D33"/>
  <c r="E7"/>
  <c r="E6" s="1"/>
  <c r="F7"/>
  <c r="F6" s="1"/>
  <c r="G7"/>
  <c r="G6" s="1"/>
  <c r="H7"/>
  <c r="H6" s="1"/>
  <c r="I7"/>
  <c r="I6" s="1"/>
  <c r="J7"/>
  <c r="J6" s="1"/>
  <c r="D7"/>
  <c r="D6" s="1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1"/>
  <c r="C72"/>
  <c r="C73"/>
  <c r="C74"/>
  <c r="C75"/>
  <c r="C77"/>
  <c r="C78"/>
  <c r="C79"/>
  <c r="C80"/>
  <c r="C81"/>
  <c r="C83"/>
  <c r="C84"/>
  <c r="C85"/>
  <c r="C86"/>
  <c r="C87"/>
  <c r="C88"/>
  <c r="C89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2"/>
  <c r="C143"/>
  <c r="C144"/>
  <c r="C145"/>
  <c r="C146"/>
  <c r="C147"/>
  <c r="C148"/>
  <c r="C149"/>
  <c r="C150"/>
  <c r="C151"/>
  <c r="C152"/>
  <c r="C153"/>
  <c r="C155"/>
  <c r="C156"/>
  <c r="C157"/>
  <c r="C158"/>
  <c r="C159"/>
  <c r="C160"/>
  <c r="C161"/>
  <c r="C162"/>
  <c r="C163"/>
  <c r="C164"/>
  <c r="C165"/>
  <c r="C166"/>
  <c r="C167"/>
  <c r="C168"/>
  <c r="C169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2"/>
  <c r="C253"/>
  <c r="C8"/>
  <c r="B38" i="154" l="1"/>
  <c r="B62"/>
  <c r="B78"/>
  <c r="B86"/>
  <c r="B102"/>
  <c r="B118"/>
  <c r="E138" i="153"/>
  <c r="J138"/>
  <c r="F138"/>
  <c r="I138"/>
  <c r="D167"/>
  <c r="I411"/>
  <c r="D413"/>
  <c r="I498"/>
  <c r="E543"/>
  <c r="D686"/>
  <c r="D140"/>
  <c r="D139"/>
  <c r="E7"/>
  <c r="J7"/>
  <c r="H7"/>
  <c r="K8"/>
  <c r="I8"/>
  <c r="G8"/>
  <c r="J87"/>
  <c r="H87"/>
  <c r="F87"/>
  <c r="E198"/>
  <c r="H198"/>
  <c r="I198"/>
  <c r="D217"/>
  <c r="D218"/>
  <c r="I234"/>
  <c r="G234"/>
  <c r="E252"/>
  <c r="D500"/>
  <c r="K9"/>
  <c r="I9"/>
  <c r="G9"/>
  <c r="E8"/>
  <c r="E6" s="1"/>
  <c r="J8"/>
  <c r="H8"/>
  <c r="H6" s="1"/>
  <c r="F8"/>
  <c r="G87"/>
  <c r="K234"/>
  <c r="D499"/>
  <c r="B14" i="155"/>
  <c r="B22"/>
  <c r="B38"/>
  <c r="B46"/>
  <c r="B62"/>
  <c r="B70"/>
  <c r="B86"/>
  <c r="B94"/>
  <c r="B110"/>
  <c r="B134"/>
  <c r="B118"/>
  <c r="B7"/>
  <c r="B11"/>
  <c r="B10"/>
  <c r="D6"/>
  <c r="K6"/>
  <c r="G6"/>
  <c r="B14" i="154"/>
  <c r="B22"/>
  <c r="B46"/>
  <c r="B142"/>
  <c r="B7"/>
  <c r="B8"/>
  <c r="B11"/>
  <c r="K6"/>
  <c r="G6"/>
  <c r="L6"/>
  <c r="B10"/>
  <c r="B12"/>
  <c r="D10" i="153"/>
  <c r="E9"/>
  <c r="J9"/>
  <c r="H9"/>
  <c r="F9"/>
  <c r="E87"/>
  <c r="H138"/>
  <c r="K252"/>
  <c r="G252"/>
  <c r="D259"/>
  <c r="D412"/>
  <c r="K411"/>
  <c r="D451"/>
  <c r="D544"/>
  <c r="K543"/>
  <c r="G543"/>
  <c r="K612"/>
  <c r="K684"/>
  <c r="G684"/>
  <c r="K741"/>
  <c r="G741"/>
  <c r="K7"/>
  <c r="I7"/>
  <c r="I6" s="1"/>
  <c r="G7"/>
  <c r="D11"/>
  <c r="D89"/>
  <c r="K138"/>
  <c r="D138" s="1"/>
  <c r="G138"/>
  <c r="D200"/>
  <c r="D253"/>
  <c r="H252"/>
  <c r="D254"/>
  <c r="H258"/>
  <c r="H411"/>
  <c r="K354"/>
  <c r="G354"/>
  <c r="E450"/>
  <c r="J543"/>
  <c r="F543"/>
  <c r="H612"/>
  <c r="H684"/>
  <c r="D684" s="1"/>
  <c r="D742"/>
  <c r="J741"/>
  <c r="F741"/>
  <c r="F7"/>
  <c r="F6" s="1"/>
  <c r="C6" i="118"/>
  <c r="C90"/>
  <c r="C170"/>
  <c r="C7"/>
  <c r="C33"/>
  <c r="C70"/>
  <c r="C82"/>
  <c r="C141"/>
  <c r="C154"/>
  <c r="C208"/>
  <c r="C251"/>
  <c r="D6" i="158"/>
  <c r="B13" i="155"/>
  <c r="F6"/>
  <c r="B12"/>
  <c r="I6"/>
  <c r="L6"/>
  <c r="E6"/>
  <c r="H6"/>
  <c r="J6"/>
  <c r="C6"/>
  <c r="B9"/>
  <c r="H6" i="154"/>
  <c r="E6"/>
  <c r="I6"/>
  <c r="K6" i="153"/>
  <c r="G6"/>
  <c r="J6"/>
  <c r="D614"/>
  <c r="D613"/>
  <c r="D545"/>
  <c r="H498"/>
  <c r="K498"/>
  <c r="G498"/>
  <c r="J498"/>
  <c r="F498"/>
  <c r="E498"/>
  <c r="K450"/>
  <c r="G450"/>
  <c r="J450"/>
  <c r="D452"/>
  <c r="F450"/>
  <c r="J354"/>
  <c r="D356"/>
  <c r="D354"/>
  <c r="F411"/>
  <c r="E411"/>
  <c r="J411"/>
  <c r="J258"/>
  <c r="F258"/>
  <c r="D252"/>
  <c r="J234"/>
  <c r="F234"/>
  <c r="D236"/>
  <c r="E234"/>
  <c r="H216"/>
  <c r="K216"/>
  <c r="G216"/>
  <c r="J216"/>
  <c r="F216"/>
  <c r="E216"/>
  <c r="K198"/>
  <c r="G198"/>
  <c r="J198"/>
  <c r="F198"/>
  <c r="D199"/>
  <c r="K165"/>
  <c r="D166"/>
  <c r="E165"/>
  <c r="D165" s="1"/>
  <c r="I87"/>
  <c r="K87"/>
  <c r="D88"/>
  <c r="E7" i="12"/>
  <c r="E8" s="1"/>
  <c r="F7"/>
  <c r="F8" s="1"/>
  <c r="G7"/>
  <c r="G8" s="1"/>
  <c r="H7"/>
  <c r="H8" s="1"/>
  <c r="I7"/>
  <c r="I8" s="1"/>
  <c r="J7"/>
  <c r="J8" s="1"/>
  <c r="D7"/>
  <c r="D8" s="1"/>
  <c r="E6"/>
  <c r="F6"/>
  <c r="G6"/>
  <c r="H6"/>
  <c r="I6"/>
  <c r="J6"/>
  <c r="D6"/>
  <c r="C6" s="1"/>
  <c r="C7"/>
  <c r="C8" s="1"/>
  <c r="B23" i="10"/>
  <c r="B8"/>
  <c r="B9"/>
  <c r="B10"/>
  <c r="B11"/>
  <c r="B12"/>
  <c r="B13"/>
  <c r="B14"/>
  <c r="B15"/>
  <c r="B16"/>
  <c r="B17"/>
  <c r="B18"/>
  <c r="B19"/>
  <c r="B20"/>
  <c r="B21"/>
  <c r="B22"/>
  <c r="B7"/>
  <c r="D6"/>
  <c r="E6"/>
  <c r="F6"/>
  <c r="G6"/>
  <c r="H6"/>
  <c r="I6"/>
  <c r="C6"/>
  <c r="B6" s="1"/>
  <c r="E251" i="152"/>
  <c r="F251"/>
  <c r="G251"/>
  <c r="H251"/>
  <c r="I251"/>
  <c r="J251"/>
  <c r="D251"/>
  <c r="E232"/>
  <c r="F232"/>
  <c r="G232"/>
  <c r="H232"/>
  <c r="I232"/>
  <c r="J232"/>
  <c r="D232"/>
  <c r="E208"/>
  <c r="F208"/>
  <c r="G208"/>
  <c r="H208"/>
  <c r="I208"/>
  <c r="J208"/>
  <c r="D208"/>
  <c r="E185"/>
  <c r="F185"/>
  <c r="G185"/>
  <c r="H185"/>
  <c r="I185"/>
  <c r="J185"/>
  <c r="D185"/>
  <c r="E170"/>
  <c r="F170"/>
  <c r="G170"/>
  <c r="H170"/>
  <c r="I170"/>
  <c r="J170"/>
  <c r="D170"/>
  <c r="E154"/>
  <c r="F154"/>
  <c r="G154"/>
  <c r="H154"/>
  <c r="I154"/>
  <c r="J154"/>
  <c r="D154"/>
  <c r="E141"/>
  <c r="F141"/>
  <c r="G141"/>
  <c r="H141"/>
  <c r="I141"/>
  <c r="J141"/>
  <c r="D141"/>
  <c r="E122"/>
  <c r="F122"/>
  <c r="G122"/>
  <c r="H122"/>
  <c r="I122"/>
  <c r="J122"/>
  <c r="D122"/>
  <c r="C122" s="1"/>
  <c r="E90"/>
  <c r="F90"/>
  <c r="G90"/>
  <c r="H90"/>
  <c r="I90"/>
  <c r="J90"/>
  <c r="D90"/>
  <c r="I88"/>
  <c r="I82"/>
  <c r="E88"/>
  <c r="F88"/>
  <c r="G88"/>
  <c r="H88"/>
  <c r="J88"/>
  <c r="D88"/>
  <c r="E82"/>
  <c r="F82"/>
  <c r="G82"/>
  <c r="H82"/>
  <c r="J82"/>
  <c r="D82"/>
  <c r="E76"/>
  <c r="F76"/>
  <c r="G76"/>
  <c r="H76"/>
  <c r="I76"/>
  <c r="J76"/>
  <c r="D76"/>
  <c r="E70"/>
  <c r="F70"/>
  <c r="G70"/>
  <c r="H70"/>
  <c r="I70"/>
  <c r="J70"/>
  <c r="D70"/>
  <c r="E59"/>
  <c r="F59"/>
  <c r="G59"/>
  <c r="H59"/>
  <c r="I59"/>
  <c r="J59"/>
  <c r="D59"/>
  <c r="E50"/>
  <c r="F50"/>
  <c r="G50"/>
  <c r="H50"/>
  <c r="I50"/>
  <c r="J50"/>
  <c r="D50"/>
  <c r="E33"/>
  <c r="F33"/>
  <c r="G33"/>
  <c r="H33"/>
  <c r="I33"/>
  <c r="J33"/>
  <c r="D33"/>
  <c r="C34"/>
  <c r="C35"/>
  <c r="C36"/>
  <c r="C37"/>
  <c r="C38"/>
  <c r="C39"/>
  <c r="C40"/>
  <c r="C41"/>
  <c r="C42"/>
  <c r="C43"/>
  <c r="C44"/>
  <c r="C45"/>
  <c r="C46"/>
  <c r="C47"/>
  <c r="C48"/>
  <c r="C49"/>
  <c r="C51"/>
  <c r="C52"/>
  <c r="C53"/>
  <c r="C54"/>
  <c r="C55"/>
  <c r="C56"/>
  <c r="C57"/>
  <c r="C58"/>
  <c r="C60"/>
  <c r="C61"/>
  <c r="C62"/>
  <c r="C63"/>
  <c r="C64"/>
  <c r="C65"/>
  <c r="C66"/>
  <c r="C67"/>
  <c r="C68"/>
  <c r="C69"/>
  <c r="C71"/>
  <c r="C72"/>
  <c r="C73"/>
  <c r="C74"/>
  <c r="C75"/>
  <c r="C76"/>
  <c r="C77"/>
  <c r="C78"/>
  <c r="C79"/>
  <c r="C80"/>
  <c r="C81"/>
  <c r="C83"/>
  <c r="C84"/>
  <c r="C85"/>
  <c r="C86"/>
  <c r="C87"/>
  <c r="C89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2"/>
  <c r="C143"/>
  <c r="C144"/>
  <c r="C145"/>
  <c r="C146"/>
  <c r="C147"/>
  <c r="C148"/>
  <c r="C149"/>
  <c r="C150"/>
  <c r="C151"/>
  <c r="C152"/>
  <c r="C153"/>
  <c r="C155"/>
  <c r="C156"/>
  <c r="C157"/>
  <c r="C158"/>
  <c r="C159"/>
  <c r="C160"/>
  <c r="C161"/>
  <c r="C162"/>
  <c r="C163"/>
  <c r="C164"/>
  <c r="C165"/>
  <c r="C166"/>
  <c r="C167"/>
  <c r="C168"/>
  <c r="C169"/>
  <c r="C171"/>
  <c r="C172"/>
  <c r="C173"/>
  <c r="C174"/>
  <c r="C175"/>
  <c r="C176"/>
  <c r="C177"/>
  <c r="C178"/>
  <c r="C179"/>
  <c r="C180"/>
  <c r="C181"/>
  <c r="C182"/>
  <c r="C183"/>
  <c r="C184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2"/>
  <c r="C253"/>
  <c r="E7"/>
  <c r="F7"/>
  <c r="F6" s="1"/>
  <c r="G7"/>
  <c r="H7"/>
  <c r="I7"/>
  <c r="J7"/>
  <c r="J6" s="1"/>
  <c r="D7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8"/>
  <c r="B9" i="8"/>
  <c r="B10"/>
  <c r="B11"/>
  <c r="B12"/>
  <c r="B13"/>
  <c r="B14"/>
  <c r="B15"/>
  <c r="B16"/>
  <c r="B17"/>
  <c r="B18"/>
  <c r="B19"/>
  <c r="B20"/>
  <c r="B21"/>
  <c r="B22"/>
  <c r="B23"/>
  <c r="B8"/>
  <c r="B7"/>
  <c r="B6"/>
  <c r="I6"/>
  <c r="H6"/>
  <c r="D6"/>
  <c r="E6"/>
  <c r="F6"/>
  <c r="G6"/>
  <c r="C6"/>
  <c r="D11" i="3"/>
  <c r="D10"/>
  <c r="F9"/>
  <c r="F19" s="1"/>
  <c r="G9"/>
  <c r="G13" s="1"/>
  <c r="H9"/>
  <c r="H19" s="1"/>
  <c r="I9"/>
  <c r="I13" s="1"/>
  <c r="J9"/>
  <c r="J19" s="1"/>
  <c r="K9"/>
  <c r="K13" s="1"/>
  <c r="E9"/>
  <c r="E13" s="1"/>
  <c r="H8"/>
  <c r="E8"/>
  <c r="D7"/>
  <c r="G8" s="1"/>
  <c r="D5"/>
  <c r="F6" s="1"/>
  <c r="D16"/>
  <c r="D15"/>
  <c r="F14"/>
  <c r="G14"/>
  <c r="H14"/>
  <c r="I14"/>
  <c r="J14"/>
  <c r="K14"/>
  <c r="E14"/>
  <c r="C7" i="2"/>
  <c r="C6"/>
  <c r="C5"/>
  <c r="D216" i="153" l="1"/>
  <c r="D234"/>
  <c r="D498"/>
  <c r="D87"/>
  <c r="D8"/>
  <c r="D612"/>
  <c r="D7"/>
  <c r="D543"/>
  <c r="D741"/>
  <c r="D9"/>
  <c r="D258"/>
  <c r="D411"/>
  <c r="D450"/>
  <c r="D198"/>
  <c r="D6"/>
  <c r="I6" i="3"/>
  <c r="K6"/>
  <c r="H13"/>
  <c r="E18"/>
  <c r="E6"/>
  <c r="G6"/>
  <c r="J8"/>
  <c r="F8"/>
  <c r="J13"/>
  <c r="F13"/>
  <c r="E19"/>
  <c r="D14"/>
  <c r="D9"/>
  <c r="K12" s="1"/>
  <c r="I12"/>
  <c r="K18"/>
  <c r="I18"/>
  <c r="G18"/>
  <c r="K19"/>
  <c r="I19"/>
  <c r="G19"/>
  <c r="J6"/>
  <c r="H6"/>
  <c r="K8"/>
  <c r="I8"/>
  <c r="E12"/>
  <c r="H12"/>
  <c r="J18"/>
  <c r="H18"/>
  <c r="F18"/>
  <c r="D6" i="152"/>
  <c r="G6"/>
  <c r="C141"/>
  <c r="C208"/>
  <c r="C170"/>
  <c r="C185"/>
  <c r="C232"/>
  <c r="C251"/>
  <c r="I6"/>
  <c r="E6"/>
  <c r="C82"/>
  <c r="C90"/>
  <c r="C7"/>
  <c r="H6"/>
  <c r="C154"/>
  <c r="B6" i="155"/>
  <c r="B6" i="154"/>
  <c r="C88" i="152"/>
  <c r="C70"/>
  <c r="C50"/>
  <c r="C33"/>
  <c r="C59"/>
  <c r="B5" i="1"/>
  <c r="F12" i="3" l="1"/>
  <c r="J12"/>
  <c r="G12"/>
  <c r="F17"/>
  <c r="H17"/>
  <c r="J17"/>
  <c r="E17"/>
  <c r="I17"/>
  <c r="K17"/>
  <c r="D19"/>
  <c r="D18"/>
  <c r="D13"/>
  <c r="G17"/>
  <c r="C6" i="152"/>
</calcChain>
</file>

<file path=xl/sharedStrings.xml><?xml version="1.0" encoding="utf-8"?>
<sst xmlns="http://schemas.openxmlformats.org/spreadsheetml/2006/main" count="11241" uniqueCount="1687">
  <si>
    <t>성동</t>
    <phoneticPr fontId="9" type="noConversion"/>
  </si>
  <si>
    <t>중랑</t>
    <phoneticPr fontId="9" type="noConversion"/>
  </si>
  <si>
    <t>성북</t>
    <phoneticPr fontId="9" type="noConversion"/>
  </si>
  <si>
    <t>은평</t>
    <phoneticPr fontId="9" type="noConversion"/>
  </si>
  <si>
    <t>서대문</t>
    <phoneticPr fontId="9" type="noConversion"/>
  </si>
  <si>
    <t>구로</t>
    <phoneticPr fontId="9" type="noConversion"/>
  </si>
  <si>
    <t>관악</t>
    <phoneticPr fontId="9" type="noConversion"/>
  </si>
  <si>
    <t>송파</t>
    <phoneticPr fontId="9" type="noConversion"/>
  </si>
  <si>
    <t>강원</t>
    <phoneticPr fontId="9" type="noConversion"/>
  </si>
  <si>
    <t>소계</t>
    <phoneticPr fontId="9" type="noConversion"/>
  </si>
  <si>
    <t>충북</t>
    <phoneticPr fontId="9" type="noConversion"/>
  </si>
  <si>
    <t>전북</t>
    <phoneticPr fontId="9" type="noConversion"/>
  </si>
  <si>
    <t>경북</t>
    <phoneticPr fontId="9" type="noConversion"/>
  </si>
  <si>
    <t>제주</t>
    <phoneticPr fontId="9" type="noConversion"/>
  </si>
  <si>
    <t>서귀포</t>
    <phoneticPr fontId="9" type="noConversion"/>
  </si>
  <si>
    <t>남</t>
    <phoneticPr fontId="9" type="noConversion"/>
  </si>
  <si>
    <t>녀</t>
    <phoneticPr fontId="9" type="noConversion"/>
  </si>
  <si>
    <t>* 남/녀 구분 : 아동의 주민등록번호의 7번째 자릿수가 홀수이면 남, 짝수이면 녀 - 이후 남/녀 구분 동일한 조건</t>
    <phoneticPr fontId="9" type="noConversion"/>
  </si>
  <si>
    <t>* 기본적으로 각 지역별 대도시/중소도시/농어촌 분류에 따르되, 설치운영정보의 농어촌지역여부가 '농어촌'으로 되어있는 경우엔 농어촌으로 분류</t>
    <phoneticPr fontId="9" type="noConversion"/>
  </si>
  <si>
    <t>영아 아동현원</t>
    <phoneticPr fontId="9" type="noConversion"/>
  </si>
  <si>
    <t>방과후</t>
    <phoneticPr fontId="9" type="noConversion"/>
  </si>
  <si>
    <t>계</t>
    <phoneticPr fontId="9" type="noConversion"/>
  </si>
  <si>
    <t>* 보육교사 : 영아반 보육교사 / 그외 : 영아반을 제외한 보육교사</t>
    <phoneticPr fontId="9" type="noConversion"/>
  </si>
  <si>
    <t>* 24시간 현원 : 보육시간 구분이 24시간인 아동 수</t>
    <phoneticPr fontId="9" type="noConversion"/>
  </si>
  <si>
    <t>합계</t>
  </si>
  <si>
    <t>총계</t>
    <phoneticPr fontId="9" type="noConversion"/>
  </si>
  <si>
    <t>구분</t>
    <phoneticPr fontId="9" type="noConversion"/>
  </si>
  <si>
    <t>총계</t>
    <phoneticPr fontId="9" type="noConversion"/>
  </si>
  <si>
    <t>보육교사</t>
    <phoneticPr fontId="9" type="noConversion"/>
  </si>
  <si>
    <t>간호사</t>
    <phoneticPr fontId="9" type="noConversion"/>
  </si>
  <si>
    <t>소계</t>
    <phoneticPr fontId="9" type="noConversion"/>
  </si>
  <si>
    <t>방과후   교사</t>
    <phoneticPr fontId="9" type="noConversion"/>
  </si>
  <si>
    <t>간호      조무사</t>
    <phoneticPr fontId="9" type="noConversion"/>
  </si>
  <si>
    <t>미분류</t>
  </si>
  <si>
    <t>(단위 :  명)</t>
    <phoneticPr fontId="9" type="noConversion"/>
  </si>
  <si>
    <t>구  분</t>
    <phoneticPr fontId="9" type="noConversion"/>
  </si>
  <si>
    <t>계</t>
    <phoneticPr fontId="30" type="noConversion"/>
  </si>
  <si>
    <t>특수교사</t>
    <phoneticPr fontId="9" type="noConversion"/>
  </si>
  <si>
    <t>치료사</t>
    <phoneticPr fontId="9" type="noConversion"/>
  </si>
  <si>
    <t>영양사</t>
    <phoneticPr fontId="9" type="noConversion"/>
  </si>
  <si>
    <t>사무원</t>
    <phoneticPr fontId="9" type="noConversion"/>
  </si>
  <si>
    <t>취사부</t>
    <phoneticPr fontId="9" type="noConversion"/>
  </si>
  <si>
    <t>기타</t>
    <phoneticPr fontId="9" type="noConversion"/>
  </si>
  <si>
    <t>총  계</t>
  </si>
  <si>
    <t>국공립</t>
  </si>
  <si>
    <t>직장</t>
  </si>
  <si>
    <t>소  계</t>
  </si>
  <si>
    <t>부모협동</t>
  </si>
  <si>
    <t>가정</t>
  </si>
  <si>
    <t>남</t>
  </si>
  <si>
    <t>현원</t>
  </si>
  <si>
    <t>정원</t>
  </si>
  <si>
    <t>중구</t>
  </si>
  <si>
    <t>강서구</t>
  </si>
  <si>
    <t>서구</t>
  </si>
  <si>
    <t>동구</t>
  </si>
  <si>
    <t>영도구</t>
  </si>
  <si>
    <t>부산진구</t>
  </si>
  <si>
    <t>동래구</t>
  </si>
  <si>
    <t>남구</t>
  </si>
  <si>
    <t>북구</t>
  </si>
  <si>
    <t>해운대구</t>
  </si>
  <si>
    <t>사하구</t>
  </si>
  <si>
    <t>금정구</t>
  </si>
  <si>
    <t>연제구</t>
  </si>
  <si>
    <t>수영구</t>
  </si>
  <si>
    <t>사상구</t>
  </si>
  <si>
    <t>기장군</t>
  </si>
  <si>
    <t>수성구</t>
  </si>
  <si>
    <t>달서구</t>
  </si>
  <si>
    <t>달성군</t>
  </si>
  <si>
    <t>연수구</t>
  </si>
  <si>
    <t>남동구</t>
  </si>
  <si>
    <t>부평구</t>
  </si>
  <si>
    <t>계양구</t>
  </si>
  <si>
    <t>강화군</t>
  </si>
  <si>
    <t>옹진군</t>
  </si>
  <si>
    <t>광산구</t>
  </si>
  <si>
    <t>유성구</t>
  </si>
  <si>
    <t>대덕구</t>
  </si>
  <si>
    <t>울주군</t>
  </si>
  <si>
    <t>의정부시</t>
  </si>
  <si>
    <t>남양주시</t>
  </si>
  <si>
    <t>파주시</t>
  </si>
  <si>
    <t>구리시</t>
  </si>
  <si>
    <t>포천시</t>
  </si>
  <si>
    <t>양주시</t>
  </si>
  <si>
    <t>동두천시</t>
  </si>
  <si>
    <t>가평군</t>
  </si>
  <si>
    <t>연천군</t>
  </si>
  <si>
    <t>수원시</t>
  </si>
  <si>
    <t>안양시</t>
  </si>
  <si>
    <t>부천시</t>
  </si>
  <si>
    <t>광명시</t>
  </si>
  <si>
    <t>평택시</t>
  </si>
  <si>
    <t>과천시</t>
  </si>
  <si>
    <t>오산시</t>
  </si>
  <si>
    <t>시흥시</t>
  </si>
  <si>
    <t>군포시</t>
  </si>
  <si>
    <t>의왕시</t>
  </si>
  <si>
    <t>하남시</t>
  </si>
  <si>
    <t>용인시</t>
  </si>
  <si>
    <t>이천시</t>
  </si>
  <si>
    <t>안성시</t>
  </si>
  <si>
    <t>김포시</t>
  </si>
  <si>
    <t>화성시</t>
  </si>
  <si>
    <t>광주시</t>
  </si>
  <si>
    <t>양평군</t>
  </si>
  <si>
    <t>춘천시</t>
  </si>
  <si>
    <t>원주시</t>
  </si>
  <si>
    <t>강릉시</t>
  </si>
  <si>
    <t>동해시</t>
  </si>
  <si>
    <t>태백시</t>
  </si>
  <si>
    <t>속초시</t>
  </si>
  <si>
    <t>삼척시</t>
  </si>
  <si>
    <t>홍천군</t>
  </si>
  <si>
    <t>횡성군</t>
  </si>
  <si>
    <t>영월군</t>
  </si>
  <si>
    <t>평창군</t>
  </si>
  <si>
    <t>정선군</t>
  </si>
  <si>
    <t>철원군</t>
  </si>
  <si>
    <t>화천군</t>
  </si>
  <si>
    <t>양구군</t>
  </si>
  <si>
    <t>인제군</t>
  </si>
  <si>
    <t>고성군</t>
  </si>
  <si>
    <t>양양군</t>
  </si>
  <si>
    <t>청주시</t>
  </si>
  <si>
    <t>충주시</t>
  </si>
  <si>
    <t>제천시</t>
  </si>
  <si>
    <t>청원군</t>
  </si>
  <si>
    <t>보은군</t>
  </si>
  <si>
    <t>옥천군</t>
  </si>
  <si>
    <t>영동군</t>
  </si>
  <si>
    <t>진천군</t>
  </si>
  <si>
    <t>괴산군</t>
  </si>
  <si>
    <t>음성군</t>
  </si>
  <si>
    <t>증평군</t>
  </si>
  <si>
    <t>단양군</t>
  </si>
  <si>
    <t>공주시</t>
  </si>
  <si>
    <t>보령시</t>
  </si>
  <si>
    <t>아산시</t>
  </si>
  <si>
    <t>서산시</t>
  </si>
  <si>
    <t>논산시</t>
  </si>
  <si>
    <t>계룡시</t>
  </si>
  <si>
    <t>금산군</t>
  </si>
  <si>
    <t>부여군</t>
  </si>
  <si>
    <t>서천군</t>
  </si>
  <si>
    <t>청양군</t>
  </si>
  <si>
    <t>홍성군</t>
  </si>
  <si>
    <t>예산군</t>
  </si>
  <si>
    <t>태안군</t>
  </si>
  <si>
    <t>군산시</t>
  </si>
  <si>
    <t>익산시</t>
  </si>
  <si>
    <t>정읍시</t>
  </si>
  <si>
    <t>남원시</t>
  </si>
  <si>
    <t>김제시</t>
  </si>
  <si>
    <t>완주군</t>
  </si>
  <si>
    <t>진안군</t>
  </si>
  <si>
    <t>무주군</t>
  </si>
  <si>
    <t>장수군</t>
  </si>
  <si>
    <t>임실군</t>
  </si>
  <si>
    <t>순창군</t>
  </si>
  <si>
    <t>고창군</t>
  </si>
  <si>
    <t>부안군</t>
  </si>
  <si>
    <t>목포시</t>
  </si>
  <si>
    <t>여수시</t>
  </si>
  <si>
    <t>순천시</t>
  </si>
  <si>
    <t>나주시</t>
  </si>
  <si>
    <t>광양시</t>
  </si>
  <si>
    <t>담양군</t>
  </si>
  <si>
    <t>곡성군</t>
  </si>
  <si>
    <t>구례군</t>
  </si>
  <si>
    <t>고흥군</t>
  </si>
  <si>
    <t>보성군</t>
  </si>
  <si>
    <t>화순군</t>
  </si>
  <si>
    <t>장흥군</t>
  </si>
  <si>
    <t>강진군</t>
  </si>
  <si>
    <t>해남군</t>
  </si>
  <si>
    <t>영암군</t>
  </si>
  <si>
    <t>무안군</t>
  </si>
  <si>
    <t>함평군</t>
  </si>
  <si>
    <t>영광군</t>
  </si>
  <si>
    <t>장성군</t>
  </si>
  <si>
    <t>완도군</t>
  </si>
  <si>
    <t>진도군</t>
  </si>
  <si>
    <t>신안군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</si>
  <si>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</si>
  <si>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</si>
  <si>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</si>
  <si>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</si>
  <si>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</si>
  <si>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</si>
  <si>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</si>
  <si>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</si>
  <si>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</si>
  <si>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</si>
  <si>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</si>
  <si>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</si>
  <si>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</si>
  <si>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</si>
  <si>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</si>
  <si>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</si>
  <si>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</si>
  <si>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</si>
  <si>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</si>
  <si>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</si>
  <si>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</si>
  <si>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</si>
  <si>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</si>
  <si>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창원시</t>
  </si>
  <si>
    <t>진주시</t>
  </si>
  <si>
    <t>통영시</t>
  </si>
  <si>
    <t>사천시</t>
  </si>
  <si>
    <t>김해시</t>
  </si>
  <si>
    <t>밀양시</t>
  </si>
  <si>
    <t>거제시</t>
  </si>
  <si>
    <t>양산시</t>
  </si>
  <si>
    <t>의령군</t>
  </si>
  <si>
    <t>함안군</t>
  </si>
  <si>
    <t>창녕군</t>
  </si>
  <si>
    <t>남해군</t>
  </si>
  <si>
    <t>하동군</t>
  </si>
  <si>
    <t>산청군</t>
  </si>
  <si>
    <t>함양군</t>
  </si>
  <si>
    <t>거창군</t>
  </si>
  <si>
    <t>합천군</t>
  </si>
  <si>
    <t>이용률</t>
  </si>
  <si>
    <t>계</t>
  </si>
  <si>
    <t>녀</t>
  </si>
  <si>
    <t>소계</t>
    <phoneticPr fontId="9" type="noConversion"/>
  </si>
  <si>
    <t>구분</t>
    <phoneticPr fontId="9" type="noConversion"/>
  </si>
  <si>
    <t>계</t>
    <phoneticPr fontId="9" type="noConversion"/>
  </si>
  <si>
    <t>(단위 : 개소)</t>
    <phoneticPr fontId="9" type="noConversion"/>
  </si>
  <si>
    <t>(단위 : 명)</t>
    <phoneticPr fontId="9" type="noConversion"/>
  </si>
  <si>
    <t>(단위 : 개소, 명)</t>
    <phoneticPr fontId="9" type="noConversion"/>
  </si>
  <si>
    <t>개소</t>
    <phoneticPr fontId="9" type="noConversion"/>
  </si>
  <si>
    <t>(비중)</t>
    <phoneticPr fontId="9" type="noConversion"/>
  </si>
  <si>
    <t>아동수</t>
    <phoneticPr fontId="9" type="noConversion"/>
  </si>
  <si>
    <t>남</t>
    <phoneticPr fontId="9" type="noConversion"/>
  </si>
  <si>
    <t>이용률</t>
    <phoneticPr fontId="9" type="noConversion"/>
  </si>
  <si>
    <t>인원</t>
    <phoneticPr fontId="9" type="noConversion"/>
  </si>
  <si>
    <t>(단위 : 개소)</t>
    <phoneticPr fontId="9" type="noConversion"/>
  </si>
  <si>
    <t>서울</t>
    <phoneticPr fontId="9" type="noConversion"/>
  </si>
  <si>
    <t>부산</t>
    <phoneticPr fontId="9" type="noConversion"/>
  </si>
  <si>
    <t>대구</t>
    <phoneticPr fontId="9" type="noConversion"/>
  </si>
  <si>
    <t>인천</t>
    <phoneticPr fontId="9" type="noConversion"/>
  </si>
  <si>
    <t>광주</t>
    <phoneticPr fontId="9" type="noConversion"/>
  </si>
  <si>
    <t>대전</t>
    <phoneticPr fontId="9" type="noConversion"/>
  </si>
  <si>
    <t>울산</t>
    <phoneticPr fontId="9" type="noConversion"/>
  </si>
  <si>
    <t>정 원</t>
    <phoneticPr fontId="9" type="noConversion"/>
  </si>
  <si>
    <t>현 원</t>
    <phoneticPr fontId="9" type="noConversion"/>
  </si>
  <si>
    <t>현 원</t>
    <phoneticPr fontId="9" type="noConversion"/>
  </si>
  <si>
    <t>광주</t>
    <phoneticPr fontId="9" type="noConversion"/>
  </si>
  <si>
    <t>부산(계)</t>
    <phoneticPr fontId="9" type="noConversion"/>
  </si>
  <si>
    <t>대구(계)</t>
    <phoneticPr fontId="9" type="noConversion"/>
  </si>
  <si>
    <t>대전(계)</t>
    <phoneticPr fontId="9" type="noConversion"/>
  </si>
  <si>
    <t>구 분</t>
    <phoneticPr fontId="9" type="noConversion"/>
  </si>
  <si>
    <t>20명     이하</t>
    <phoneticPr fontId="9" type="noConversion"/>
  </si>
  <si>
    <t>21~     39명</t>
    <phoneticPr fontId="9" type="noConversion"/>
  </si>
  <si>
    <t>40~       49명</t>
    <phoneticPr fontId="9" type="noConversion"/>
  </si>
  <si>
    <t>50~       80명</t>
    <phoneticPr fontId="9" type="noConversion"/>
  </si>
  <si>
    <t>81~       99명</t>
    <phoneticPr fontId="9" type="noConversion"/>
  </si>
  <si>
    <t>100~   160명</t>
    <phoneticPr fontId="9" type="noConversion"/>
  </si>
  <si>
    <t>161~  200명</t>
    <phoneticPr fontId="9" type="noConversion"/>
  </si>
  <si>
    <t>201~  240명</t>
    <phoneticPr fontId="9" type="noConversion"/>
  </si>
  <si>
    <t>241~   300명</t>
    <phoneticPr fontId="9" type="noConversion"/>
  </si>
  <si>
    <t>300명     초과</t>
    <phoneticPr fontId="9" type="noConversion"/>
  </si>
  <si>
    <t>40~      49명</t>
    <phoneticPr fontId="9" type="noConversion"/>
  </si>
  <si>
    <t>50~     80명</t>
    <phoneticPr fontId="9" type="noConversion"/>
  </si>
  <si>
    <t>81~      99명</t>
    <phoneticPr fontId="9" type="noConversion"/>
  </si>
  <si>
    <t>100~  160명</t>
    <phoneticPr fontId="9" type="noConversion"/>
  </si>
  <si>
    <t>241~  300명</t>
    <phoneticPr fontId="9" type="noConversion"/>
  </si>
  <si>
    <t>울산</t>
    <phoneticPr fontId="9" type="noConversion"/>
  </si>
  <si>
    <t>충남</t>
    <phoneticPr fontId="9" type="noConversion"/>
  </si>
  <si>
    <t>전남</t>
    <phoneticPr fontId="9" type="noConversion"/>
  </si>
  <si>
    <t>경남</t>
    <phoneticPr fontId="9" type="noConversion"/>
  </si>
  <si>
    <t>광진</t>
    <phoneticPr fontId="9" type="noConversion"/>
  </si>
  <si>
    <t>동대문</t>
    <phoneticPr fontId="9" type="noConversion"/>
  </si>
  <si>
    <t>강북</t>
    <phoneticPr fontId="9" type="noConversion"/>
  </si>
  <si>
    <t>양천</t>
    <phoneticPr fontId="9" type="noConversion"/>
  </si>
  <si>
    <t>강서</t>
    <phoneticPr fontId="9" type="noConversion"/>
  </si>
  <si>
    <t>금천</t>
    <phoneticPr fontId="9" type="noConversion"/>
  </si>
  <si>
    <t>영등포</t>
    <phoneticPr fontId="9" type="noConversion"/>
  </si>
  <si>
    <t>서초</t>
    <phoneticPr fontId="9" type="noConversion"/>
  </si>
  <si>
    <t>경기</t>
    <phoneticPr fontId="9" type="noConversion"/>
  </si>
  <si>
    <t>강남</t>
    <phoneticPr fontId="9" type="noConversion"/>
  </si>
  <si>
    <t>강동</t>
    <phoneticPr fontId="9" type="noConversion"/>
  </si>
  <si>
    <t>종로</t>
    <phoneticPr fontId="9" type="noConversion"/>
  </si>
  <si>
    <t>용산</t>
    <phoneticPr fontId="9" type="noConversion"/>
  </si>
  <si>
    <t>구분</t>
    <phoneticPr fontId="9" type="noConversion"/>
  </si>
  <si>
    <t>계</t>
    <phoneticPr fontId="9" type="noConversion"/>
  </si>
  <si>
    <t>읍면</t>
  </si>
  <si>
    <t>동</t>
  </si>
  <si>
    <t>부산</t>
    <phoneticPr fontId="9" type="noConversion"/>
  </si>
  <si>
    <t>(단위 : 명)</t>
  </si>
  <si>
    <t>구  분</t>
  </si>
  <si>
    <t>설립주체별</t>
  </si>
  <si>
    <t>전국총계</t>
  </si>
  <si>
    <t>대도시</t>
  </si>
  <si>
    <t>중소도시</t>
  </si>
  <si>
    <t>농어촌</t>
  </si>
  <si>
    <t>서울(계)</t>
  </si>
  <si>
    <t>부산(계)</t>
  </si>
  <si>
    <t>대구(계)</t>
  </si>
  <si>
    <t>인천(계)</t>
  </si>
  <si>
    <t>광주(계)</t>
  </si>
  <si>
    <t>대전(계)</t>
  </si>
  <si>
    <t>울산(계)</t>
  </si>
  <si>
    <t>경기(계)</t>
  </si>
  <si>
    <t>강원(계)</t>
  </si>
  <si>
    <t>충북(계)</t>
  </si>
  <si>
    <t>충남(계)</t>
  </si>
  <si>
    <t>전북(계)</t>
  </si>
  <si>
    <t>전남(계)</t>
  </si>
  <si>
    <t>경북(계)</t>
  </si>
  <si>
    <t>경남(계)</t>
  </si>
  <si>
    <t>제주(계)</t>
  </si>
  <si>
    <t>다. 지역유형별 현원현황</t>
  </si>
  <si>
    <t>서울</t>
  </si>
  <si>
    <t>부산</t>
  </si>
  <si>
    <t>대구</t>
  </si>
  <si>
    <t>인천</t>
  </si>
  <si>
    <t>광주</t>
  </si>
  <si>
    <t>대전</t>
  </si>
  <si>
    <t>울산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</si>
  <si>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</si>
  <si>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</si>
  <si>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</si>
  <si>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</si>
  <si>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</si>
  <si>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</si>
  <si>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</si>
  <si>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</si>
  <si>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</si>
  <si>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구분</t>
  </si>
  <si>
    <t>총계</t>
  </si>
  <si>
    <t>대 도 시</t>
  </si>
  <si>
    <t>농 어 촌</t>
  </si>
  <si>
    <t>서울특별시</t>
  </si>
  <si>
    <t>부산광역시</t>
  </si>
  <si>
    <t>대구광역시</t>
  </si>
  <si>
    <t>인천광역시</t>
  </si>
  <si>
    <t>광주광역시</t>
  </si>
  <si>
    <t>대전광역시</t>
  </si>
  <si>
    <t>울산광역시</t>
  </si>
  <si>
    <t>경 기 도</t>
  </si>
  <si>
    <t>강 원 도</t>
  </si>
  <si>
    <t>충청북도</t>
  </si>
  <si>
    <t>충청남도</t>
  </si>
  <si>
    <t>전라북도</t>
  </si>
  <si>
    <t>전라남도</t>
  </si>
  <si>
    <t>경상북도</t>
  </si>
  <si>
    <t>경상남도</t>
  </si>
  <si>
    <t>제 주 도</t>
  </si>
  <si>
    <t>나. 지역유형별 다문화 아동 현원</t>
  </si>
  <si>
    <t>경기도</t>
  </si>
  <si>
    <t>강원도</t>
  </si>
  <si>
    <t>구분</t>
    <phoneticPr fontId="9" type="noConversion"/>
  </si>
  <si>
    <t>시간
연장</t>
    <phoneticPr fontId="9" type="noConversion"/>
  </si>
  <si>
    <t>휴일</t>
    <phoneticPr fontId="9" type="noConversion"/>
  </si>
  <si>
    <t>24시간</t>
    <phoneticPr fontId="9" type="noConversion"/>
  </si>
  <si>
    <t>(단위 : 개소, 명)</t>
    <phoneticPr fontId="9" type="noConversion"/>
  </si>
  <si>
    <t>방과후(현원)</t>
  </si>
  <si>
    <t>제주도</t>
  </si>
  <si>
    <t>보육아동</t>
    <phoneticPr fontId="9" type="noConversion"/>
  </si>
  <si>
    <t>구분</t>
    <phoneticPr fontId="9" type="noConversion"/>
  </si>
  <si>
    <t>보육아동</t>
    <phoneticPr fontId="9" type="noConversion"/>
  </si>
  <si>
    <t>계</t>
    <phoneticPr fontId="9" type="noConversion"/>
  </si>
  <si>
    <t>서울</t>
    <phoneticPr fontId="9" type="noConversion"/>
  </si>
  <si>
    <t>대구</t>
    <phoneticPr fontId="9" type="noConversion"/>
  </si>
  <si>
    <t>충남</t>
    <phoneticPr fontId="9" type="noConversion"/>
  </si>
  <si>
    <t>전남</t>
    <phoneticPr fontId="9" type="noConversion"/>
  </si>
  <si>
    <t>경남</t>
    <phoneticPr fontId="9" type="noConversion"/>
  </si>
  <si>
    <t>구     분</t>
    <phoneticPr fontId="9" type="noConversion"/>
  </si>
  <si>
    <t>설립주체별</t>
    <phoneticPr fontId="9" type="noConversion"/>
  </si>
  <si>
    <t>총계</t>
    <phoneticPr fontId="9" type="noConversion"/>
  </si>
  <si>
    <t>영아전담</t>
    <phoneticPr fontId="9" type="noConversion"/>
  </si>
  <si>
    <t>아동</t>
    <phoneticPr fontId="9" type="noConversion"/>
  </si>
  <si>
    <t>장애 아동현원</t>
    <phoneticPr fontId="9" type="noConversion"/>
  </si>
  <si>
    <t>방과후 아동현원</t>
    <phoneticPr fontId="9" type="noConversion"/>
  </si>
  <si>
    <t>시간연장</t>
    <phoneticPr fontId="9" type="noConversion"/>
  </si>
  <si>
    <t>시간연장 아동현원</t>
    <phoneticPr fontId="9" type="noConversion"/>
  </si>
  <si>
    <t>24시간 아동현원</t>
    <phoneticPr fontId="9" type="noConversion"/>
  </si>
  <si>
    <t>아동정원</t>
    <phoneticPr fontId="9" type="noConversion"/>
  </si>
  <si>
    <t>보  육  아  동</t>
    <phoneticPr fontId="9" type="noConversion"/>
  </si>
  <si>
    <t>현  원</t>
    <phoneticPr fontId="9" type="noConversion"/>
  </si>
  <si>
    <t>영  아  현  원</t>
    <phoneticPr fontId="9" type="noConversion"/>
  </si>
  <si>
    <t>3세이상
현원</t>
    <phoneticPr fontId="9" type="noConversion"/>
  </si>
  <si>
    <t>취사부</t>
  </si>
  <si>
    <t>기타</t>
  </si>
  <si>
    <t>0세</t>
  </si>
  <si>
    <t>1세</t>
  </si>
  <si>
    <t>2세</t>
  </si>
  <si>
    <t>영아반</t>
    <phoneticPr fontId="9" type="noConversion"/>
  </si>
  <si>
    <t>그외</t>
    <phoneticPr fontId="9" type="noConversion"/>
  </si>
  <si>
    <t>마포</t>
    <phoneticPr fontId="9" type="noConversion"/>
  </si>
  <si>
    <t>장애아동(현원)</t>
    <phoneticPr fontId="9" type="noConversion"/>
  </si>
  <si>
    <t>보  육  아  동</t>
  </si>
  <si>
    <t>현  원</t>
  </si>
  <si>
    <t>보육교사</t>
  </si>
  <si>
    <t>특수교사</t>
  </si>
  <si>
    <t>치료사</t>
  </si>
  <si>
    <t>장애아동</t>
  </si>
  <si>
    <t>비장애아</t>
  </si>
  <si>
    <t>장애아반</t>
  </si>
  <si>
    <t>그외</t>
  </si>
  <si>
    <t>영양사</t>
  </si>
  <si>
    <t>간호사</t>
  </si>
  <si>
    <t>사무원</t>
  </si>
  <si>
    <t>시간연장보육교사</t>
  </si>
  <si>
    <t>24시간보육교사</t>
  </si>
  <si>
    <t>(단위 : 명)</t>
    <phoneticPr fontId="9" type="noConversion"/>
  </si>
  <si>
    <t>보  육  아  동</t>
    <phoneticPr fontId="9" type="noConversion"/>
  </si>
  <si>
    <t>보육교사</t>
    <phoneticPr fontId="9" type="noConversion"/>
  </si>
  <si>
    <t>장애아반</t>
    <phoneticPr fontId="9" type="noConversion"/>
  </si>
  <si>
    <t>파주시</t>
    <phoneticPr fontId="9" type="noConversion"/>
  </si>
  <si>
    <t>노원</t>
    <phoneticPr fontId="9" type="noConversion"/>
  </si>
  <si>
    <t>특수교사</t>
    <phoneticPr fontId="9" type="noConversion"/>
  </si>
  <si>
    <t>치료사</t>
    <phoneticPr fontId="9" type="noConversion"/>
  </si>
  <si>
    <t>현원</t>
    <phoneticPr fontId="9" type="noConversion"/>
  </si>
  <si>
    <t>방과후   현원</t>
    <phoneticPr fontId="9" type="noConversion"/>
  </si>
  <si>
    <t>시간연장
보육교사</t>
    <phoneticPr fontId="9" type="noConversion"/>
  </si>
  <si>
    <t>그 외</t>
    <phoneticPr fontId="9" type="noConversion"/>
  </si>
  <si>
    <t>휴일반</t>
    <phoneticPr fontId="9" type="noConversion"/>
  </si>
  <si>
    <t>24시간 현원</t>
    <phoneticPr fontId="9" type="noConversion"/>
  </si>
  <si>
    <t>시도</t>
    <phoneticPr fontId="9" type="noConversion"/>
  </si>
  <si>
    <t>보육아동수</t>
    <phoneticPr fontId="9" type="noConversion"/>
  </si>
  <si>
    <t>보육교사수</t>
    <phoneticPr fontId="9" type="noConversion"/>
  </si>
  <si>
    <t>보육정원</t>
    <phoneticPr fontId="9" type="noConversion"/>
  </si>
  <si>
    <t>보육현원</t>
    <phoneticPr fontId="9" type="noConversion"/>
  </si>
  <si>
    <t>도봉</t>
    <phoneticPr fontId="9" type="noConversion"/>
  </si>
  <si>
    <t>(단위 :  명)</t>
    <phoneticPr fontId="9" type="noConversion"/>
  </si>
  <si>
    <t>간호사</t>
    <phoneticPr fontId="9" type="noConversion"/>
  </si>
  <si>
    <t>방과후   교사</t>
    <phoneticPr fontId="9" type="noConversion"/>
  </si>
  <si>
    <t>간호      조무사</t>
    <phoneticPr fontId="9" type="noConversion"/>
  </si>
  <si>
    <t>3세</t>
  </si>
  <si>
    <t>4세</t>
  </si>
  <si>
    <t>5세이상</t>
  </si>
  <si>
    <t>장애아</t>
  </si>
  <si>
    <r>
      <rPr>
        <b/>
        <sz val="17"/>
        <color indexed="8"/>
        <rFont val="맑은 고딕"/>
        <family val="3"/>
        <charset val="129"/>
      </rPr>
      <t>Ⅵ</t>
    </r>
    <r>
      <rPr>
        <b/>
        <sz val="17"/>
        <color indexed="8"/>
        <rFont val="맑은 고딕"/>
        <family val="3"/>
        <charset val="129"/>
      </rPr>
      <t>. 보험 가입 현황</t>
    </r>
    <phoneticPr fontId="9" type="noConversion"/>
  </si>
  <si>
    <t>남</t>
    <phoneticPr fontId="9" type="noConversion"/>
  </si>
  <si>
    <t>녀</t>
    <phoneticPr fontId="9" type="noConversion"/>
  </si>
  <si>
    <t>서울(계)</t>
    <phoneticPr fontId="9" type="noConversion"/>
  </si>
  <si>
    <t>동작</t>
    <phoneticPr fontId="9" type="noConversion"/>
  </si>
  <si>
    <t>경기</t>
    <phoneticPr fontId="9" type="noConversion"/>
  </si>
  <si>
    <t>* 보육교사 : 장애아반 보육교사 / 그외 : 장애아반을 제외한 보육교사</t>
    <phoneticPr fontId="9" type="noConversion"/>
  </si>
  <si>
    <t>(단위 :  명)</t>
    <phoneticPr fontId="9" type="noConversion"/>
  </si>
  <si>
    <t>구분</t>
    <phoneticPr fontId="9" type="noConversion"/>
  </si>
  <si>
    <t>계</t>
    <phoneticPr fontId="9" type="noConversion"/>
  </si>
  <si>
    <t>계</t>
    <phoneticPr fontId="30" type="noConversion"/>
  </si>
  <si>
    <t>서울</t>
    <phoneticPr fontId="30" type="noConversion"/>
  </si>
  <si>
    <t>남</t>
    <phoneticPr fontId="9" type="noConversion"/>
  </si>
  <si>
    <t>녀</t>
    <phoneticPr fontId="9" type="noConversion"/>
  </si>
  <si>
    <t>부산</t>
    <phoneticPr fontId="30" type="noConversion"/>
  </si>
  <si>
    <t>남</t>
    <phoneticPr fontId="9" type="noConversion"/>
  </si>
  <si>
    <t>대구</t>
    <phoneticPr fontId="30" type="noConversion"/>
  </si>
  <si>
    <t>인천</t>
    <phoneticPr fontId="30" type="noConversion"/>
  </si>
  <si>
    <t>광주</t>
    <phoneticPr fontId="30" type="noConversion"/>
  </si>
  <si>
    <t>대전</t>
    <phoneticPr fontId="30" type="noConversion"/>
  </si>
  <si>
    <t>울산</t>
    <phoneticPr fontId="30" type="noConversion"/>
  </si>
  <si>
    <t>경기</t>
    <phoneticPr fontId="30" type="noConversion"/>
  </si>
  <si>
    <t>강원</t>
    <phoneticPr fontId="30" type="noConversion"/>
  </si>
  <si>
    <t>충북</t>
    <phoneticPr fontId="30" type="noConversion"/>
  </si>
  <si>
    <t>충남</t>
    <phoneticPr fontId="30" type="noConversion"/>
  </si>
  <si>
    <t>전북</t>
    <phoneticPr fontId="30" type="noConversion"/>
  </si>
  <si>
    <t>전남</t>
    <phoneticPr fontId="30" type="noConversion"/>
  </si>
  <si>
    <t>경북</t>
    <phoneticPr fontId="30" type="noConversion"/>
  </si>
  <si>
    <t>경남</t>
    <phoneticPr fontId="30" type="noConversion"/>
  </si>
  <si>
    <t>계</t>
    <phoneticPr fontId="30" type="noConversion"/>
  </si>
  <si>
    <t>제주</t>
    <phoneticPr fontId="30" type="noConversion"/>
  </si>
  <si>
    <t>(단위 :  명)</t>
    <phoneticPr fontId="9" type="noConversion"/>
  </si>
  <si>
    <t>구분</t>
    <phoneticPr fontId="9" type="noConversion"/>
  </si>
  <si>
    <t>계</t>
    <phoneticPr fontId="9" type="noConversion"/>
  </si>
  <si>
    <t>(단위 :  명)</t>
    <phoneticPr fontId="9" type="noConversion"/>
  </si>
  <si>
    <t>구분</t>
    <phoneticPr fontId="9" type="noConversion"/>
  </si>
  <si>
    <t>계</t>
    <phoneticPr fontId="9" type="noConversion"/>
  </si>
  <si>
    <t>정 원</t>
    <phoneticPr fontId="9" type="noConversion"/>
  </si>
  <si>
    <t>계</t>
    <phoneticPr fontId="9" type="noConversion"/>
  </si>
  <si>
    <t>인천(계)</t>
    <phoneticPr fontId="9" type="noConversion"/>
  </si>
  <si>
    <t>광주(계)</t>
    <phoneticPr fontId="9" type="noConversion"/>
  </si>
  <si>
    <t>울산(계)</t>
    <phoneticPr fontId="9" type="noConversion"/>
  </si>
  <si>
    <t>만2세</t>
    <phoneticPr fontId="9" type="noConversion"/>
  </si>
  <si>
    <t>만3세</t>
    <phoneticPr fontId="9" type="noConversion"/>
  </si>
  <si>
    <t>만4세</t>
    <phoneticPr fontId="9" type="noConversion"/>
  </si>
  <si>
    <t>만5세</t>
    <phoneticPr fontId="9" type="noConversion"/>
  </si>
  <si>
    <t>만6세이상</t>
    <phoneticPr fontId="9" type="noConversion"/>
  </si>
  <si>
    <t>계</t>
    <phoneticPr fontId="30" type="noConversion"/>
  </si>
  <si>
    <t>서울</t>
    <phoneticPr fontId="30" type="noConversion"/>
  </si>
  <si>
    <t>부산</t>
    <phoneticPr fontId="30" type="noConversion"/>
  </si>
  <si>
    <t>대구</t>
    <phoneticPr fontId="30" type="noConversion"/>
  </si>
  <si>
    <t>인천</t>
    <phoneticPr fontId="30" type="noConversion"/>
  </si>
  <si>
    <t>광주</t>
    <phoneticPr fontId="30" type="noConversion"/>
  </si>
  <si>
    <t>대전</t>
    <phoneticPr fontId="30" type="noConversion"/>
  </si>
  <si>
    <t>경기</t>
    <phoneticPr fontId="30" type="noConversion"/>
  </si>
  <si>
    <t>강원</t>
    <phoneticPr fontId="30" type="noConversion"/>
  </si>
  <si>
    <t>충북</t>
    <phoneticPr fontId="30" type="noConversion"/>
  </si>
  <si>
    <t>충남</t>
    <phoneticPr fontId="30" type="noConversion"/>
  </si>
  <si>
    <t>전북</t>
    <phoneticPr fontId="30" type="noConversion"/>
  </si>
  <si>
    <t>전남</t>
    <phoneticPr fontId="30" type="noConversion"/>
  </si>
  <si>
    <t>경북</t>
    <phoneticPr fontId="30" type="noConversion"/>
  </si>
  <si>
    <t>경남</t>
    <phoneticPr fontId="30" type="noConversion"/>
  </si>
  <si>
    <t>제주</t>
    <phoneticPr fontId="30" type="noConversion"/>
  </si>
  <si>
    <t>서울</t>
    <phoneticPr fontId="30" type="noConversion"/>
  </si>
  <si>
    <t>부산</t>
    <phoneticPr fontId="30" type="noConversion"/>
  </si>
  <si>
    <t>대구</t>
    <phoneticPr fontId="30" type="noConversion"/>
  </si>
  <si>
    <t>인천</t>
    <phoneticPr fontId="30" type="noConversion"/>
  </si>
  <si>
    <t>광주</t>
    <phoneticPr fontId="30" type="noConversion"/>
  </si>
  <si>
    <t>대전</t>
    <phoneticPr fontId="30" type="noConversion"/>
  </si>
  <si>
    <t>울산</t>
    <phoneticPr fontId="30" type="noConversion"/>
  </si>
  <si>
    <t>경기</t>
    <phoneticPr fontId="30" type="noConversion"/>
  </si>
  <si>
    <t>강원</t>
    <phoneticPr fontId="30" type="noConversion"/>
  </si>
  <si>
    <t>충북</t>
    <phoneticPr fontId="30" type="noConversion"/>
  </si>
  <si>
    <t>충남</t>
    <phoneticPr fontId="30" type="noConversion"/>
  </si>
  <si>
    <t>전북</t>
    <phoneticPr fontId="30" type="noConversion"/>
  </si>
  <si>
    <t>전남</t>
    <phoneticPr fontId="30" type="noConversion"/>
  </si>
  <si>
    <t>경북</t>
    <phoneticPr fontId="30" type="noConversion"/>
  </si>
  <si>
    <t>경남</t>
    <phoneticPr fontId="30" type="noConversion"/>
  </si>
  <si>
    <r>
      <rPr>
        <b/>
        <sz val="17"/>
        <color indexed="8"/>
        <rFont val="맑은 고딕"/>
        <family val="3"/>
        <charset val="129"/>
      </rPr>
      <t>Ⅴ</t>
    </r>
    <r>
      <rPr>
        <b/>
        <sz val="17"/>
        <color indexed="8"/>
        <rFont val="맑은 고딕"/>
        <family val="3"/>
        <charset val="129"/>
      </rPr>
      <t>. 영유아 보육료 지원 현황</t>
    </r>
    <phoneticPr fontId="9" type="noConversion"/>
  </si>
  <si>
    <t>(단위 :  명)</t>
    <phoneticPr fontId="9" type="noConversion"/>
  </si>
  <si>
    <r>
      <t>시</t>
    </r>
    <r>
      <rPr>
        <b/>
        <sz val="11"/>
        <color indexed="8"/>
        <rFont val="맑은 고딕"/>
        <family val="3"/>
        <charset val="129"/>
      </rPr>
      <t>·</t>
    </r>
    <r>
      <rPr>
        <b/>
        <sz val="11"/>
        <color indexed="8"/>
        <rFont val="맑은 고딕"/>
        <family val="3"/>
        <charset val="129"/>
      </rPr>
      <t>도</t>
    </r>
    <phoneticPr fontId="9" type="noConversion"/>
  </si>
  <si>
    <t>계</t>
    <phoneticPr fontId="9" type="noConversion"/>
  </si>
  <si>
    <r>
      <rPr>
        <b/>
        <sz val="17"/>
        <color indexed="8"/>
        <rFont val="맑은 고딕"/>
        <family val="3"/>
        <charset val="129"/>
      </rPr>
      <t>Ⅴ</t>
    </r>
    <r>
      <rPr>
        <b/>
        <sz val="17"/>
        <color indexed="8"/>
        <rFont val="맑은 고딕"/>
        <family val="3"/>
        <charset val="129"/>
      </rPr>
      <t>. 영유아 보육료 지원 현황</t>
    </r>
    <phoneticPr fontId="9" type="noConversion"/>
  </si>
  <si>
    <r>
      <t>시</t>
    </r>
    <r>
      <rPr>
        <b/>
        <sz val="11"/>
        <color indexed="8"/>
        <rFont val="맑은 고딕"/>
        <family val="3"/>
        <charset val="129"/>
      </rPr>
      <t>·</t>
    </r>
    <r>
      <rPr>
        <b/>
        <sz val="11"/>
        <color indexed="8"/>
        <rFont val="맑은 고딕"/>
        <family val="3"/>
        <charset val="129"/>
      </rPr>
      <t>도</t>
    </r>
    <phoneticPr fontId="9" type="noConversion"/>
  </si>
  <si>
    <t>계</t>
    <phoneticPr fontId="30" type="noConversion"/>
  </si>
  <si>
    <t>서울</t>
    <phoneticPr fontId="30" type="noConversion"/>
  </si>
  <si>
    <t>부산</t>
    <phoneticPr fontId="30" type="noConversion"/>
  </si>
  <si>
    <t>대구</t>
    <phoneticPr fontId="30" type="noConversion"/>
  </si>
  <si>
    <t>인천</t>
    <phoneticPr fontId="30" type="noConversion"/>
  </si>
  <si>
    <t>광주</t>
    <phoneticPr fontId="30" type="noConversion"/>
  </si>
  <si>
    <t>대전</t>
    <phoneticPr fontId="30" type="noConversion"/>
  </si>
  <si>
    <t>울산</t>
    <phoneticPr fontId="30" type="noConversion"/>
  </si>
  <si>
    <t>경기</t>
    <phoneticPr fontId="30" type="noConversion"/>
  </si>
  <si>
    <t>강원</t>
    <phoneticPr fontId="30" type="noConversion"/>
  </si>
  <si>
    <t>충북</t>
    <phoneticPr fontId="30" type="noConversion"/>
  </si>
  <si>
    <t>충남</t>
    <phoneticPr fontId="30" type="noConversion"/>
  </si>
  <si>
    <t>전북</t>
    <phoneticPr fontId="30" type="noConversion"/>
  </si>
  <si>
    <t>전남</t>
    <phoneticPr fontId="30" type="noConversion"/>
  </si>
  <si>
    <t>경북</t>
    <phoneticPr fontId="30" type="noConversion"/>
  </si>
  <si>
    <t>경남</t>
    <phoneticPr fontId="30" type="noConversion"/>
  </si>
  <si>
    <t>제주</t>
    <phoneticPr fontId="30" type="noConversion"/>
  </si>
  <si>
    <r>
      <rPr>
        <b/>
        <sz val="17"/>
        <color indexed="8"/>
        <rFont val="맑은 고딕"/>
        <family val="3"/>
        <charset val="129"/>
      </rPr>
      <t>Ⅴ</t>
    </r>
    <r>
      <rPr>
        <b/>
        <sz val="17"/>
        <color indexed="8"/>
        <rFont val="맑은 고딕"/>
        <family val="3"/>
        <charset val="129"/>
      </rPr>
      <t>. 영유아 보육료 지원 현황</t>
    </r>
    <phoneticPr fontId="9" type="noConversion"/>
  </si>
  <si>
    <r>
      <t>시</t>
    </r>
    <r>
      <rPr>
        <b/>
        <sz val="11"/>
        <color indexed="8"/>
        <rFont val="맑은 고딕"/>
        <family val="3"/>
        <charset val="129"/>
      </rPr>
      <t>·</t>
    </r>
    <r>
      <rPr>
        <b/>
        <sz val="11"/>
        <color indexed="8"/>
        <rFont val="맑은 고딕"/>
        <family val="3"/>
        <charset val="129"/>
      </rPr>
      <t>도</t>
    </r>
    <phoneticPr fontId="9" type="noConversion"/>
  </si>
  <si>
    <r>
      <rPr>
        <b/>
        <sz val="17"/>
        <color indexed="8"/>
        <rFont val="맑은 고딕"/>
        <family val="3"/>
        <charset val="129"/>
      </rPr>
      <t>Ⅴ</t>
    </r>
    <r>
      <rPr>
        <b/>
        <sz val="17"/>
        <color indexed="8"/>
        <rFont val="맑은 고딕"/>
        <family val="3"/>
        <charset val="129"/>
      </rPr>
      <t>. 영유아 보육료 지원 현황</t>
    </r>
    <phoneticPr fontId="9" type="noConversion"/>
  </si>
  <si>
    <r>
      <t>시</t>
    </r>
    <r>
      <rPr>
        <b/>
        <sz val="11"/>
        <color indexed="8"/>
        <rFont val="맑은 고딕"/>
        <family val="3"/>
        <charset val="129"/>
      </rPr>
      <t>·</t>
    </r>
    <r>
      <rPr>
        <b/>
        <sz val="11"/>
        <color indexed="8"/>
        <rFont val="맑은 고딕"/>
        <family val="3"/>
        <charset val="129"/>
      </rPr>
      <t>도</t>
    </r>
    <phoneticPr fontId="9" type="noConversion"/>
  </si>
  <si>
    <t>계</t>
    <phoneticPr fontId="9" type="noConversion"/>
  </si>
  <si>
    <r>
      <rPr>
        <b/>
        <sz val="17"/>
        <color indexed="8"/>
        <rFont val="맑은 고딕"/>
        <family val="3"/>
        <charset val="129"/>
      </rPr>
      <t>Ⅵ</t>
    </r>
    <r>
      <rPr>
        <b/>
        <sz val="17"/>
        <color indexed="8"/>
        <rFont val="맑은 고딕"/>
        <family val="3"/>
        <charset val="129"/>
      </rPr>
      <t>. 보험 가입 현황</t>
    </r>
    <phoneticPr fontId="9" type="noConversion"/>
  </si>
  <si>
    <t>(단위 :  개소)</t>
    <phoneticPr fontId="9" type="noConversion"/>
  </si>
  <si>
    <t>구  분</t>
    <phoneticPr fontId="9" type="noConversion"/>
  </si>
  <si>
    <t>계</t>
    <phoneticPr fontId="30" type="noConversion"/>
  </si>
  <si>
    <t>보육통계 일반 사항</t>
  </si>
  <si>
    <t>통계청 승인</t>
  </si>
  <si>
    <t>조사 목적</t>
  </si>
  <si>
    <t>조사 주기</t>
  </si>
  <si>
    <t>조사 방법</t>
  </si>
  <si>
    <t>주요 용어</t>
  </si>
  <si>
    <t>▻ 지역 구분</t>
  </si>
  <si>
    <t>문의처</t>
  </si>
  <si>
    <t>연 1회 발간</t>
    <phoneticPr fontId="9" type="noConversion"/>
  </si>
  <si>
    <t>정원</t>
    <phoneticPr fontId="9" type="noConversion"/>
  </si>
  <si>
    <t>마. 보육교사1급자격현황</t>
    <phoneticPr fontId="9" type="noConversion"/>
  </si>
  <si>
    <t>마-1. 보육교사1급자격현황(성별구분)</t>
    <phoneticPr fontId="9" type="noConversion"/>
  </si>
  <si>
    <t>바. 보육교사2급자격현황</t>
    <phoneticPr fontId="9" type="noConversion"/>
  </si>
  <si>
    <t>사. 보육교사3급자격현황</t>
    <phoneticPr fontId="9" type="noConversion"/>
  </si>
  <si>
    <t>나. 보육료지원현황(성별구분)</t>
    <phoneticPr fontId="9" type="noConversion"/>
  </si>
  <si>
    <t>바­1. 보육교사2급자격현황(성별구분)</t>
    <phoneticPr fontId="9" type="noConversion"/>
  </si>
  <si>
    <t>사-1. 보육교사3급자격현황(성별구분)</t>
    <phoneticPr fontId="9" type="noConversion"/>
  </si>
  <si>
    <t>계</t>
    <phoneticPr fontId="9" type="noConversion"/>
  </si>
  <si>
    <t>남</t>
    <phoneticPr fontId="9" type="noConversion"/>
  </si>
  <si>
    <t>녀</t>
    <phoneticPr fontId="9" type="noConversion"/>
  </si>
  <si>
    <t>고양시</t>
    <phoneticPr fontId="9" type="noConversion"/>
  </si>
  <si>
    <t>성남시</t>
    <phoneticPr fontId="9" type="noConversion"/>
  </si>
  <si>
    <t>천안시</t>
    <phoneticPr fontId="9" type="noConversion"/>
  </si>
  <si>
    <t>전주시</t>
    <phoneticPr fontId="9" type="noConversion"/>
  </si>
  <si>
    <t>안산시</t>
    <phoneticPr fontId="9" type="noConversion"/>
  </si>
  <si>
    <t>나. 지역유형별 정원 현황</t>
    <phoneticPr fontId="9" type="noConversion"/>
  </si>
  <si>
    <t>미지원</t>
    <phoneticPr fontId="9" type="noConversion"/>
  </si>
  <si>
    <t>보육료지원</t>
    <phoneticPr fontId="9" type="noConversion"/>
  </si>
  <si>
    <t>소계</t>
    <phoneticPr fontId="9" type="noConversion"/>
  </si>
  <si>
    <t>현원</t>
    <phoneticPr fontId="9" type="noConversion"/>
  </si>
  <si>
    <t>시간연장현원</t>
    <phoneticPr fontId="9" type="noConversion"/>
  </si>
  <si>
    <t>현원</t>
    <phoneticPr fontId="9" type="noConversion"/>
  </si>
  <si>
    <t>휴일 현원</t>
    <phoneticPr fontId="9" type="noConversion"/>
  </si>
  <si>
    <t>(단위 : 개소, 명, %)</t>
    <phoneticPr fontId="9" type="noConversion"/>
  </si>
  <si>
    <t>(단위 : 명, %)</t>
    <phoneticPr fontId="9" type="noConversion"/>
  </si>
  <si>
    <t>설치지역</t>
    <phoneticPr fontId="9" type="noConversion"/>
  </si>
  <si>
    <t>미설치지역</t>
    <phoneticPr fontId="9" type="noConversion"/>
  </si>
  <si>
    <t>설치지역 수</t>
    <phoneticPr fontId="9" type="noConversion"/>
  </si>
  <si>
    <t>미설치지역 수</t>
    <phoneticPr fontId="9" type="noConversion"/>
  </si>
  <si>
    <t>읍면</t>
    <phoneticPr fontId="9" type="noConversion"/>
  </si>
  <si>
    <t>동</t>
    <phoneticPr fontId="9" type="noConversion"/>
  </si>
  <si>
    <t>(단위: 개소)</t>
    <phoneticPr fontId="9" type="noConversion"/>
  </si>
  <si>
    <t>24시간 보육교사</t>
    <phoneticPr fontId="9" type="noConversion"/>
  </si>
  <si>
    <t>영아반 보육교사</t>
    <phoneticPr fontId="9" type="noConversion"/>
  </si>
  <si>
    <t>방과후 보육교사</t>
    <phoneticPr fontId="9" type="noConversion"/>
  </si>
  <si>
    <t>시간연장보육교사</t>
    <phoneticPr fontId="9" type="noConversion"/>
  </si>
  <si>
    <t>가. 보육료지원현황</t>
    <phoneticPr fontId="9" type="noConversion"/>
  </si>
  <si>
    <t>가. 보육료지원현황</t>
    <phoneticPr fontId="9" type="noConversion"/>
  </si>
  <si>
    <t>나. 화재보험 가입현황</t>
    <phoneticPr fontId="9" type="noConversion"/>
  </si>
  <si>
    <t>다-1. 정원현황(시군구)</t>
    <phoneticPr fontId="9" type="noConversion"/>
  </si>
  <si>
    <t>다-2. 현원현황(시군구)</t>
    <phoneticPr fontId="9" type="noConversion"/>
  </si>
  <si>
    <t>대체교사</t>
    <phoneticPr fontId="9" type="noConversion"/>
  </si>
  <si>
    <t>중구</t>
    <phoneticPr fontId="9" type="noConversion"/>
  </si>
  <si>
    <t>용산</t>
    <phoneticPr fontId="9" type="noConversion"/>
  </si>
  <si>
    <t>성동</t>
    <phoneticPr fontId="9" type="noConversion"/>
  </si>
  <si>
    <t>광진</t>
    <phoneticPr fontId="9" type="noConversion"/>
  </si>
  <si>
    <t>동대문</t>
    <phoneticPr fontId="9" type="noConversion"/>
  </si>
  <si>
    <t>중랑</t>
    <phoneticPr fontId="9" type="noConversion"/>
  </si>
  <si>
    <t>성북</t>
    <phoneticPr fontId="9" type="noConversion"/>
  </si>
  <si>
    <t>강북</t>
    <phoneticPr fontId="9" type="noConversion"/>
  </si>
  <si>
    <t>도봉</t>
    <phoneticPr fontId="9" type="noConversion"/>
  </si>
  <si>
    <t>노원</t>
    <phoneticPr fontId="9" type="noConversion"/>
  </si>
  <si>
    <t>은평</t>
    <phoneticPr fontId="9" type="noConversion"/>
  </si>
  <si>
    <t>서대문</t>
    <phoneticPr fontId="9" type="noConversion"/>
  </si>
  <si>
    <t>마포</t>
    <phoneticPr fontId="9" type="noConversion"/>
  </si>
  <si>
    <t>양천</t>
    <phoneticPr fontId="9" type="noConversion"/>
  </si>
  <si>
    <t>강서</t>
    <phoneticPr fontId="9" type="noConversion"/>
  </si>
  <si>
    <t>구로</t>
    <phoneticPr fontId="9" type="noConversion"/>
  </si>
  <si>
    <t>금천</t>
    <phoneticPr fontId="9" type="noConversion"/>
  </si>
  <si>
    <t>영등포</t>
    <phoneticPr fontId="9" type="noConversion"/>
  </si>
  <si>
    <t>동작</t>
    <phoneticPr fontId="9" type="noConversion"/>
  </si>
  <si>
    <t>관악</t>
    <phoneticPr fontId="9" type="noConversion"/>
  </si>
  <si>
    <t>서초</t>
    <phoneticPr fontId="9" type="noConversion"/>
  </si>
  <si>
    <t>강남</t>
    <phoneticPr fontId="9" type="noConversion"/>
  </si>
  <si>
    <t>송파</t>
    <phoneticPr fontId="9" type="noConversion"/>
  </si>
  <si>
    <t>강동</t>
    <phoneticPr fontId="9" type="noConversion"/>
  </si>
  <si>
    <t>부산</t>
    <phoneticPr fontId="9" type="noConversion"/>
  </si>
  <si>
    <t>대구</t>
    <phoneticPr fontId="9" type="noConversion"/>
  </si>
  <si>
    <t>인천</t>
    <phoneticPr fontId="9" type="noConversion"/>
  </si>
  <si>
    <t>광주</t>
    <phoneticPr fontId="9" type="noConversion"/>
  </si>
  <si>
    <t>대전</t>
    <phoneticPr fontId="9" type="noConversion"/>
  </si>
  <si>
    <t>울산</t>
    <phoneticPr fontId="9" type="noConversion"/>
  </si>
  <si>
    <t>경기</t>
    <phoneticPr fontId="9" type="noConversion"/>
  </si>
  <si>
    <t>고양시</t>
    <phoneticPr fontId="9" type="noConversion"/>
  </si>
  <si>
    <t>성남시</t>
    <phoneticPr fontId="9" type="noConversion"/>
  </si>
  <si>
    <t>강원</t>
    <phoneticPr fontId="9" type="noConversion"/>
  </si>
  <si>
    <t>충북</t>
    <phoneticPr fontId="9" type="noConversion"/>
  </si>
  <si>
    <t>충남</t>
    <phoneticPr fontId="9" type="noConversion"/>
  </si>
  <si>
    <t>전북</t>
    <phoneticPr fontId="9" type="noConversion"/>
  </si>
  <si>
    <t>전주시</t>
    <phoneticPr fontId="9" type="noConversion"/>
  </si>
  <si>
    <t>전남</t>
    <phoneticPr fontId="9" type="noConversion"/>
  </si>
  <si>
    <t>경북</t>
    <phoneticPr fontId="9" type="noConversion"/>
  </si>
  <si>
    <t>경남</t>
    <phoneticPr fontId="9" type="noConversion"/>
  </si>
  <si>
    <t>제주</t>
    <phoneticPr fontId="9" type="noConversion"/>
  </si>
  <si>
    <t>서귀포</t>
    <phoneticPr fontId="9" type="noConversion"/>
  </si>
  <si>
    <t>계</t>
    <phoneticPr fontId="9" type="noConversion"/>
  </si>
  <si>
    <t>남</t>
    <phoneticPr fontId="9" type="noConversion"/>
  </si>
  <si>
    <t>녀</t>
    <phoneticPr fontId="9" type="noConversion"/>
  </si>
  <si>
    <t>부산</t>
    <phoneticPr fontId="9" type="noConversion"/>
  </si>
  <si>
    <t>소계</t>
    <phoneticPr fontId="9" type="noConversion"/>
  </si>
  <si>
    <t>대구</t>
    <phoneticPr fontId="9" type="noConversion"/>
  </si>
  <si>
    <t>인천</t>
    <phoneticPr fontId="9" type="noConversion"/>
  </si>
  <si>
    <t>광주</t>
    <phoneticPr fontId="9" type="noConversion"/>
  </si>
  <si>
    <t>대전</t>
    <phoneticPr fontId="9" type="noConversion"/>
  </si>
  <si>
    <t>울산</t>
    <phoneticPr fontId="9" type="noConversion"/>
  </si>
  <si>
    <t>경기</t>
    <phoneticPr fontId="9" type="noConversion"/>
  </si>
  <si>
    <t>강원</t>
    <phoneticPr fontId="9" type="noConversion"/>
  </si>
  <si>
    <t>충북</t>
    <phoneticPr fontId="9" type="noConversion"/>
  </si>
  <si>
    <t>충남</t>
    <phoneticPr fontId="9" type="noConversion"/>
  </si>
  <si>
    <t>전북</t>
    <phoneticPr fontId="9" type="noConversion"/>
  </si>
  <si>
    <t>전남</t>
    <phoneticPr fontId="9" type="noConversion"/>
  </si>
  <si>
    <t>경북</t>
    <phoneticPr fontId="9" type="noConversion"/>
  </si>
  <si>
    <t>경남</t>
    <phoneticPr fontId="9" type="noConversion"/>
  </si>
  <si>
    <t>제주</t>
    <phoneticPr fontId="9" type="noConversion"/>
  </si>
  <si>
    <t>I-3 . 연령별 보육아동 현황</t>
    <phoneticPr fontId="9" type="noConversion"/>
  </si>
  <si>
    <t>전국</t>
    <phoneticPr fontId="9" type="noConversion"/>
  </si>
  <si>
    <t>만0세</t>
    <phoneticPr fontId="9" type="noConversion"/>
  </si>
  <si>
    <t>만1세</t>
    <phoneticPr fontId="9" type="noConversion"/>
  </si>
  <si>
    <t>계(전국)</t>
    <phoneticPr fontId="30" type="noConversion"/>
  </si>
  <si>
    <t>전국</t>
    <phoneticPr fontId="30" type="noConversion"/>
  </si>
  <si>
    <t>총 계</t>
    <phoneticPr fontId="9" type="noConversion"/>
  </si>
  <si>
    <t>­중소도시: 행정구역상 도의 동 중 농어촌을 제외한 지역</t>
    <phoneticPr fontId="9" type="noConversion"/>
  </si>
  <si>
    <r>
      <t xml:space="preserve">­농어촌: ① 행정구역상 읍·면지역, ② 동 지역 중 </t>
    </r>
    <r>
      <rPr>
        <sz val="9"/>
        <color indexed="8"/>
        <rFont val="MS Gothic"/>
        <family val="3"/>
        <charset val="128"/>
      </rPr>
      <t>｢</t>
    </r>
    <r>
      <rPr>
        <sz val="9"/>
        <color indexed="8"/>
        <rFont val="휴먼명조"/>
        <family val="3"/>
        <charset val="129"/>
      </rPr>
      <t>국토의 계획 및 이용에 관한 법률</t>
    </r>
    <r>
      <rPr>
        <sz val="9"/>
        <color indexed="8"/>
        <rFont val="MS Gothic"/>
        <family val="3"/>
        <charset val="128"/>
      </rPr>
      <t>｣</t>
    </r>
    <r>
      <rPr>
        <sz val="9"/>
        <color indexed="8"/>
        <rFont val="휴먼명조"/>
        <family val="3"/>
        <charset val="129"/>
      </rPr>
      <t xml:space="preserve"> 제36조제1항제1호의 규정에 따라 지정된 주거지역·상업지역 및 공업지역을 제외한 지역, ③ </t>
    </r>
    <r>
      <rPr>
        <sz val="9"/>
        <color indexed="8"/>
        <rFont val="MS Gothic"/>
        <family val="3"/>
        <charset val="128"/>
      </rPr>
      <t>｢</t>
    </r>
    <r>
      <rPr>
        <sz val="9"/>
        <color indexed="8"/>
        <rFont val="휴먼명조"/>
        <family val="3"/>
        <charset val="129"/>
      </rPr>
      <t>농어촌주민의 보건복지증진을 위한 특별법</t>
    </r>
    <r>
      <rPr>
        <sz val="9"/>
        <color indexed="8"/>
        <rFont val="MS Gothic"/>
        <family val="3"/>
        <charset val="128"/>
      </rPr>
      <t>｣</t>
    </r>
    <r>
      <rPr>
        <sz val="9"/>
        <color indexed="8"/>
        <rFont val="휴먼명조"/>
        <family val="3"/>
        <charset val="129"/>
      </rPr>
      <t xml:space="preserve"> 및 </t>
    </r>
    <r>
      <rPr>
        <sz val="9"/>
        <color indexed="8"/>
        <rFont val="MS Gothic"/>
        <family val="3"/>
        <charset val="128"/>
      </rPr>
      <t>｢</t>
    </r>
    <r>
      <rPr>
        <sz val="9"/>
        <color indexed="8"/>
        <rFont val="휴먼명조"/>
        <family val="3"/>
        <charset val="129"/>
      </rPr>
      <t>농림어업인 삶의 질 향상 및 농산어촌지역 개발촉진에 관한 특별법</t>
    </r>
    <r>
      <rPr>
        <sz val="9"/>
        <color indexed="8"/>
        <rFont val="MS Gothic"/>
        <family val="3"/>
        <charset val="128"/>
      </rPr>
      <t>｣</t>
    </r>
    <r>
      <rPr>
        <sz val="9"/>
        <color indexed="8"/>
        <rFont val="휴먼명조"/>
        <family val="3"/>
        <charset val="129"/>
      </rPr>
      <t>에 의한 준농어촌 및 준농산어촌</t>
    </r>
    <phoneticPr fontId="9" type="noConversion"/>
  </si>
  <si>
    <t>­대도시: 행정구역상 특별·광역시의 동 지역</t>
    <phoneticPr fontId="9" type="noConversion"/>
  </si>
  <si>
    <t>장애아       통   합</t>
    <phoneticPr fontId="9" type="noConversion"/>
  </si>
  <si>
    <t>아동</t>
    <phoneticPr fontId="9" type="noConversion"/>
  </si>
  <si>
    <t>아동정원</t>
    <phoneticPr fontId="9" type="noConversion"/>
  </si>
  <si>
    <t>장애 아동현원</t>
    <phoneticPr fontId="9" type="noConversion"/>
  </si>
  <si>
    <t>휴   일</t>
    <phoneticPr fontId="9" type="noConversion"/>
  </si>
  <si>
    <t>휴일 아동현원</t>
    <phoneticPr fontId="9" type="noConversion"/>
  </si>
  <si>
    <t>휴일반 보육교사</t>
    <phoneticPr fontId="9" type="noConversion"/>
  </si>
  <si>
    <t>2006. 10. 25. (“어린이집 및 이용자 통계”  승인번호 15407)</t>
  </si>
  <si>
    <t>어린이집 현황 및 이용실태를 파악하여 보육정책 수립의 기초자료로 활용</t>
  </si>
  <si>
    <t>▻ 설립주체별 어린이집 유형</t>
  </si>
  <si>
    <t>­국공립 어린이집: 국가나 지방자치단체가 설치·운영하는 어린이집</t>
  </si>
  <si>
    <t>­부모협동 어린이집: 보호자들이 조합을 결성하여 설치·운영하는 어린이집</t>
  </si>
  <si>
    <t>▻ 특수어린이집 유형</t>
  </si>
  <si>
    <t>­장애아통합 어린이집: 정원의 20% 내에서 장애아종일반을 편성·운영하거나 장애아종일반을 별도로 편성하지 않은 채 미취학장애아를 3명이상 통합 보육하고 있는 어린이집</t>
  </si>
  <si>
    <t>전국 시군구 및 어린이집에서 보육통합정보시스템에 입력한 어린이집 및 이용아동 현황자료 활용</t>
  </si>
  <si>
    <t>­영아전담 어린이집: 2004년 이전 영아전담어린이집으로 지정받았거나 국고보조금으로 영아전담 신축비를 지원받은 어린이집</t>
  </si>
  <si>
    <t>­시간연장 어린이집: 기준보육시간(07:30~19:30)을 경과하여 최대 24:00까지 시간을 연장하여 보육하는 어린이집</t>
  </si>
  <si>
    <t>­24시간 어린이집: 24시간동안 보육서비스를 제공하는 어린이집</t>
  </si>
  <si>
    <t>­휴일 어린이집: 일요일 및 공휴일에 보육하는 어린이집</t>
  </si>
  <si>
    <t>­방과후 어린이집: 초등학생을 대상으로 방과후 보육서비스를 제공하는 어린이집</t>
  </si>
  <si>
    <t>어린이집 연도별 설치 · 운영 현황</t>
  </si>
  <si>
    <t>국·공립
어린이집</t>
  </si>
  <si>
    <t>부모협동
어린이집</t>
  </si>
  <si>
    <t>가정
어린이집</t>
  </si>
  <si>
    <t>직장
어린이집</t>
  </si>
  <si>
    <t>어린이집 연도별 보육아동 현황</t>
  </si>
  <si>
    <t>어린이집 일반 현황</t>
  </si>
  <si>
    <t>I. 어린이집 설치 · 운영 현황</t>
  </si>
  <si>
    <t>I-1. 어린이집설치 및 운영현황</t>
  </si>
  <si>
    <t>가. 어린이집현황</t>
  </si>
  <si>
    <t>가-1. 어린이집현황(시군구)</t>
  </si>
  <si>
    <t>다. 어린이집 정원·현원현황</t>
  </si>
  <si>
    <t>보육교직원1인당
아동수</t>
    <phoneticPr fontId="9" type="noConversion"/>
  </si>
  <si>
    <t>어린이집수</t>
  </si>
  <si>
    <t>보육교직원</t>
  </si>
  <si>
    <t>보육교직원</t>
    <phoneticPr fontId="9" type="noConversion"/>
  </si>
  <si>
    <t>나. 정부인건비지원어린이집현황</t>
    <phoneticPr fontId="9" type="noConversion"/>
  </si>
  <si>
    <t>라. 정원규모별 어린이집 설치현황</t>
  </si>
  <si>
    <t>직장어린이집</t>
  </si>
  <si>
    <t>마. 현원규모별 어린이집 설치현황</t>
  </si>
  <si>
    <t>어린이집 수</t>
  </si>
  <si>
    <t>I-2 . 지역유형별 어린이집 및 보육아동 현황</t>
  </si>
  <si>
    <t>가. 지역유형별 어린이집 현황</t>
  </si>
  <si>
    <t>I-4. 다문화 아동 어린이집 이용현황</t>
  </si>
  <si>
    <t>가. 지역유형별 다문화아동 재원 어린이집 현황</t>
  </si>
  <si>
    <t>I-4 . 다문화 아동 어린이집 이용현황</t>
  </si>
  <si>
    <t>I-5. 일반어린이집(특수보육미지정어린이집) 특수 보육현황</t>
  </si>
  <si>
    <t>* 시간연장 : 어린이집특성이 시간연장지정어린이집이 아닌 어린이집에서 시간연장보육을 이용한 아동이 있는 어린이집 수 및 이용한 아동수</t>
  </si>
  <si>
    <t>* 휴일 : 어린이집특성이 휴일지정어린이집이 아닌 어린이집에서 휴일보육을 이용한 아동이 있는 어린이집 수 및 이용한 아동수</t>
  </si>
  <si>
    <t>* 어린이집특성이 방과후전담이나 방과후통합어린이집이 아닌 어린이집에서 방과후 보육을 한 어린이집수 및 이용한 아동 수</t>
  </si>
  <si>
    <t>I-5. 일반어린이집(특수보육미지정어린이집)특수보육현황</t>
  </si>
  <si>
    <t>Ⅱ. 특수보육어린이집 현황</t>
  </si>
  <si>
    <t>Ⅱ-1. 특수보육어린이집 일반현황</t>
  </si>
  <si>
    <t>어린이집</t>
  </si>
  <si>
    <t>* 24시간 보육교사 수 : 보육교사 구분이 24시간 보육교사인 보육교직원 수</t>
  </si>
  <si>
    <t>Ⅱ-2 . 특수어린이집 유형별 현황</t>
  </si>
  <si>
    <t>가. 영아전담어린이집 현황</t>
  </si>
  <si>
    <t>Ⅱ-2 . 특수보육어린이집 유형별 현황</t>
  </si>
  <si>
    <t>마. 장애아통합어린이집 현황</t>
  </si>
  <si>
    <t>바.  방과후 어린이집 현황 (방과후전담 + 방과후 통합)</t>
  </si>
  <si>
    <t>사. 시간연장어린이집현황</t>
  </si>
  <si>
    <t>아. 휴일어린이집 현황</t>
  </si>
  <si>
    <t>원장</t>
  </si>
  <si>
    <t>원장</t>
    <phoneticPr fontId="9" type="noConversion"/>
  </si>
  <si>
    <t>원장</t>
    <phoneticPr fontId="40" type="noConversion"/>
  </si>
  <si>
    <t>보 육 교 직 원</t>
    <phoneticPr fontId="9" type="noConversion"/>
  </si>
  <si>
    <t>보 육 교 직 원</t>
    <phoneticPr fontId="40" type="noConversion"/>
  </si>
  <si>
    <t>원장</t>
    <phoneticPr fontId="40" type="noConversion"/>
  </si>
  <si>
    <t>자. 24시간어린이집 현황</t>
  </si>
  <si>
    <t>Ⅲ. 직장어린이집 현황</t>
  </si>
  <si>
    <t>Ⅳ. 어린이집 보육교직원 현황</t>
  </si>
  <si>
    <t>가. 어린이집 보육교직원 현황</t>
  </si>
  <si>
    <t>20인     이하      어린이집</t>
  </si>
  <si>
    <t>40인     미만      어린이집</t>
  </si>
  <si>
    <t>40인     이상      어린이집</t>
  </si>
  <si>
    <t>나. 어린이집 보육교직원 현황(성별구분)</t>
    <phoneticPr fontId="25" type="noConversion"/>
  </si>
  <si>
    <t>다. 지역 및 어린이집 유형별 보육교직원 현황</t>
  </si>
  <si>
    <t>라. 지역 및 어린이집 유형별 보육교직원 현황(성별구분)</t>
  </si>
  <si>
    <t xml:space="preserve">국·공립    어린이집 </t>
  </si>
  <si>
    <t>부모협동 어린이집</t>
  </si>
  <si>
    <t>가정      어린이집</t>
  </si>
  <si>
    <t>직장      어린이집</t>
  </si>
  <si>
    <t>장애아보육료(③)</t>
    <phoneticPr fontId="9" type="noConversion"/>
  </si>
  <si>
    <t>다문화보육료(④)</t>
    <phoneticPr fontId="9" type="noConversion"/>
  </si>
  <si>
    <t>방과후(⑥)</t>
    <phoneticPr fontId="9" type="noConversion"/>
  </si>
  <si>
    <t>보육료 지원 현황(①∼⑥)</t>
    <phoneticPr fontId="9" type="noConversion"/>
  </si>
  <si>
    <t>법정</t>
    <phoneticPr fontId="9" type="noConversion"/>
  </si>
  <si>
    <t>일반</t>
    <phoneticPr fontId="9" type="noConversion"/>
  </si>
  <si>
    <t>계</t>
    <phoneticPr fontId="9" type="noConversion"/>
  </si>
  <si>
    <t>기본보육료(⑦)</t>
    <phoneticPr fontId="9" type="noConversion"/>
  </si>
  <si>
    <t>(단위:명)</t>
    <phoneticPr fontId="9" type="noConversion"/>
  </si>
  <si>
    <t>법정</t>
    <phoneticPr fontId="25" type="noConversion"/>
  </si>
  <si>
    <t>일반</t>
    <phoneticPr fontId="25" type="noConversion"/>
  </si>
  <si>
    <t>계</t>
    <phoneticPr fontId="25" type="noConversion"/>
  </si>
  <si>
    <t>(단위:명)</t>
    <phoneticPr fontId="25" type="noConversion"/>
  </si>
  <si>
    <t>설립주체별 가입어린이집수</t>
  </si>
  <si>
    <t>국·공립    어린이집</t>
  </si>
  <si>
    <t>부모협동   어린이집</t>
  </si>
  <si>
    <t>전  체      어린이집수</t>
  </si>
  <si>
    <t>가  입       어린이집수(계)</t>
  </si>
  <si>
    <t>어린이집수</t>
    <phoneticPr fontId="9" type="noConversion"/>
  </si>
  <si>
    <t>어린이집1개당
아동수</t>
    <phoneticPr fontId="9" type="noConversion"/>
  </si>
  <si>
    <t>(단위: 명)</t>
    <phoneticPr fontId="9" type="noConversion"/>
  </si>
  <si>
    <t>부산(계)</t>
    <phoneticPr fontId="9" type="noConversion"/>
  </si>
  <si>
    <t>대구(계)</t>
    <phoneticPr fontId="9" type="noConversion"/>
  </si>
  <si>
    <t>인천(계)</t>
    <phoneticPr fontId="9" type="noConversion"/>
  </si>
  <si>
    <t>광주(계)</t>
    <phoneticPr fontId="9" type="noConversion"/>
  </si>
  <si>
    <t>대전(계)</t>
    <phoneticPr fontId="9" type="noConversion"/>
  </si>
  <si>
    <t>울산(계)</t>
    <phoneticPr fontId="9" type="noConversion"/>
  </si>
  <si>
    <t>소계</t>
    <phoneticPr fontId="9" type="noConversion"/>
  </si>
  <si>
    <t>부산</t>
    <phoneticPr fontId="9" type="noConversion"/>
  </si>
  <si>
    <t>대구</t>
    <phoneticPr fontId="9" type="noConversion"/>
  </si>
  <si>
    <t>인천</t>
    <phoneticPr fontId="9" type="noConversion"/>
  </si>
  <si>
    <t>광주</t>
    <phoneticPr fontId="9" type="noConversion"/>
  </si>
  <si>
    <t>대전</t>
    <phoneticPr fontId="9" type="noConversion"/>
  </si>
  <si>
    <t>울산</t>
    <phoneticPr fontId="9" type="noConversion"/>
  </si>
  <si>
    <t>경기</t>
    <phoneticPr fontId="9" type="noConversion"/>
  </si>
  <si>
    <t>강원</t>
    <phoneticPr fontId="9" type="noConversion"/>
  </si>
  <si>
    <t>충북</t>
    <phoneticPr fontId="9" type="noConversion"/>
  </si>
  <si>
    <t>충남</t>
    <phoneticPr fontId="9" type="noConversion"/>
  </si>
  <si>
    <t>전북</t>
    <phoneticPr fontId="9" type="noConversion"/>
  </si>
  <si>
    <t>전남</t>
    <phoneticPr fontId="9" type="noConversion"/>
  </si>
  <si>
    <t>경북</t>
    <phoneticPr fontId="9" type="noConversion"/>
  </si>
  <si>
    <t>경남</t>
    <phoneticPr fontId="9" type="noConversion"/>
  </si>
  <si>
    <t>제주</t>
    <phoneticPr fontId="9" type="noConversion"/>
  </si>
  <si>
    <t>계</t>
    <phoneticPr fontId="9" type="noConversion"/>
  </si>
  <si>
    <t>Ⅳ. 어린이집 보육교직원 현황</t>
    <phoneticPr fontId="25" type="noConversion"/>
  </si>
  <si>
    <t>계</t>
    <phoneticPr fontId="9" type="noConversion"/>
  </si>
  <si>
    <t>남</t>
    <phoneticPr fontId="9" type="noConversion"/>
  </si>
  <si>
    <t>녀</t>
    <phoneticPr fontId="9" type="noConversion"/>
  </si>
  <si>
    <t>시간제
보육교사</t>
    <phoneticPr fontId="9" type="noConversion"/>
  </si>
  <si>
    <t>시간제
보육교사</t>
    <phoneticPr fontId="25" type="noConversion"/>
  </si>
  <si>
    <t>* 아동연령 : 보육연령 기준</t>
    <phoneticPr fontId="9" type="noConversion"/>
  </si>
  <si>
    <t>현원</t>
    <phoneticPr fontId="9" type="noConversion"/>
  </si>
  <si>
    <t>그외</t>
    <phoneticPr fontId="9" type="noConversion"/>
  </si>
  <si>
    <t>방과후</t>
    <phoneticPr fontId="9" type="noConversion"/>
  </si>
  <si>
    <t>장애아반</t>
    <phoneticPr fontId="9" type="noConversion"/>
  </si>
  <si>
    <t>소계</t>
  </si>
  <si>
    <t>가. 일반어린이집 시간연장형 보육 현황</t>
    <phoneticPr fontId="9" type="noConversion"/>
  </si>
  <si>
    <t>나. 일반어린이집 방과 후 보육 현황</t>
    <phoneticPr fontId="40" type="noConversion"/>
  </si>
  <si>
    <t>다. 일반어린이집 장애아 보육 현황</t>
    <phoneticPr fontId="9" type="noConversion"/>
  </si>
  <si>
    <t>총계</t>
    <phoneticPr fontId="9" type="noConversion"/>
  </si>
  <si>
    <t>총계</t>
    <phoneticPr fontId="40" type="noConversion"/>
  </si>
  <si>
    <t>바. 어린이집 설치 및 미설치지역</t>
    <phoneticPr fontId="9" type="noConversion"/>
  </si>
  <si>
    <t>사. 미설치지역 상세</t>
    <phoneticPr fontId="40" type="noConversion"/>
  </si>
  <si>
    <t>89페이지에 총괄표 삽입 요망</t>
    <phoneticPr fontId="72" type="noConversion"/>
  </si>
  <si>
    <t xml:space="preserve">Ｉ-5. 일반어린이집(특수보육미지정어린이집)특수보육 현황 </t>
    <phoneticPr fontId="72" type="noConversion"/>
  </si>
  <si>
    <t>시간연장</t>
    <phoneticPr fontId="72" type="noConversion"/>
  </si>
  <si>
    <t>휴일</t>
    <phoneticPr fontId="72" type="noConversion"/>
  </si>
  <si>
    <t>일반어린이집 방과 후 보육 현황</t>
  </si>
  <si>
    <t>일반어린이집 장애아 보육 현황</t>
  </si>
  <si>
    <t>종로구</t>
  </si>
  <si>
    <t>용산구</t>
  </si>
  <si>
    <t>성동구</t>
  </si>
  <si>
    <t>광진구</t>
  </si>
  <si>
    <t>동대문구</t>
  </si>
  <si>
    <t>중랑구</t>
  </si>
  <si>
    <t>성북구</t>
  </si>
  <si>
    <t>강북구</t>
  </si>
  <si>
    <t>도봉구</t>
  </si>
  <si>
    <t>노원구</t>
  </si>
  <si>
    <t>은평구</t>
  </si>
  <si>
    <t>서대문구</t>
  </si>
  <si>
    <t>마포구</t>
  </si>
  <si>
    <t>양천구</t>
  </si>
  <si>
    <t>구로구</t>
  </si>
  <si>
    <t>금천구</t>
  </si>
  <si>
    <t>영등포구</t>
  </si>
  <si>
    <t>동작구</t>
  </si>
  <si>
    <t>관악구</t>
  </si>
  <si>
    <t>서초구</t>
  </si>
  <si>
    <t>강남구</t>
  </si>
  <si>
    <t>송파구</t>
  </si>
  <si>
    <t>강동구</t>
  </si>
  <si>
    <t>안산시</t>
  </si>
  <si>
    <t>당진시</t>
  </si>
  <si>
    <t>제주시</t>
  </si>
  <si>
    <t>서귀포시</t>
  </si>
  <si>
    <t>고양시</t>
  </si>
  <si>
    <t>성남시</t>
  </si>
  <si>
    <t>천안시</t>
  </si>
  <si>
    <t>전주시</t>
  </si>
  <si>
    <t>세종시</t>
    <phoneticPr fontId="9" type="noConversion"/>
  </si>
  <si>
    <t>세종시</t>
    <phoneticPr fontId="9" type="noConversion"/>
  </si>
  <si>
    <t>세종시</t>
    <phoneticPr fontId="9" type="noConversion"/>
  </si>
  <si>
    <t>세종시</t>
    <phoneticPr fontId="40" type="noConversion"/>
  </si>
  <si>
    <t>소계</t>
    <phoneticPr fontId="9" type="noConversion"/>
  </si>
  <si>
    <t>계</t>
    <phoneticPr fontId="9" type="noConversion"/>
  </si>
  <si>
    <t>남</t>
    <phoneticPr fontId="9" type="noConversion"/>
  </si>
  <si>
    <t>녀</t>
    <phoneticPr fontId="9" type="noConversion"/>
  </si>
  <si>
    <t>세종시</t>
    <phoneticPr fontId="9" type="noConversion"/>
  </si>
  <si>
    <t>일반어린이집 
시간연장형 보육 현황</t>
    <phoneticPr fontId="72" type="noConversion"/>
  </si>
  <si>
    <t>아동수</t>
    <phoneticPr fontId="9" type="noConversion"/>
  </si>
  <si>
    <t>세종시</t>
    <phoneticPr fontId="40" type="noConversion"/>
  </si>
  <si>
    <t>세종시</t>
    <phoneticPr fontId="40" type="noConversion"/>
  </si>
  <si>
    <t>총계</t>
    <phoneticPr fontId="40" type="noConversion"/>
  </si>
  <si>
    <t>당진시</t>
    <phoneticPr fontId="40" type="noConversion"/>
  </si>
  <si>
    <t>세종</t>
    <phoneticPr fontId="9" type="noConversion"/>
  </si>
  <si>
    <t>연번</t>
    <phoneticPr fontId="40" type="noConversion"/>
  </si>
  <si>
    <t>시도</t>
    <phoneticPr fontId="40" type="noConversion"/>
  </si>
  <si>
    <t>시군구</t>
    <phoneticPr fontId="40" type="noConversion"/>
  </si>
  <si>
    <t>행정동</t>
    <phoneticPr fontId="40" type="noConversion"/>
  </si>
  <si>
    <t>중소도시</t>
    <phoneticPr fontId="9" type="noConversion"/>
  </si>
  <si>
    <t>나. 장애아전문어린이집 현황(정부인건비지원어린이집)</t>
    <phoneticPr fontId="40" type="noConversion"/>
  </si>
  <si>
    <t>다. 장애아전문어린이집 현황(정부인건비미지원어린이집)</t>
    <phoneticPr fontId="9" type="noConversion"/>
  </si>
  <si>
    <t>라. 장애아전문어린이집 현황(정부인건비지원어린이집+미지원어린이집)</t>
    <phoneticPr fontId="9" type="noConversion"/>
  </si>
  <si>
    <t>장애아       전   문</t>
    <phoneticPr fontId="9" type="noConversion"/>
  </si>
  <si>
    <t>보조
교사</t>
    <phoneticPr fontId="9" type="noConversion"/>
  </si>
  <si>
    <t>세종</t>
    <phoneticPr fontId="25" type="noConversion"/>
  </si>
  <si>
    <t>세종특별자치시</t>
    <phoneticPr fontId="40" type="noConversion"/>
  </si>
  <si>
    <t>구분</t>
    <phoneticPr fontId="72" type="noConversion"/>
  </si>
  <si>
    <t>보육아동(현원)</t>
    <phoneticPr fontId="9" type="noConversion"/>
  </si>
  <si>
    <t>총계</t>
    <phoneticPr fontId="40" type="noConversion"/>
  </si>
  <si>
    <t>국공립
어린이집</t>
    <phoneticPr fontId="40" type="noConversion"/>
  </si>
  <si>
    <t>가정
어린이집</t>
    <phoneticPr fontId="40" type="noConversion"/>
  </si>
  <si>
    <t>직장
어린이집</t>
    <phoneticPr fontId="40" type="noConversion"/>
  </si>
  <si>
    <t>계</t>
    <phoneticPr fontId="72" type="noConversion"/>
  </si>
  <si>
    <t>남</t>
    <phoneticPr fontId="72" type="noConversion"/>
  </si>
  <si>
    <t>여</t>
    <phoneticPr fontId="72" type="noConversion"/>
  </si>
  <si>
    <t>계</t>
    <phoneticPr fontId="9" type="noConversion"/>
  </si>
  <si>
    <t>총계</t>
    <phoneticPr fontId="9" type="noConversion"/>
  </si>
  <si>
    <t>보조교사</t>
    <phoneticPr fontId="9" type="noConversion"/>
  </si>
  <si>
    <r>
      <t xml:space="preserve">­사회복지법인 어린이집: </t>
    </r>
    <r>
      <rPr>
        <sz val="9"/>
        <color indexed="8"/>
        <rFont val="MS Gothic"/>
        <family val="3"/>
        <charset val="128"/>
      </rPr>
      <t>｢</t>
    </r>
    <r>
      <rPr>
        <sz val="9"/>
        <color indexed="8"/>
        <rFont val="휴먼명조"/>
        <family val="3"/>
        <charset val="129"/>
      </rPr>
      <t>사회복지사업법</t>
    </r>
    <r>
      <rPr>
        <sz val="9"/>
        <color indexed="8"/>
        <rFont val="MS Gothic"/>
        <family val="3"/>
        <charset val="128"/>
      </rPr>
      <t>｣</t>
    </r>
    <r>
      <rPr>
        <sz val="9"/>
        <color indexed="8"/>
        <rFont val="휴먼명조"/>
        <family val="3"/>
        <charset val="129"/>
      </rPr>
      <t>에 따른 사회복지법인이 설치·운영하는 어린이집</t>
    </r>
    <phoneticPr fontId="9" type="noConversion"/>
  </si>
  <si>
    <r>
      <t>­법인</t>
    </r>
    <r>
      <rPr>
        <sz val="9"/>
        <color indexed="8"/>
        <rFont val="맑은 고딕"/>
        <family val="3"/>
        <charset val="129"/>
      </rPr>
      <t>·</t>
    </r>
    <r>
      <rPr>
        <sz val="9"/>
        <color indexed="8"/>
        <rFont val="휴먼명조"/>
        <family val="3"/>
        <charset val="129"/>
      </rPr>
      <t>단체 등 어린이집: 각종 법인이나 단체 등이 설치</t>
    </r>
    <r>
      <rPr>
        <sz val="9"/>
        <color indexed="8"/>
        <rFont val="맑은 고딕"/>
        <family val="3"/>
        <charset val="129"/>
      </rPr>
      <t>·</t>
    </r>
    <r>
      <rPr>
        <sz val="9"/>
        <color indexed="8"/>
        <rFont val="휴먼명조"/>
        <family val="3"/>
        <charset val="129"/>
      </rPr>
      <t>운영하는 어린이집으로 대통령령으로 정하는 어린이집</t>
    </r>
    <phoneticPr fontId="9" type="noConversion"/>
  </si>
  <si>
    <t>­직장 어린이집: 사업주가 사업장의 근로자를 위하여 설치·운영하는 어린이집</t>
    <phoneticPr fontId="9" type="noConversion"/>
  </si>
  <si>
    <t>­가정 어린이집: 개인이 가정이나 그에 준하는 곳에 설치·운영하는 어린이집</t>
    <phoneticPr fontId="9" type="noConversion"/>
  </si>
  <si>
    <t>­민간 어린이집: 위 어린이집에 해당하지 않는 어린이집</t>
    <phoneticPr fontId="9" type="noConversion"/>
  </si>
  <si>
    <t>사회복지법인
어린이집</t>
    <phoneticPr fontId="9" type="noConversion"/>
  </si>
  <si>
    <t>법인·단체 등 
어린이집</t>
    <phoneticPr fontId="9" type="noConversion"/>
  </si>
  <si>
    <t>민간 
어린이집</t>
    <phoneticPr fontId="9" type="noConversion"/>
  </si>
  <si>
    <t>법인·단체 등  
어린이집</t>
    <phoneticPr fontId="9" type="noConversion"/>
  </si>
  <si>
    <t>사회복지법인      
어린이집</t>
    <phoneticPr fontId="9" type="noConversion"/>
  </si>
  <si>
    <t>민간
어린이집</t>
    <phoneticPr fontId="9" type="noConversion"/>
  </si>
  <si>
    <t>가정   
어린이집</t>
    <phoneticPr fontId="9" type="noConversion"/>
  </si>
  <si>
    <t>직장      어린이집</t>
    <phoneticPr fontId="9" type="noConversion"/>
  </si>
  <si>
    <t>사회복지법인
어린이집</t>
    <phoneticPr fontId="9" type="noConversion"/>
  </si>
  <si>
    <t>민간
어린이집</t>
    <phoneticPr fontId="9" type="noConversion"/>
  </si>
  <si>
    <t>법인·단체 등
어린이집</t>
    <phoneticPr fontId="9" type="noConversion"/>
  </si>
  <si>
    <t>직장      
어린이집</t>
    <phoneticPr fontId="9" type="noConversion"/>
  </si>
  <si>
    <t>부모협동 
어린이집</t>
    <phoneticPr fontId="9" type="noConversion"/>
  </si>
  <si>
    <t>가정      
어린이집</t>
    <phoneticPr fontId="9" type="noConversion"/>
  </si>
  <si>
    <t xml:space="preserve">국·공립    
어린이집 </t>
    <phoneticPr fontId="9" type="noConversion"/>
  </si>
  <si>
    <t>사회복지법인</t>
    <phoneticPr fontId="40" type="noConversion"/>
  </si>
  <si>
    <r>
      <t>법인</t>
    </r>
    <r>
      <rPr>
        <sz val="11"/>
        <color theme="1"/>
        <rFont val="맑은 고딕"/>
        <family val="3"/>
        <charset val="129"/>
      </rPr>
      <t>·</t>
    </r>
    <r>
      <rPr>
        <sz val="9.9"/>
        <color theme="1"/>
        <rFont val="맑은 고딕"/>
        <family val="3"/>
        <charset val="129"/>
      </rPr>
      <t>단체 등</t>
    </r>
    <phoneticPr fontId="40" type="noConversion"/>
  </si>
  <si>
    <t>민간</t>
    <phoneticPr fontId="40" type="noConversion"/>
  </si>
  <si>
    <t>소계</t>
    <phoneticPr fontId="30" type="noConversion"/>
  </si>
  <si>
    <t>소  계</t>
    <phoneticPr fontId="30" type="noConversion"/>
  </si>
  <si>
    <t>총계</t>
    <phoneticPr fontId="30" type="noConversion"/>
  </si>
  <si>
    <r>
      <t>법인</t>
    </r>
    <r>
      <rPr>
        <b/>
        <sz val="11"/>
        <color theme="1"/>
        <rFont val="맑은 고딕"/>
        <family val="3"/>
        <charset val="129"/>
      </rPr>
      <t>·</t>
    </r>
    <r>
      <rPr>
        <b/>
        <sz val="9.9"/>
        <color theme="1"/>
        <rFont val="맑은 고딕"/>
        <family val="3"/>
        <charset val="129"/>
      </rPr>
      <t>단체 등</t>
    </r>
    <phoneticPr fontId="40" type="noConversion"/>
  </si>
  <si>
    <t>민간</t>
    <phoneticPr fontId="9" type="noConversion"/>
  </si>
  <si>
    <t>사회복지법인</t>
    <phoneticPr fontId="9" type="noConversion"/>
  </si>
  <si>
    <r>
      <t>법인</t>
    </r>
    <r>
      <rPr>
        <b/>
        <sz val="11"/>
        <rFont val="맑은 고딕"/>
        <family val="3"/>
        <charset val="129"/>
      </rPr>
      <t>·</t>
    </r>
    <r>
      <rPr>
        <b/>
        <sz val="9.9"/>
        <rFont val="맑은 고딕"/>
        <family val="3"/>
        <charset val="129"/>
      </rPr>
      <t>단체 등</t>
    </r>
    <phoneticPr fontId="9" type="noConversion"/>
  </si>
  <si>
    <t>민간</t>
    <phoneticPr fontId="9" type="noConversion"/>
  </si>
  <si>
    <t>소  계</t>
    <phoneticPr fontId="9" type="noConversion"/>
  </si>
  <si>
    <t>소  계</t>
    <phoneticPr fontId="40" type="noConversion"/>
  </si>
  <si>
    <t>사회복지법인</t>
    <phoneticPr fontId="9" type="noConversion"/>
  </si>
  <si>
    <r>
      <t>법인</t>
    </r>
    <r>
      <rPr>
        <sz val="11"/>
        <rFont val="맑은 고딕"/>
        <family val="3"/>
        <charset val="129"/>
      </rPr>
      <t>·</t>
    </r>
    <r>
      <rPr>
        <sz val="9.9"/>
        <rFont val="맑은 고딕"/>
        <family val="3"/>
        <charset val="129"/>
      </rPr>
      <t>단체 등</t>
    </r>
    <phoneticPr fontId="9" type="noConversion"/>
  </si>
  <si>
    <r>
      <t>법인</t>
    </r>
    <r>
      <rPr>
        <sz val="11"/>
        <rFont val="맑은 고딕"/>
        <family val="3"/>
        <charset val="129"/>
      </rPr>
      <t>·</t>
    </r>
    <r>
      <rPr>
        <sz val="9.9"/>
        <rFont val="맑은 고딕"/>
        <family val="3"/>
        <charset val="129"/>
      </rPr>
      <t>단체 등</t>
    </r>
    <phoneticPr fontId="9" type="noConversion"/>
  </si>
  <si>
    <t>대체교사</t>
    <phoneticPr fontId="9" type="noConversion"/>
  </si>
  <si>
    <t>국·공립
어린이집</t>
    <phoneticPr fontId="9" type="noConversion"/>
  </si>
  <si>
    <t>민간
어린이집</t>
    <phoneticPr fontId="9" type="noConversion"/>
  </si>
  <si>
    <t>법인·단체 등 
어린이집</t>
    <phoneticPr fontId="9" type="noConversion"/>
  </si>
  <si>
    <t>가정
어린이집</t>
    <phoneticPr fontId="9" type="noConversion"/>
  </si>
  <si>
    <t>부모협동
어린이집</t>
    <phoneticPr fontId="9" type="noConversion"/>
  </si>
  <si>
    <t>직장
어린이집</t>
    <phoneticPr fontId="9" type="noConversion"/>
  </si>
  <si>
    <t>국공립
어린이집</t>
    <phoneticPr fontId="9" type="noConversion"/>
  </si>
  <si>
    <t>사회복지법인
어린이집</t>
    <phoneticPr fontId="9" type="noConversion"/>
  </si>
  <si>
    <t>부모협동
어린이집</t>
    <phoneticPr fontId="9" type="noConversion"/>
  </si>
  <si>
    <t>사회복지법인
어린이집</t>
    <phoneticPr fontId="40" type="noConversion"/>
  </si>
  <si>
    <t>부모협동
어린이집</t>
    <phoneticPr fontId="9" type="noConversion"/>
  </si>
  <si>
    <t>사회복지법인
어린이집</t>
    <phoneticPr fontId="40" type="noConversion"/>
  </si>
  <si>
    <t>법인·단체 등
어린이집</t>
    <phoneticPr fontId="40" type="noConversion"/>
  </si>
  <si>
    <t>민간
어린이집</t>
    <phoneticPr fontId="40" type="noConversion"/>
  </si>
  <si>
    <t>국· 공립</t>
    <phoneticPr fontId="9" type="noConversion"/>
  </si>
  <si>
    <t>사회복지법인</t>
    <phoneticPr fontId="9" type="noConversion"/>
  </si>
  <si>
    <t>법인·단체 등</t>
    <phoneticPr fontId="40" type="noConversion"/>
  </si>
  <si>
    <t>민간</t>
    <phoneticPr fontId="40" type="noConversion"/>
  </si>
  <si>
    <t>가정</t>
    <phoneticPr fontId="9" type="noConversion"/>
  </si>
  <si>
    <t>부모협동</t>
    <phoneticPr fontId="9" type="noConversion"/>
  </si>
  <si>
    <r>
      <t xml:space="preserve">­장애아전문 어린이집: </t>
    </r>
    <r>
      <rPr>
        <sz val="9"/>
        <color indexed="8"/>
        <rFont val="MS Gothic"/>
        <family val="3"/>
        <charset val="128"/>
      </rPr>
      <t>｢</t>
    </r>
    <r>
      <rPr>
        <sz val="9"/>
        <color indexed="8"/>
        <rFont val="휴먼명조"/>
        <family val="3"/>
        <charset val="129"/>
      </rPr>
      <t>장애아동복지지원법</t>
    </r>
    <r>
      <rPr>
        <sz val="9"/>
        <color indexed="8"/>
        <rFont val="MS Gothic"/>
        <family val="3"/>
        <charset val="128"/>
      </rPr>
      <t>｣</t>
    </r>
    <r>
      <rPr>
        <sz val="9"/>
        <color indexed="8"/>
        <rFont val="휴먼명조"/>
        <family val="3"/>
        <charset val="129"/>
      </rPr>
      <t xml:space="preserve"> 제32조에 따라 요건을 갖추고, 상시 12명 이상의 장애아(단, 미취학장애아 9명 이상 포함)를 보육하는 어린이집</t>
    </r>
    <phoneticPr fontId="9" type="noConversion"/>
  </si>
  <si>
    <t>세종</t>
    <phoneticPr fontId="40" type="noConversion"/>
  </si>
  <si>
    <t xml:space="preserve">안산시     </t>
    <phoneticPr fontId="9" type="noConversion"/>
  </si>
  <si>
    <t>계</t>
    <phoneticPr fontId="9" type="noConversion"/>
  </si>
  <si>
    <t>남</t>
    <phoneticPr fontId="9" type="noConversion"/>
  </si>
  <si>
    <t>녀</t>
    <phoneticPr fontId="9" type="noConversion"/>
  </si>
  <si>
    <t>2013. 12. 31. 현재</t>
    <phoneticPr fontId="9" type="noConversion"/>
  </si>
  <si>
    <t>2013. 12. 31. 현재</t>
    <phoneticPr fontId="9" type="noConversion"/>
  </si>
  <si>
    <t>세종(계)</t>
    <phoneticPr fontId="9" type="noConversion"/>
  </si>
  <si>
    <t>경기(계)</t>
    <phoneticPr fontId="9" type="noConversion"/>
  </si>
  <si>
    <t>강원(계)</t>
    <phoneticPr fontId="9" type="noConversion"/>
  </si>
  <si>
    <t>충북(계)</t>
    <phoneticPr fontId="9" type="noConversion"/>
  </si>
  <si>
    <t>충남(계)</t>
    <phoneticPr fontId="9" type="noConversion"/>
  </si>
  <si>
    <t>전북(계)</t>
    <phoneticPr fontId="9" type="noConversion"/>
  </si>
  <si>
    <t>전남(계)</t>
    <phoneticPr fontId="9" type="noConversion"/>
  </si>
  <si>
    <t>경북(계)</t>
    <phoneticPr fontId="9" type="noConversion"/>
  </si>
  <si>
    <t>경남(계)</t>
    <phoneticPr fontId="9" type="noConversion"/>
  </si>
  <si>
    <t>제주(계)</t>
    <phoneticPr fontId="9" type="noConversion"/>
  </si>
  <si>
    <t>세종(계)</t>
    <phoneticPr fontId="9" type="noConversion"/>
  </si>
  <si>
    <t>경기(계)</t>
    <phoneticPr fontId="9" type="noConversion"/>
  </si>
  <si>
    <t>강원(계)</t>
    <phoneticPr fontId="9" type="noConversion"/>
  </si>
  <si>
    <t>충북(계)</t>
    <phoneticPr fontId="9" type="noConversion"/>
  </si>
  <si>
    <t>충남(계)</t>
    <phoneticPr fontId="9" type="noConversion"/>
  </si>
  <si>
    <t>전북(계)</t>
    <phoneticPr fontId="9" type="noConversion"/>
  </si>
  <si>
    <t>전남(계)</t>
    <phoneticPr fontId="9" type="noConversion"/>
  </si>
  <si>
    <t>경북(계)</t>
    <phoneticPr fontId="9" type="noConversion"/>
  </si>
  <si>
    <t>경남(계)</t>
    <phoneticPr fontId="9" type="noConversion"/>
  </si>
  <si>
    <t>제주(계)</t>
    <phoneticPr fontId="9" type="noConversion"/>
  </si>
  <si>
    <t>세종</t>
    <phoneticPr fontId="9" type="noConversion"/>
  </si>
  <si>
    <t>세종(계)</t>
    <phoneticPr fontId="40" type="noConversion"/>
  </si>
  <si>
    <t>세종</t>
    <phoneticPr fontId="9" type="noConversion"/>
  </si>
  <si>
    <t>세종</t>
    <phoneticPr fontId="9" type="noConversion"/>
  </si>
  <si>
    <t>세종</t>
    <phoneticPr fontId="9" type="noConversion"/>
  </si>
  <si>
    <r>
      <t xml:space="preserve">보건복지부 보육정책과 </t>
    </r>
    <r>
      <rPr>
        <sz val="9"/>
        <color rgb="FFFF0000"/>
        <rFont val="휴먼명조"/>
        <family val="3"/>
        <charset val="129"/>
      </rPr>
      <t>(044-202-3546)</t>
    </r>
    <phoneticPr fontId="9" type="noConversion"/>
  </si>
  <si>
    <t>정현원비율</t>
    <phoneticPr fontId="9" type="noConversion"/>
  </si>
  <si>
    <t>* 보육통합정보시스템에 등록되어있는 각 어린이집의 행정동 정보 기준</t>
    <phoneticPr fontId="9" type="noConversion"/>
  </si>
  <si>
    <t>잠실7동</t>
  </si>
  <si>
    <t>동광동</t>
  </si>
  <si>
    <t>광복동</t>
  </si>
  <si>
    <t>남포동</t>
  </si>
  <si>
    <t>남항동</t>
  </si>
  <si>
    <t>선두구동</t>
  </si>
  <si>
    <t>천가동</t>
  </si>
  <si>
    <t>유가면</t>
  </si>
  <si>
    <t>내가면</t>
  </si>
  <si>
    <t>양사면</t>
  </si>
  <si>
    <t>송해면</t>
  </si>
  <si>
    <t>서도면</t>
  </si>
  <si>
    <t>덕적면</t>
  </si>
  <si>
    <t>석곡동</t>
  </si>
  <si>
    <t>양산동</t>
  </si>
  <si>
    <t>임곡동</t>
  </si>
  <si>
    <t>삼도동</t>
  </si>
  <si>
    <t>대청동</t>
  </si>
  <si>
    <t>대사동</t>
  </si>
  <si>
    <t>원신흥동</t>
  </si>
  <si>
    <t>강동동</t>
  </si>
  <si>
    <t>두동면</t>
  </si>
  <si>
    <t>두서면</t>
  </si>
  <si>
    <t>상북면</t>
  </si>
  <si>
    <t>삼동면</t>
  </si>
  <si>
    <t>세종특별자치시</t>
  </si>
  <si>
    <t>전동면</t>
  </si>
  <si>
    <t>서탄면</t>
  </si>
  <si>
    <t>장항1동</t>
  </si>
  <si>
    <t>갈매동</t>
  </si>
  <si>
    <t>과림동</t>
  </si>
  <si>
    <t>군내면</t>
  </si>
  <si>
    <t>장단면</t>
  </si>
  <si>
    <t>진동면</t>
  </si>
  <si>
    <t>진서면</t>
  </si>
  <si>
    <t>고삼면</t>
  </si>
  <si>
    <t>중부면</t>
  </si>
  <si>
    <t>미산면</t>
  </si>
  <si>
    <t>중면</t>
  </si>
  <si>
    <t>장남면</t>
  </si>
  <si>
    <t>남면</t>
  </si>
  <si>
    <t>북산면</t>
  </si>
  <si>
    <t>조운동</t>
  </si>
  <si>
    <t>왕산면</t>
  </si>
  <si>
    <t>노곡면</t>
  </si>
  <si>
    <t>가곡면</t>
  </si>
  <si>
    <t>신기면</t>
  </si>
  <si>
    <t>화촌면</t>
  </si>
  <si>
    <t>두촌면</t>
  </si>
  <si>
    <t>내촌면</t>
  </si>
  <si>
    <t>서면</t>
  </si>
  <si>
    <t>갑천면</t>
  </si>
  <si>
    <t>상동읍</t>
  </si>
  <si>
    <t>김삿갓면</t>
  </si>
  <si>
    <t>북면</t>
  </si>
  <si>
    <t>수주면</t>
  </si>
  <si>
    <t>근남면</t>
  </si>
  <si>
    <t>근북면</t>
  </si>
  <si>
    <t>근동면</t>
  </si>
  <si>
    <t>원동면</t>
  </si>
  <si>
    <t>원남면</t>
  </si>
  <si>
    <t>임남면</t>
  </si>
  <si>
    <t>수동면</t>
  </si>
  <si>
    <t>현북면</t>
  </si>
  <si>
    <t>살미면</t>
  </si>
  <si>
    <t>소태면</t>
  </si>
  <si>
    <t>청풍면</t>
  </si>
  <si>
    <t>한수면</t>
  </si>
  <si>
    <t>속리산면</t>
  </si>
  <si>
    <t>장안면</t>
  </si>
  <si>
    <t>탄부면</t>
  </si>
  <si>
    <t>수한면</t>
  </si>
  <si>
    <t>회남면</t>
  </si>
  <si>
    <t>내북면</t>
  </si>
  <si>
    <t>산외면</t>
  </si>
  <si>
    <t>동이면</t>
  </si>
  <si>
    <t>안남면</t>
  </si>
  <si>
    <t>안내면</t>
  </si>
  <si>
    <t>청성면</t>
  </si>
  <si>
    <t>군서면</t>
  </si>
  <si>
    <t>군북면</t>
  </si>
  <si>
    <t>매곡면</t>
  </si>
  <si>
    <t>상촌면</t>
  </si>
  <si>
    <t>용화면</t>
  </si>
  <si>
    <t>양산면</t>
  </si>
  <si>
    <t>감물면</t>
  </si>
  <si>
    <t>장연면</t>
  </si>
  <si>
    <t>칠성면</t>
  </si>
  <si>
    <t>문광면</t>
  </si>
  <si>
    <t>소수면</t>
  </si>
  <si>
    <t>적성면</t>
  </si>
  <si>
    <t>단성면</t>
  </si>
  <si>
    <t>수신면</t>
  </si>
  <si>
    <t>동면</t>
  </si>
  <si>
    <t>불당동</t>
  </si>
  <si>
    <t>주포면</t>
  </si>
  <si>
    <t>주산면</t>
  </si>
  <si>
    <t>대호지면</t>
  </si>
  <si>
    <t>면천면</t>
  </si>
  <si>
    <t>내산면</t>
  </si>
  <si>
    <t>구룡면</t>
  </si>
  <si>
    <t>옥산면</t>
  </si>
  <si>
    <t>충화면</t>
  </si>
  <si>
    <t>양화면</t>
  </si>
  <si>
    <t>초촌면</t>
  </si>
  <si>
    <t>화양면</t>
  </si>
  <si>
    <t>기산면</t>
  </si>
  <si>
    <t>마산면</t>
  </si>
  <si>
    <t>시초면</t>
  </si>
  <si>
    <t>문산면</t>
  </si>
  <si>
    <t>종천면</t>
  </si>
  <si>
    <t>운곡면</t>
  </si>
  <si>
    <t>대치면</t>
  </si>
  <si>
    <t>목면</t>
  </si>
  <si>
    <t>장평면</t>
  </si>
  <si>
    <t>장곡면</t>
  </si>
  <si>
    <t>은하면</t>
  </si>
  <si>
    <t>서부면</t>
  </si>
  <si>
    <t>광시면</t>
  </si>
  <si>
    <t>대흥면</t>
  </si>
  <si>
    <t>응봉면</t>
  </si>
  <si>
    <t>봉산면</t>
  </si>
  <si>
    <t>근흥면</t>
  </si>
  <si>
    <t>이원면</t>
  </si>
  <si>
    <t>나포면</t>
  </si>
  <si>
    <t>웅포면</t>
  </si>
  <si>
    <t>성당면</t>
  </si>
  <si>
    <t>낭산면</t>
  </si>
  <si>
    <t>망성면</t>
  </si>
  <si>
    <t>용동면</t>
  </si>
  <si>
    <t>소성면</t>
  </si>
  <si>
    <t>영원면</t>
  </si>
  <si>
    <t>덕천면</t>
  </si>
  <si>
    <t>이평면</t>
  </si>
  <si>
    <t>감곡면</t>
  </si>
  <si>
    <t>산내면</t>
  </si>
  <si>
    <t>초산동</t>
  </si>
  <si>
    <t>주천면</t>
  </si>
  <si>
    <t>수지면</t>
  </si>
  <si>
    <t>대강면</t>
  </si>
  <si>
    <t>사매면</t>
  </si>
  <si>
    <t>덕과면</t>
  </si>
  <si>
    <t>보절면</t>
  </si>
  <si>
    <t>백산면</t>
  </si>
  <si>
    <t>부량면</t>
  </si>
  <si>
    <t>공덕면</t>
  </si>
  <si>
    <t>청하면</t>
  </si>
  <si>
    <t>진봉면</t>
  </si>
  <si>
    <t>봉남면</t>
  </si>
  <si>
    <t>황산면</t>
  </si>
  <si>
    <t>광활면</t>
  </si>
  <si>
    <t>비봉면</t>
  </si>
  <si>
    <t>경천면</t>
  </si>
  <si>
    <t>용담면</t>
  </si>
  <si>
    <t>안천면</t>
  </si>
  <si>
    <t>동향면</t>
  </si>
  <si>
    <t>상전면</t>
  </si>
  <si>
    <t>백운면</t>
  </si>
  <si>
    <t>정천면</t>
  </si>
  <si>
    <t>부남면</t>
  </si>
  <si>
    <t>번암면</t>
  </si>
  <si>
    <t>천천면</t>
  </si>
  <si>
    <t>계남면</t>
  </si>
  <si>
    <t>계북면</t>
  </si>
  <si>
    <t>청웅면</t>
  </si>
  <si>
    <t>운암면</t>
  </si>
  <si>
    <t>신평면</t>
  </si>
  <si>
    <t>성수면</t>
  </si>
  <si>
    <t>신덕면</t>
  </si>
  <si>
    <t>삼계면</t>
  </si>
  <si>
    <t>강진면</t>
  </si>
  <si>
    <t>덕치면</t>
  </si>
  <si>
    <t>지사면</t>
  </si>
  <si>
    <t>인계면</t>
  </si>
  <si>
    <t>금과면</t>
  </si>
  <si>
    <t>성송면</t>
  </si>
  <si>
    <t>심원면</t>
  </si>
  <si>
    <t>성내면</t>
  </si>
  <si>
    <t>신림면</t>
  </si>
  <si>
    <t>부안면</t>
  </si>
  <si>
    <t>동진면</t>
  </si>
  <si>
    <t>보안면</t>
  </si>
  <si>
    <t>상서면</t>
  </si>
  <si>
    <t>위도면</t>
  </si>
  <si>
    <t>만호동</t>
  </si>
  <si>
    <t>삼일동</t>
  </si>
  <si>
    <t>월등면</t>
  </si>
  <si>
    <t>송광면</t>
  </si>
  <si>
    <t>다도면</t>
  </si>
  <si>
    <t>옥룡면</t>
  </si>
  <si>
    <t>다압면</t>
  </si>
  <si>
    <t>고서면</t>
  </si>
  <si>
    <t>대덕면</t>
  </si>
  <si>
    <t>무정면</t>
  </si>
  <si>
    <t>금성면</t>
  </si>
  <si>
    <t>용면</t>
  </si>
  <si>
    <t>월산면</t>
  </si>
  <si>
    <t>오곡면</t>
  </si>
  <si>
    <t>삼기면</t>
  </si>
  <si>
    <t>목사동면</t>
  </si>
  <si>
    <t>고달면</t>
  </si>
  <si>
    <t>겸면</t>
  </si>
  <si>
    <t>오산면</t>
  </si>
  <si>
    <t>문척면</t>
  </si>
  <si>
    <t>간전면</t>
  </si>
  <si>
    <t>토지면</t>
  </si>
  <si>
    <t>광의면</t>
  </si>
  <si>
    <t>용방면</t>
  </si>
  <si>
    <t>점암면</t>
  </si>
  <si>
    <t>남양면</t>
  </si>
  <si>
    <t>영남면</t>
  </si>
  <si>
    <t>동일면</t>
  </si>
  <si>
    <t>노동면</t>
  </si>
  <si>
    <t>미력면</t>
  </si>
  <si>
    <t>겸백면</t>
  </si>
  <si>
    <t>율어면</t>
  </si>
  <si>
    <t>문덕면</t>
  </si>
  <si>
    <t>웅치면</t>
  </si>
  <si>
    <t>한천면</t>
  </si>
  <si>
    <t>춘양면</t>
  </si>
  <si>
    <t>이양면</t>
  </si>
  <si>
    <t>도곡면</t>
  </si>
  <si>
    <t>도암면</t>
  </si>
  <si>
    <t>이서면</t>
  </si>
  <si>
    <t>동복면</t>
  </si>
  <si>
    <t>장동면</t>
  </si>
  <si>
    <t>유치면</t>
  </si>
  <si>
    <t>부산면</t>
  </si>
  <si>
    <t>대구면</t>
  </si>
  <si>
    <t>신전면</t>
  </si>
  <si>
    <t>작천면</t>
  </si>
  <si>
    <t>옴천면</t>
  </si>
  <si>
    <t>마량면</t>
  </si>
  <si>
    <t>삼산면</t>
  </si>
  <si>
    <t>현산면</t>
  </si>
  <si>
    <t>북일면</t>
  </si>
  <si>
    <t>계곡면</t>
  </si>
  <si>
    <t>서호면</t>
  </si>
  <si>
    <t>몽탄면</t>
  </si>
  <si>
    <t>대마면</t>
  </si>
  <si>
    <t>묘량면</t>
  </si>
  <si>
    <t>불갑면</t>
  </si>
  <si>
    <t>낙월면</t>
  </si>
  <si>
    <t>진원면</t>
  </si>
  <si>
    <t>동화면</t>
  </si>
  <si>
    <t>삼서면</t>
  </si>
  <si>
    <t>서삼면</t>
  </si>
  <si>
    <t>북하면</t>
  </si>
  <si>
    <t>금당면</t>
  </si>
  <si>
    <t>생일면</t>
  </si>
  <si>
    <t>자은면</t>
  </si>
  <si>
    <t>팔금면</t>
  </si>
  <si>
    <t>신광면</t>
  </si>
  <si>
    <t>죽장면</t>
  </si>
  <si>
    <t>기북면</t>
  </si>
  <si>
    <t>보덕동</t>
  </si>
  <si>
    <t>감천면</t>
  </si>
  <si>
    <t>조마면</t>
  </si>
  <si>
    <t>구성면</t>
  </si>
  <si>
    <t>부항면</t>
  </si>
  <si>
    <t>증산면</t>
  </si>
  <si>
    <t>와룡면</t>
  </si>
  <si>
    <t>남후면</t>
  </si>
  <si>
    <t>남선면</t>
  </si>
  <si>
    <t>무을면</t>
  </si>
  <si>
    <t>옥성면</t>
  </si>
  <si>
    <t>도개면</t>
  </si>
  <si>
    <t>평은면</t>
  </si>
  <si>
    <t>문수면</t>
  </si>
  <si>
    <t>안정면</t>
  </si>
  <si>
    <t>봉현면</t>
  </si>
  <si>
    <t>영주2동</t>
  </si>
  <si>
    <t>화산면</t>
  </si>
  <si>
    <t>화북면</t>
  </si>
  <si>
    <t>대창면</t>
  </si>
  <si>
    <t>중동면</t>
  </si>
  <si>
    <t>낙동면</t>
  </si>
  <si>
    <t>청리면</t>
  </si>
  <si>
    <t>외남면</t>
  </si>
  <si>
    <t>내서면</t>
  </si>
  <si>
    <t>외서면</t>
  </si>
  <si>
    <t>은척면</t>
  </si>
  <si>
    <t>이안면</t>
  </si>
  <si>
    <t>화남면</t>
  </si>
  <si>
    <t>영순면</t>
  </si>
  <si>
    <t>산양면</t>
  </si>
  <si>
    <t>점촌4동</t>
  </si>
  <si>
    <t>용성면</t>
  </si>
  <si>
    <t>남산면</t>
  </si>
  <si>
    <t>소보면</t>
  </si>
  <si>
    <t>부계면</t>
  </si>
  <si>
    <t>우보면</t>
  </si>
  <si>
    <t>산성면</t>
  </si>
  <si>
    <t>고로면</t>
  </si>
  <si>
    <t>단촌면</t>
  </si>
  <si>
    <t>사곡면</t>
  </si>
  <si>
    <t>가음면</t>
  </si>
  <si>
    <t>비안면</t>
  </si>
  <si>
    <t>구천면</t>
  </si>
  <si>
    <t>단밀면</t>
  </si>
  <si>
    <t>단북면</t>
  </si>
  <si>
    <t>안평면</t>
  </si>
  <si>
    <t>안사면</t>
  </si>
  <si>
    <t>부동면</t>
  </si>
  <si>
    <t>청기면</t>
  </si>
  <si>
    <t>일월면</t>
  </si>
  <si>
    <t>남정면</t>
  </si>
  <si>
    <t>달산면</t>
  </si>
  <si>
    <t>지품면</t>
  </si>
  <si>
    <t>병곡면</t>
  </si>
  <si>
    <t>창수면</t>
  </si>
  <si>
    <t>각남면</t>
  </si>
  <si>
    <t>각북면</t>
  </si>
  <si>
    <t>운문면</t>
  </si>
  <si>
    <t>매전면</t>
  </si>
  <si>
    <t>덕곡면</t>
  </si>
  <si>
    <t>운수면</t>
  </si>
  <si>
    <t>우곡면</t>
  </si>
  <si>
    <t>금수면</t>
  </si>
  <si>
    <t>대가면</t>
  </si>
  <si>
    <t>지천면</t>
  </si>
  <si>
    <t>상리면</t>
  </si>
  <si>
    <t>보문면</t>
  </si>
  <si>
    <t>개포면</t>
  </si>
  <si>
    <t>지보면</t>
  </si>
  <si>
    <t>법전면</t>
  </si>
  <si>
    <t>소천면</t>
  </si>
  <si>
    <t>재산면</t>
  </si>
  <si>
    <t>상운면</t>
  </si>
  <si>
    <t>사봉면</t>
  </si>
  <si>
    <t>미천면</t>
  </si>
  <si>
    <t>충무공동</t>
  </si>
  <si>
    <t>도산면</t>
  </si>
  <si>
    <t>욕지면</t>
  </si>
  <si>
    <t>한산면</t>
  </si>
  <si>
    <t>사량면</t>
  </si>
  <si>
    <t>중앙동</t>
  </si>
  <si>
    <t>축동면</t>
  </si>
  <si>
    <t>곤명면</t>
  </si>
  <si>
    <t>상동면</t>
  </si>
  <si>
    <t>청도면</t>
  </si>
  <si>
    <t>동부면</t>
  </si>
  <si>
    <t>남부면</t>
  </si>
  <si>
    <t>둔덕면</t>
  </si>
  <si>
    <t>장목면</t>
  </si>
  <si>
    <t>가례면</t>
  </si>
  <si>
    <t>칠곡면</t>
  </si>
  <si>
    <t>대의면</t>
  </si>
  <si>
    <t>화정면</t>
  </si>
  <si>
    <t>용덕면</t>
  </si>
  <si>
    <t>정곡면</t>
  </si>
  <si>
    <t>지정면</t>
  </si>
  <si>
    <t>낙서면</t>
  </si>
  <si>
    <t>봉수면</t>
  </si>
  <si>
    <t>궁류면</t>
  </si>
  <si>
    <t>유곡면</t>
  </si>
  <si>
    <t>함안면</t>
  </si>
  <si>
    <t>법수면</t>
  </si>
  <si>
    <t>여항면</t>
  </si>
  <si>
    <t>성산면</t>
  </si>
  <si>
    <t>이방면</t>
  </si>
  <si>
    <t>유어면</t>
  </si>
  <si>
    <t>계성면</t>
  </si>
  <si>
    <t>장마면</t>
  </si>
  <si>
    <t>도천면</t>
  </si>
  <si>
    <t>길곡면</t>
  </si>
  <si>
    <t>하일면</t>
  </si>
  <si>
    <t>영현면</t>
  </si>
  <si>
    <t>영오면</t>
  </si>
  <si>
    <t>개천면</t>
  </si>
  <si>
    <t>구만면</t>
  </si>
  <si>
    <t>마암면</t>
  </si>
  <si>
    <t>상주면</t>
  </si>
  <si>
    <t>고현면</t>
  </si>
  <si>
    <t>설천면</t>
  </si>
  <si>
    <t>횡천면</t>
  </si>
  <si>
    <t>고전면</t>
  </si>
  <si>
    <t>양보면</t>
  </si>
  <si>
    <t>북천면</t>
  </si>
  <si>
    <t>청암면</t>
  </si>
  <si>
    <t>차황면</t>
  </si>
  <si>
    <t>오부면</t>
  </si>
  <si>
    <t>금서면</t>
  </si>
  <si>
    <t>삼장면</t>
  </si>
  <si>
    <t>생비량면</t>
  </si>
  <si>
    <t>휴천면</t>
  </si>
  <si>
    <t>유림면</t>
  </si>
  <si>
    <t>지곡면</t>
  </si>
  <si>
    <t>서하면</t>
  </si>
  <si>
    <t>백전면</t>
  </si>
  <si>
    <t>웅양면</t>
  </si>
  <si>
    <t>고제면</t>
  </si>
  <si>
    <t>북상면</t>
  </si>
  <si>
    <t>마리면</t>
  </si>
  <si>
    <t>남상면</t>
  </si>
  <si>
    <t>남하면</t>
  </si>
  <si>
    <t>신원면</t>
  </si>
  <si>
    <t>가북면</t>
  </si>
  <si>
    <t>묘산면</t>
  </si>
  <si>
    <t>율곡면</t>
  </si>
  <si>
    <t>쌍책면</t>
  </si>
  <si>
    <t>청덕면</t>
  </si>
  <si>
    <t>적중면</t>
  </si>
  <si>
    <t>대양면</t>
  </si>
  <si>
    <t>쌍백면</t>
  </si>
  <si>
    <t>용주면</t>
  </si>
  <si>
    <t>일도1동</t>
  </si>
  <si>
    <t>농어촌</t>
    <phoneticPr fontId="9" type="noConversion"/>
  </si>
  <si>
    <t>* 아동수 : 현원(종일, 야간, 24시간, 방과후)기준</t>
    <phoneticPr fontId="9" type="noConversion"/>
  </si>
  <si>
    <t>여주시</t>
    <phoneticPr fontId="40" type="noConversion"/>
  </si>
  <si>
    <t>여주시</t>
    <phoneticPr fontId="9" type="noConversion"/>
  </si>
  <si>
    <t>여주시</t>
    <phoneticPr fontId="40" type="noConversion"/>
  </si>
  <si>
    <t>* 총 지역수는 안행부 주민등록 행정기관(행정동) 및 관할 법정동 현황(2013.12.31기준) 기준</t>
    <phoneticPr fontId="9" type="noConversion"/>
  </si>
  <si>
    <t>* 현원기준(종일,야간,24시간,방과후) 다문화가정 또는  '다문화보육료'자격 아동이 1명이라도 재원 중인 어린이집</t>
    <phoneticPr fontId="9" type="noConversion"/>
  </si>
  <si>
    <t>* 현원기준(종일,야간,24시간,방과후) 다문화가정 또는  '다문화보육료'자격 아동의 어린이집 이용현황</t>
    <phoneticPr fontId="40" type="noConversion"/>
  </si>
  <si>
    <t>* 기타 : 어린이집원장, 보육교사, 특수교사, 치료사, 취사부를 제외한 보육교직원 수</t>
    <phoneticPr fontId="9" type="noConversion"/>
  </si>
  <si>
    <t>* 어린이집특성이 장애아전담이나 장애아통합이 아닌 어린이집에서 아동자격이 '(영유아, 누리, 방과후) 장애아'인 아동이 보육을 한 어린이집수 및 이용한 아동 수</t>
    <phoneticPr fontId="9" type="noConversion"/>
  </si>
  <si>
    <t>* 장애아동 : 아동자격이 '(영유아, 누리, 방과후) 장애아'인 아동</t>
    <phoneticPr fontId="9" type="noConversion"/>
  </si>
  <si>
    <t>* 기타 : 어린이집원장, 보육교사, 특수교사, 치료사, 취사부를 제외한 보육교직원 수</t>
    <phoneticPr fontId="40" type="noConversion"/>
  </si>
  <si>
    <t>* 현원 : 해당 어린이집의 현원 (종일, 야간, 24시간, 방과후 보육)</t>
    <phoneticPr fontId="9" type="noConversion"/>
  </si>
  <si>
    <t>* 종일보육을 이용하면서 휴일보육을 할 수도 있기 때문에 현원과 휴일현원은 중복될 수 있음</t>
    <phoneticPr fontId="9" type="noConversion"/>
  </si>
  <si>
    <t>* 보육교사 : 24시간 보육교사 / 그외 : 24시간 보육교사를 제외한 보육교사</t>
    <phoneticPr fontId="9" type="noConversion"/>
  </si>
  <si>
    <t>* 기타 : 어린이집장, 보육교사, 특수교사, 치료사, 취사부를 제외한 보육교직원 수</t>
    <phoneticPr fontId="9" type="noConversion"/>
  </si>
  <si>
    <t>* 현원(그외) : 해당 어린이집의 24시간 보육을 이용하는 아동을 제외한 인원 수</t>
    <phoneticPr fontId="9" type="noConversion"/>
  </si>
  <si>
    <t>취사부</t>
    <phoneticPr fontId="9" type="noConversion"/>
  </si>
  <si>
    <t>누리과정
(비담임)
보조교사
(30시간이상)</t>
  </si>
  <si>
    <t>누리과정
(비담임)
보조교사
(30시간미만)</t>
  </si>
  <si>
    <t>* 장애 아동현원 : 아동자격이 '(영유아, 누리, 방과후) 장애아'인 아동현원</t>
    <phoneticPr fontId="9" type="noConversion"/>
  </si>
  <si>
    <t>* 시간연장 보육교사 수 : 아동이 1명이상 배치된 시간연장 반을 맡고 있는 보육교사 수</t>
    <phoneticPr fontId="9" type="noConversion"/>
  </si>
  <si>
    <t>* 휴일반 보육교사 수 : 아동이 1명이상 배치된 휴일 반을 맡고 있는 보육교사 수</t>
    <phoneticPr fontId="9" type="noConversion"/>
  </si>
  <si>
    <t>* 기타 : 어린이집원장, 보육교사, 특수교사, 치료사, 취사부를 제외한 보육교직원 수</t>
    <phoneticPr fontId="9" type="noConversion"/>
  </si>
  <si>
    <t>* 현원(그외) : 방과후 현원을 제외한 현원</t>
    <phoneticPr fontId="9" type="noConversion"/>
  </si>
  <si>
    <t>* 현원 : 해당 어린이집의 현원 (종일, 야간, 24시간, 방과후 보육)</t>
    <phoneticPr fontId="9" type="noConversion"/>
  </si>
  <si>
    <t>법정</t>
    <phoneticPr fontId="9" type="noConversion"/>
  </si>
  <si>
    <t>구  분</t>
    <phoneticPr fontId="9" type="noConversion"/>
  </si>
  <si>
    <t>가  입       어린이집수(계)</t>
    <phoneticPr fontId="9" type="noConversion"/>
  </si>
  <si>
    <t>사회복지법인      
어린이집</t>
    <phoneticPr fontId="9" type="noConversion"/>
  </si>
  <si>
    <t>법인·단체 등  
어린이집</t>
    <phoneticPr fontId="9" type="noConversion"/>
  </si>
  <si>
    <t>민간
어린이집</t>
    <phoneticPr fontId="9" type="noConversion"/>
  </si>
  <si>
    <t>가정   
어린이집</t>
    <phoneticPr fontId="9" type="noConversion"/>
  </si>
  <si>
    <t>직장      어린이집</t>
    <phoneticPr fontId="9" type="noConversion"/>
  </si>
  <si>
    <t>계</t>
    <phoneticPr fontId="30" type="noConversion"/>
  </si>
  <si>
    <t>세종</t>
    <phoneticPr fontId="9" type="noConversion"/>
  </si>
  <si>
    <t>가. 영유아의 생명·신체에 관한 공제 또는 보험 가입 현황</t>
    <phoneticPr fontId="9" type="noConversion"/>
  </si>
  <si>
    <t>2013. 12. 31. 현재</t>
    <phoneticPr fontId="9" type="noConversion"/>
  </si>
  <si>
    <t>(단위 :  개소)</t>
    <phoneticPr fontId="9" type="noConversion"/>
  </si>
  <si>
    <t>* 아동수 : 현원(종일, 야간, 24시간, 방과후)기준</t>
    <phoneticPr fontId="9" type="noConversion"/>
  </si>
  <si>
    <t>* 영아 아동현원 : 보육나이가 0,1,2세인 아동현원</t>
    <phoneticPr fontId="9" type="noConversion"/>
  </si>
  <si>
    <t>* 영아반 보육교사수 : 0세반 / 1세반 / 2세반 / 0,1혼합반 / 1,2혼합반 / 2,3혼합반을 담당하는 보육교사 수</t>
    <phoneticPr fontId="9" type="noConversion"/>
  </si>
  <si>
    <t>장애아반 보육교사,
특수교사,치료사</t>
    <phoneticPr fontId="9" type="noConversion"/>
  </si>
  <si>
    <t>* 장애아반 보육교사, 특수교사, 치료사 수 : 장애아반을 맡고 있는 일반 보육교사 혹은 특수교사, 치료사의 수</t>
    <phoneticPr fontId="9" type="noConversion"/>
  </si>
  <si>
    <t>* 방과후 : 방과후전담 + 방과후통합 어린이집</t>
    <phoneticPr fontId="9" type="noConversion"/>
  </si>
  <si>
    <t>* 방과후 보육교사 수 : 아동이 1명이상 배치된 방과후반을 맡고 있는 보육교사 수</t>
    <phoneticPr fontId="9" type="noConversion"/>
  </si>
  <si>
    <t>* 방과후 현원 : 보육시간구분이 '방과후'인 아동 현원</t>
    <phoneticPr fontId="9" type="noConversion"/>
  </si>
  <si>
    <t>* 보육교사 : 시간연장 보육교사(아동이 1명이상 배치된 시간연장반 담당 교사) / 그외 : 시간연장 보육교사를 제외한 보육교사</t>
    <phoneticPr fontId="9" type="noConversion"/>
  </si>
  <si>
    <t>* 보육교사 : 방과후 보육교사(1인이상 아동이 배치된 방과후반 담당교사) / 그외 : 방과후 보육교사를 제외한 보육교사</t>
    <phoneticPr fontId="9" type="noConversion"/>
  </si>
  <si>
    <t>* 보육교사 : 휴일반 보육교사(아동이 1명이상 배치된 휴일반 담당 교사) / 그외 : 휴일반 보육교사를 제외한 보육교사</t>
    <phoneticPr fontId="9" type="noConversion"/>
  </si>
  <si>
    <t>* 종일보육을 이용하면서 시간연장보육을 할 수도 있기 때문에 현원과 시간연장 현원은 중복될 수 있음</t>
    <phoneticPr fontId="9" type="noConversion"/>
  </si>
  <si>
    <t>* 시간연장 현원 : 시간연장보육을 1시간이상 이용한 후 이용현황 확정을 한 아동 수</t>
    <phoneticPr fontId="9" type="noConversion"/>
  </si>
  <si>
    <t>* 휴일 현원 : 휴일보육을 1일이상 이용한 후 이용현황 확정을 한 아동 수</t>
    <phoneticPr fontId="9" type="noConversion"/>
  </si>
  <si>
    <t>* 보육교사 : 담임교사, 대체교사, 방과후교사, 시간연장보육교사, 24시간보육교사, 시간제교사, 누리과정보조교사, 보조교사</t>
    <phoneticPr fontId="9" type="noConversion"/>
  </si>
  <si>
    <t>* 보육교사 : 담임교사, 대체교사, 방과후교사, 시간연장보육교사, 24시간보육교사, 시간제교사, 누리과정보조교사, 보조교사</t>
    <phoneticPr fontId="9" type="noConversion"/>
  </si>
  <si>
    <t>* 보육교직원수 : 정상운영중인 어린이집에서 임용, 출산휴가 상태인 보육교직원 수</t>
    <phoneticPr fontId="9" type="noConversion"/>
  </si>
  <si>
    <t>Ⅳ. 어린이집 보육교직원 현황</t>
    <phoneticPr fontId="9" type="noConversion"/>
  </si>
  <si>
    <t>* 보육교사(담임교사, 대체교사, 방과후교사, 시간연장보육교사, 24시간보육교사, 시간제교사, 누리과정보조교사, 보조교사) 중 보육교사 1급 자격증 소지자</t>
    <phoneticPr fontId="9" type="noConversion"/>
  </si>
  <si>
    <t>* 보육교사(담임교사, 대체교사, 방과후교사, 시간연장보육교사, 24시간보육교사, 시간제교사, 누리과정보조교사, 보조교사) 중 보육교사 2급 자격증 소지자</t>
    <phoneticPr fontId="9" type="noConversion"/>
  </si>
  <si>
    <t>* 보육교사(담임교사, 대체교사, 방과후교사, 시간연장보육교사, 24시간보육교사, 시간제교사, 누리과정보조교사, 보조교사) 중 보육교사 2급 자격증 소지자</t>
    <phoneticPr fontId="9" type="noConversion"/>
  </si>
  <si>
    <t>* 보육교사(담임교사, 대체교사, 방과후교사, 시간연장보육교사, 24시간보육교사, 시간제교사, 누리과정보조교사, 보조교사) 중 보육교사 3급 자격증 소지자</t>
    <phoneticPr fontId="9" type="noConversion"/>
  </si>
  <si>
    <t>* 보육료 지급 총계 : 각 자격별 아동 총 수 (기본보육료 부분 제외)</t>
    <phoneticPr fontId="9" type="noConversion"/>
  </si>
  <si>
    <t>* 연령 : 보육통합정보시스템 내에 등록되어있는 보육연령</t>
    <phoneticPr fontId="9" type="noConversion"/>
  </si>
  <si>
    <t>영아(만0~2세)법정(①)</t>
    <phoneticPr fontId="9" type="noConversion"/>
  </si>
  <si>
    <t>장애아보육료(③)</t>
    <phoneticPr fontId="9" type="noConversion"/>
  </si>
  <si>
    <t>* 장애아보육료(③) : '장애아', '장애아방과후', '누리(만3~5세장애아)' 자격 아동 포함</t>
    <phoneticPr fontId="9" type="noConversion"/>
  </si>
  <si>
    <t>다문화보육료(④)</t>
    <phoneticPr fontId="9" type="noConversion"/>
  </si>
  <si>
    <t>누리(만3~5세)(⑤)</t>
    <phoneticPr fontId="9" type="noConversion"/>
  </si>
  <si>
    <t>* 다문화보육료(④) : '누리(만3~5세다문화),' '영아다문화(만0~2세)' 자격 아동 포함</t>
    <phoneticPr fontId="9" type="noConversion"/>
  </si>
  <si>
    <t>방과후(⑥)</t>
    <phoneticPr fontId="9" type="noConversion"/>
  </si>
  <si>
    <t>* 누리(만3~5세)(⑤) : '누리(만3~5세법정)', '누리(만3~5세)' 자격 아동 포함</t>
    <phoneticPr fontId="9" type="noConversion"/>
  </si>
  <si>
    <t>* 방과후(⑥) : '방과후(법정)', '방과후' 자격 아동 포함</t>
    <phoneticPr fontId="9" type="noConversion"/>
  </si>
  <si>
    <t>* 기본보육료 : 정부지원시설을 제외한 민간·가정·직장·부모협동 보육시설 중 만0~2세 아동 또는 장애아를 보육하는 시설에 지원 
                  (인건비를 지원받지 않는 장애아전담 보육시설을 포함, 장애아통합지정보육시설의 장애아종일반은 제외) 
                 보육연령 0,1,2세 이외의 아동은 장애아로 분류 / 보육연령 0,1,2세인 장애아의 경우 연령 우선 적용 (각 연령별에 포함)
                 보육료 지원대상과 미지원대상 분리</t>
    <phoneticPr fontId="9" type="noConversion"/>
  </si>
  <si>
    <t>영아(만0~2세)법정(①)</t>
    <phoneticPr fontId="9" type="noConversion"/>
  </si>
  <si>
    <t>영아(만0~2세)(②)</t>
    <phoneticPr fontId="9" type="noConversion"/>
  </si>
  <si>
    <t>▻ 육아종합지원센터의 유형</t>
    <phoneticPr fontId="9" type="noConversion"/>
  </si>
  <si>
    <t>­중앙육아종합정보센터: 보건복지부장관이 보육에 관한 정보의 수집·제공 및 상담을 위해 설치·운영하며, 지방육아종합지원센터 업무 지원</t>
    <phoneticPr fontId="9" type="noConversion"/>
  </si>
  <si>
    <t>­지방육아종합지원센터: 시·도지사 또는 시·군·구청장이 보육에 관한 정보의 수집·제공 및 상담을 위해 설치·운영하며, 관할 지역내 어린이집과 보육수요자에 대하여 지역특성에 기초한 서비스 제공</t>
    <phoneticPr fontId="9" type="noConversion"/>
  </si>
  <si>
    <t>세종</t>
  </si>
  <si>
    <t>2013.12.31.기준</t>
  </si>
  <si>
    <t>(단위:개소)</t>
  </si>
  <si>
    <t>전체어린이집수(A)</t>
  </si>
  <si>
    <t>인증어린이집수(B)</t>
  </si>
  <si>
    <t>비율(C=B/A)</t>
  </si>
  <si>
    <t xml:space="preserve">안산시     </t>
  </si>
  <si>
    <t>여주군</t>
  </si>
  <si>
    <r>
      <t xml:space="preserve"> * 전체 어린이집수(A) : </t>
    </r>
    <r>
      <rPr>
        <sz val="9"/>
        <color rgb="FFFF0000"/>
        <rFont val="맑은 고딕"/>
        <family val="3"/>
        <charset val="129"/>
        <scheme val="minor"/>
      </rPr>
      <t xml:space="preserve">2012년 12월말 정상운영되고 있는 어린이집 수 </t>
    </r>
    <r>
      <rPr>
        <sz val="9"/>
        <color theme="1"/>
        <rFont val="맑은 고딕"/>
        <family val="3"/>
        <charset val="129"/>
        <scheme val="minor"/>
      </rPr>
      <t xml:space="preserve">
 * 평가인증 어린이집 수(B) :</t>
    </r>
    <r>
      <rPr>
        <sz val="9"/>
        <color rgb="FFFF0000"/>
        <rFont val="맑은 고딕"/>
        <family val="3"/>
        <charset val="129"/>
        <scheme val="minor"/>
      </rPr>
      <t xml:space="preserve"> 2013.12월말까지 인증을 유지하고 있는 어린이집 수   </t>
    </r>
  </si>
  <si>
    <t>Ⅷ. 부 록</t>
  </si>
  <si>
    <t>가. 연도별 영유아 추계 인구</t>
  </si>
  <si>
    <t>(단위：명)</t>
  </si>
  <si>
    <t>연도</t>
  </si>
  <si>
    <t>영아(0~2세)</t>
  </si>
  <si>
    <t>유아(3~5세)</t>
  </si>
  <si>
    <t>　0세</t>
  </si>
  <si>
    <t>5세</t>
  </si>
  <si>
    <t>* 자료 : 통계청 장래인구추계(2010)</t>
  </si>
  <si>
    <t>나. 연도별 유치원 원아수 추이</t>
  </si>
  <si>
    <t>(단위: 명)</t>
  </si>
  <si>
    <t>3세 미만</t>
  </si>
  <si>
    <t>6세이상</t>
  </si>
  <si>
    <t>＊ 교육통계연보 : 2013년 4월 기준</t>
  </si>
  <si>
    <t>다. 주민등록인구통계(안전행정부, 2013년 12월 31일 기준)</t>
  </si>
  <si>
    <t>시도명</t>
  </si>
  <si>
    <t>성별</t>
  </si>
  <si>
    <t>총인구수</t>
  </si>
  <si>
    <r>
      <t xml:space="preserve">계
</t>
    </r>
    <r>
      <rPr>
        <sz val="8"/>
        <color indexed="8"/>
        <rFont val="맑은 고딕"/>
        <family val="3"/>
        <charset val="129"/>
        <scheme val="minor"/>
      </rPr>
      <t>('07~'13년생)</t>
    </r>
  </si>
  <si>
    <t>'13년생
(0세)</t>
  </si>
  <si>
    <t>'12년생
(1세)</t>
  </si>
  <si>
    <t>'11년생
(2세)</t>
  </si>
  <si>
    <t>'10년생
(3세)</t>
  </si>
  <si>
    <t>'09년생
(4세)</t>
  </si>
  <si>
    <t>'08년생
(5세)</t>
  </si>
  <si>
    <t>'07년생
(6세)</t>
  </si>
  <si>
    <t>전국</t>
  </si>
  <si>
    <t>여</t>
  </si>
  <si>
    <t>Ⅶ. 부 록</t>
  </si>
  <si>
    <r>
      <t>마</t>
    </r>
    <r>
      <rPr>
        <sz val="11"/>
        <color rgb="FFFF0000"/>
        <rFont val="맑은 고딕"/>
        <family val="3"/>
        <charset val="129"/>
        <scheme val="major"/>
      </rPr>
      <t>. 육아종합지원센터현황</t>
    </r>
    <r>
      <rPr>
        <sz val="11"/>
        <color indexed="8"/>
        <rFont val="맑은 고딕"/>
        <family val="3"/>
        <charset val="129"/>
        <scheme val="major"/>
      </rPr>
      <t>(중앙, 시도)</t>
    </r>
  </si>
  <si>
    <t>(단위: 개소, 명)</t>
  </si>
  <si>
    <t>시군구</t>
  </si>
  <si>
    <t>설치현황</t>
  </si>
  <si>
    <t>운영방법</t>
  </si>
  <si>
    <t>직원채용현황(명)</t>
  </si>
  <si>
    <t>개소수</t>
  </si>
  <si>
    <t>단독</t>
  </si>
  <si>
    <t>복합</t>
  </si>
  <si>
    <t>부  속
사업장
개소수*</t>
  </si>
  <si>
    <t>직영</t>
  </si>
  <si>
    <t>위탁</t>
  </si>
  <si>
    <t>센터장</t>
  </si>
  <si>
    <t>보육
전문
요원</t>
  </si>
  <si>
    <t>전산원</t>
  </si>
  <si>
    <t>행정원</t>
  </si>
  <si>
    <r>
      <t xml:space="preserve">특수
교사
</t>
    </r>
    <r>
      <rPr>
        <b/>
        <sz val="8"/>
        <color indexed="8"/>
        <rFont val="맑은 고딕"/>
        <family val="3"/>
        <charset val="129"/>
        <scheme val="major"/>
      </rPr>
      <t>(치료사)</t>
    </r>
  </si>
  <si>
    <t>대체
교사</t>
  </si>
  <si>
    <t>자가</t>
  </si>
  <si>
    <t>임대</t>
  </si>
  <si>
    <t>무상</t>
  </si>
  <si>
    <t>합 계</t>
  </si>
  <si>
    <t>중앙육아
종합지원센터</t>
  </si>
  <si>
    <t>시도
육아
종합
지원
센터</t>
  </si>
  <si>
    <t>경기북부</t>
  </si>
  <si>
    <r>
      <t xml:space="preserve">※ 부속 사업장 개소수 : 서울시 영유아플라자를 포함하여 육아종합기관, 어린이 체험관, 어린이 도서관, 장난감 도서관등의 육아 지원하는 기관으로 </t>
    </r>
    <r>
      <rPr>
        <sz val="6"/>
        <color rgb="FFFF0000"/>
        <rFont val="맑은 고딕"/>
        <family val="3"/>
        <charset val="129"/>
        <scheme val="major"/>
      </rPr>
      <t>육아종합지원센터</t>
    </r>
    <r>
      <rPr>
        <sz val="6"/>
        <color indexed="8"/>
        <rFont val="맑은 고딕"/>
        <family val="3"/>
        <charset val="129"/>
        <scheme val="major"/>
      </rPr>
      <t>가 운영하고 있으나 수요자의 이용 편의를 위하여 별도 장소에 설치되어 있는 부속 사업장의 수</t>
    </r>
  </si>
  <si>
    <t>마. 육아종합지원센터현황(시군구)</t>
  </si>
  <si>
    <t>특수
교사
(치료사)</t>
  </si>
  <si>
    <t>시군구육아종합지원센터</t>
  </si>
  <si>
    <t>서울
강남구</t>
  </si>
  <si>
    <t>서울
강동구</t>
  </si>
  <si>
    <t>서울
강북구</t>
  </si>
  <si>
    <t>서울
강서구</t>
  </si>
  <si>
    <t>서울
관악구</t>
  </si>
  <si>
    <t>서울
광진구</t>
  </si>
  <si>
    <t>서울
구로구</t>
  </si>
  <si>
    <t>서울
금천구</t>
  </si>
  <si>
    <t>서울
노원구</t>
  </si>
  <si>
    <t>서울
도봉구</t>
  </si>
  <si>
    <t>서울
동대문구</t>
  </si>
  <si>
    <t>서울
동작구</t>
  </si>
  <si>
    <t>서울
마포구</t>
  </si>
  <si>
    <t>서울
서초구</t>
  </si>
  <si>
    <t>서울
성동구</t>
  </si>
  <si>
    <t>서울
성북구</t>
  </si>
  <si>
    <t>서울
송파구</t>
  </si>
  <si>
    <t>서울
서대문구</t>
  </si>
  <si>
    <t>서울
양천구</t>
  </si>
  <si>
    <t>서울
영등포구</t>
  </si>
  <si>
    <t>서울
은평구</t>
  </si>
  <si>
    <t>서울
용산구</t>
  </si>
  <si>
    <t>서울
종로구</t>
  </si>
  <si>
    <t>서울
중랑구</t>
  </si>
  <si>
    <t>서울
중구</t>
  </si>
  <si>
    <t>인천
계양구</t>
  </si>
  <si>
    <t>인천
남구</t>
  </si>
  <si>
    <t>인천
부평구</t>
  </si>
  <si>
    <t>울산
남구</t>
  </si>
  <si>
    <t>경기
고양시</t>
  </si>
  <si>
    <t>경기
과천시</t>
  </si>
  <si>
    <t>경기
광명시</t>
  </si>
  <si>
    <t>경기
군포시</t>
  </si>
  <si>
    <t>경기
부천시</t>
  </si>
  <si>
    <t>경기
성남시</t>
  </si>
  <si>
    <t>경기
수원시</t>
  </si>
  <si>
    <t>경기
시흥시</t>
  </si>
  <si>
    <t>경기
안산시</t>
  </si>
  <si>
    <t>경기
안양시</t>
  </si>
  <si>
    <t>경기
양주시</t>
  </si>
  <si>
    <t>경기
의왕시</t>
  </si>
  <si>
    <t>경기
의정부시</t>
  </si>
  <si>
    <t>경기
이천시</t>
  </si>
  <si>
    <t>경기
파주시</t>
  </si>
  <si>
    <t>경기
평택시</t>
  </si>
  <si>
    <t>경기
화성시</t>
  </si>
  <si>
    <t>강원
강릉시</t>
  </si>
  <si>
    <t>충남
천안시</t>
  </si>
  <si>
    <t>경북
포항시</t>
  </si>
  <si>
    <t>경남
진주시</t>
  </si>
  <si>
    <t>경남
창원시</t>
  </si>
  <si>
    <r>
      <t xml:space="preserve">※ 부속 사업장 개소수 : 서울시 영유아플라자를 포함하여 육아종합기관, 어린이 체험관, 어린이 도서관, 장난감 도서관등의 </t>
    </r>
    <r>
      <rPr>
        <sz val="6"/>
        <color rgb="FFFF0000"/>
        <rFont val="맑은 고딕"/>
        <family val="3"/>
        <charset val="129"/>
        <scheme val="major"/>
      </rPr>
      <t>육아를</t>
    </r>
    <r>
      <rPr>
        <sz val="6"/>
        <color indexed="8"/>
        <rFont val="맑은 고딕"/>
        <family val="3"/>
        <charset val="129"/>
        <scheme val="major"/>
      </rPr>
      <t xml:space="preserve"> 지원하는 기관으로 </t>
    </r>
    <r>
      <rPr>
        <sz val="6"/>
        <color rgb="FFFF0000"/>
        <rFont val="맑은 고딕"/>
        <family val="3"/>
        <charset val="129"/>
        <scheme val="major"/>
      </rPr>
      <t>육아종합지원센터</t>
    </r>
    <r>
      <rPr>
        <sz val="6"/>
        <color indexed="8"/>
        <rFont val="맑은 고딕"/>
        <family val="3"/>
        <charset val="129"/>
        <scheme val="major"/>
      </rPr>
      <t>가 운영하고 있으나 수요자의 이용 편의를 위하여 별도 장소에 설치되어 있는 부속 사업장의 수</t>
    </r>
  </si>
  <si>
    <t>마. 양육수당 지급 대상 현황(2013.12.31.기준)</t>
  </si>
  <si>
    <t>지원아동수</t>
  </si>
  <si>
    <t>어린이집 미이용아동(취학전아동)</t>
  </si>
  <si>
    <t>장애아동(취학전아동)</t>
  </si>
  <si>
    <t>농어촌아동(취학전아동)</t>
  </si>
  <si>
    <t>0~11개월</t>
  </si>
  <si>
    <t>12~23개월</t>
  </si>
  <si>
    <t>24~35개월</t>
  </si>
  <si>
    <t>36~47개월</t>
  </si>
  <si>
    <t>48~59개월</t>
  </si>
  <si>
    <t>60~71개월</t>
  </si>
  <si>
    <t>72~취학전</t>
  </si>
  <si>
    <t xml:space="preserve">서울 </t>
  </si>
  <si>
    <t xml:space="preserve">부산 </t>
  </si>
  <si>
    <t xml:space="preserve">대구 </t>
  </si>
  <si>
    <t xml:space="preserve">인천 </t>
  </si>
  <si>
    <t xml:space="preserve">광주 </t>
  </si>
  <si>
    <t xml:space="preserve">대전 </t>
  </si>
  <si>
    <t xml:space="preserve">울산 </t>
  </si>
  <si>
    <t xml:space="preserve">경기 </t>
  </si>
  <si>
    <t xml:space="preserve">강원 </t>
  </si>
  <si>
    <t xml:space="preserve">충북 </t>
  </si>
  <si>
    <t xml:space="preserve">충남 </t>
  </si>
  <si>
    <t xml:space="preserve">전북 </t>
  </si>
  <si>
    <t xml:space="preserve">전남 </t>
  </si>
  <si>
    <t xml:space="preserve">경북 </t>
  </si>
  <si>
    <t xml:space="preserve">경남 </t>
  </si>
  <si>
    <t xml:space="preserve">제주 </t>
  </si>
  <si>
    <t>바. GDP 대비 보육재정 비율</t>
  </si>
  <si>
    <t>(단위 : 억원, %)</t>
  </si>
  <si>
    <t>2012년</t>
  </si>
  <si>
    <t>2013년</t>
  </si>
  <si>
    <t>보육재정</t>
  </si>
  <si>
    <t>정부사업</t>
  </si>
  <si>
    <t>지자체특수시책*</t>
  </si>
  <si>
    <t>GDP**</t>
  </si>
  <si>
    <t>비중</t>
  </si>
  <si>
    <t>* 17개 시도 취합자료</t>
  </si>
  <si>
    <t>** 한국은행, 국내총생산(명목) : 2012년 확정치, 2013년(1/4분기 명목 GDPx4)</t>
  </si>
  <si>
    <t>사. 2014년 보육예산</t>
  </si>
  <si>
    <t>(단위 : 백만원)</t>
  </si>
  <si>
    <t>2013
예산(A)</t>
  </si>
  <si>
    <t>2014
예산(B)</t>
  </si>
  <si>
    <t>증 감(B-A)</t>
  </si>
  <si>
    <t>주요내역</t>
  </si>
  <si>
    <t>%</t>
  </si>
  <si>
    <t>　계</t>
  </si>
  <si>
    <t>□ 어린이집운영 지원</t>
  </si>
  <si>
    <t>△775,829</t>
  </si>
  <si>
    <t>△25.3</t>
  </si>
  <si>
    <t xml:space="preserve"> ○ 보육돌봄서비스
     (종사자 인건비)</t>
  </si>
  <si>
    <r>
      <rPr>
        <sz val="9"/>
        <color rgb="FF0000FF"/>
        <rFont val="맑은 고딕"/>
        <family val="3"/>
        <charset val="129"/>
      </rPr>
      <t xml:space="preserve">○ </t>
    </r>
    <r>
      <rPr>
        <sz val="9"/>
        <color rgb="FF0000FF"/>
        <rFont val="맑은 고딕"/>
        <family val="3"/>
        <charset val="129"/>
        <scheme val="minor"/>
      </rPr>
      <t>국공립, 법인, 취약보육 담당 어린이집 및 대체교직원 인건비 지원</t>
    </r>
  </si>
  <si>
    <t xml:space="preserve"> ○ 영유아보육료 지원</t>
  </si>
  <si>
    <t>○ 어린이집 이용 영유아 보육료 지원</t>
  </si>
  <si>
    <t xml:space="preserve"> ○ 시간차등형보육 시범사업</t>
  </si>
  <si>
    <t>○ 시간차등형(일시보육) 보육료 지원</t>
  </si>
  <si>
    <t xml:space="preserve"> ○ 어린이집 기능보강</t>
  </si>
  <si>
    <t>△451</t>
  </si>
  <si>
    <t>△5.9</t>
  </si>
  <si>
    <t>○ (일반 어린이집) 증개축 40개소, 개보수
○ (장애아시설) 개보수 14, 장비비 69개소</t>
  </si>
  <si>
    <t xml:space="preserve"> ○ 어린이집 확충</t>
  </si>
  <si>
    <t>○ 국공립신축 150개소, 공동주택리모델링 19개소, 장애아전문 2개소, 기자재비：169개소</t>
  </si>
  <si>
    <t>□ 보육인프라 구축</t>
  </si>
  <si>
    <t>△20,222</t>
  </si>
  <si>
    <t>△52.5</t>
  </si>
  <si>
    <t xml:space="preserve"> ○ 보육사업관리</t>
  </si>
  <si>
    <t>△2,414</t>
  </si>
  <si>
    <t>△59.5</t>
  </si>
  <si>
    <t>○ 보육사업 행정지원 및 홍보
○ 우수보육프로그램 발급․보급</t>
  </si>
  <si>
    <t xml:space="preserve"> ○ 육아종합지원서비스 제공</t>
  </si>
  <si>
    <t>△13,974</t>
  </si>
  <si>
    <t>△71.2</t>
  </si>
  <si>
    <t>○부모 및 영유아에게 종합적인 육아서비스 제공</t>
  </si>
  <si>
    <t xml:space="preserve"> ○ 어린이집 교원 양성 지원</t>
  </si>
  <si>
    <t>○ 보육자격관리 관련 운영비 지원
○ 보육교직원 보수교육비, 누리과정 이수관리 지원</t>
  </si>
  <si>
    <t xml:space="preserve"> ○ 보육프로그램 개발 및 연구</t>
  </si>
  <si>
    <t>○ 보육프로그램 개발 및 보급 등</t>
  </si>
  <si>
    <t xml:space="preserve"> ○ 보육전자바우처 운영</t>
  </si>
  <si>
    <t>△4,484</t>
  </si>
  <si>
    <t>△39.4</t>
  </si>
  <si>
    <t>○ 전자바우처운영 및 시스템 기능 개선
○ 아동 등하원 관리체계 구축</t>
  </si>
  <si>
    <t xml:space="preserve"> ○ 부모 모니터링단 운영 지원</t>
  </si>
  <si>
    <t xml:space="preserve">○ 어린이집의 급식, 위생, 건강 및 안전관리 분야 모니터링을 위한 모니터링단 운영 </t>
  </si>
  <si>
    <t xml:space="preserve"> ○ 공익제보자 신고포상금</t>
  </si>
  <si>
    <t>○ 어린이집의 보조금 부정수급, 아동학대 등 위반행위 신고자 포상금 운영</t>
  </si>
  <si>
    <t>□ 어린이집 평가인증 운영</t>
  </si>
  <si>
    <t>○ 평가인증 운영 및 사무국 지원</t>
  </si>
  <si>
    <t>□ 어린이집 지원</t>
  </si>
  <si>
    <t xml:space="preserve"> ○어린이집 지원</t>
  </si>
  <si>
    <t xml:space="preserve">○ 교재교구비, 차량운영비, 교사근무환경개선비 및 농어촌소재 법인어린이집 운영비, 공공형어린이집 지원 </t>
  </si>
  <si>
    <t xml:space="preserve"> ○ 공공형 어린이집</t>
  </si>
  <si>
    <t>○ 시설유형․규모에 따라 운영비 지원</t>
  </si>
  <si>
    <t>□ 가정양육수당 지원사업</t>
  </si>
  <si>
    <t>○ 취학전 영유아 가구 아동 양육수당 지원</t>
  </si>
  <si>
    <t>Ⅶ. 평가인증 어린이집 현황</t>
    <phoneticPr fontId="40" type="noConversion"/>
  </si>
</sst>
</file>

<file path=xl/styles.xml><?xml version="1.0" encoding="utf-8"?>
<styleSheet xmlns="http://schemas.openxmlformats.org/spreadsheetml/2006/main">
  <numFmts count="12">
    <numFmt numFmtId="41" formatCode="_-* #,##0_-;\-* #,##0_-;_-* &quot;-&quot;_-;_-@_-"/>
    <numFmt numFmtId="176" formatCode="0.0_ "/>
    <numFmt numFmtId="177" formatCode="#,##0_);[Red]\(#,##0\)"/>
    <numFmt numFmtId="178" formatCode="#,##0_ "/>
    <numFmt numFmtId="179" formatCode="_-* #,##0.0_-;\-* #,##0.0_-;_-* &quot;-&quot;_-;_-@_-"/>
    <numFmt numFmtId="180" formatCode="#,##0.0_ "/>
    <numFmt numFmtId="181" formatCode="0.0_);[Red]\(0.0\)"/>
    <numFmt numFmtId="182" formatCode="_-* #,##0.0_-;\-* #,##0.0_-;_-* &quot;-&quot;?_-;_-@_-"/>
    <numFmt numFmtId="183" formatCode="0_);[Red]\(0\)"/>
    <numFmt numFmtId="184" formatCode="#,##0_);\(#,##0\)"/>
    <numFmt numFmtId="185" formatCode="###,###"/>
    <numFmt numFmtId="186" formatCode="#,##0.00_ "/>
  </numFmts>
  <fonts count="137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b/>
      <sz val="17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1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8"/>
      <color indexed="8"/>
      <name val="굴림"/>
      <family val="3"/>
      <charset val="129"/>
    </font>
    <font>
      <sz val="12"/>
      <color indexed="8"/>
      <name val="휴먼명조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3"/>
      <color indexed="8"/>
      <name val="HY울릉도M"/>
      <family val="1"/>
      <charset val="129"/>
    </font>
    <font>
      <sz val="9"/>
      <color indexed="8"/>
      <name val="-윤고딕130"/>
      <family val="3"/>
      <charset val="129"/>
    </font>
    <font>
      <sz val="9"/>
      <color indexed="8"/>
      <name val="휴먼명조"/>
      <family val="3"/>
      <charset val="129"/>
    </font>
    <font>
      <sz val="9"/>
      <color indexed="8"/>
      <name val="-윤고딕120"/>
      <family val="3"/>
      <charset val="129"/>
    </font>
    <font>
      <sz val="9"/>
      <color indexed="8"/>
      <name val="MS Gothic"/>
      <family val="3"/>
      <charset val="128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name val="돋움"/>
      <family val="3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7"/>
      <name val="맑은 고딕"/>
      <family val="3"/>
      <charset val="129"/>
    </font>
    <font>
      <b/>
      <sz val="12"/>
      <name val="맑은 고딕"/>
      <family val="3"/>
      <charset val="129"/>
    </font>
    <font>
      <b/>
      <sz val="15"/>
      <name val="맑은 고딕"/>
      <family val="3"/>
      <charset val="129"/>
    </font>
    <font>
      <b/>
      <sz val="10"/>
      <name val="맑은 고딕"/>
      <family val="3"/>
      <charset val="129"/>
    </font>
    <font>
      <sz val="9"/>
      <name val="맑은 고딕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.9"/>
      <color theme="1"/>
      <name val="맑은 고딕"/>
      <family val="3"/>
      <charset val="129"/>
    </font>
    <font>
      <sz val="9.9"/>
      <color theme="1"/>
      <name val="맑은 고딕"/>
      <family val="3"/>
      <charset val="129"/>
    </font>
    <font>
      <b/>
      <sz val="9.9"/>
      <name val="맑은 고딕"/>
      <family val="3"/>
      <charset val="129"/>
    </font>
    <font>
      <sz val="9.9"/>
      <name val="맑은 고딕"/>
      <family val="3"/>
      <charset val="129"/>
    </font>
    <font>
      <sz val="11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</font>
    <font>
      <sz val="9"/>
      <color rgb="FFFF0000"/>
      <name val="맑은 고딕"/>
      <family val="3"/>
      <charset val="129"/>
    </font>
    <font>
      <sz val="9"/>
      <color rgb="FFFF0000"/>
      <name val="휴먼명조"/>
      <family val="3"/>
      <charset val="129"/>
    </font>
    <font>
      <sz val="9"/>
      <color rgb="FFFF0000"/>
      <name val="-윤고딕120"/>
      <family val="3"/>
      <charset val="129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color indexed="63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</font>
    <font>
      <b/>
      <sz val="15"/>
      <color theme="1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20"/>
      <color indexed="8"/>
      <name val="-소망M"/>
      <family val="3"/>
      <charset val="129"/>
    </font>
    <font>
      <sz val="11"/>
      <color indexed="8"/>
      <name val="맑은 고딕"/>
      <family val="3"/>
      <charset val="129"/>
      <scheme val="minor"/>
    </font>
    <font>
      <b/>
      <shadow/>
      <sz val="10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hadow/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20"/>
      <color indexed="8"/>
      <name val="휴먼명조"/>
      <family val="3"/>
      <charset val="129"/>
    </font>
    <font>
      <sz val="10"/>
      <color indexed="8"/>
      <name val="바탕"/>
      <family val="1"/>
      <charset val="129"/>
    </font>
    <font>
      <b/>
      <sz val="18"/>
      <color rgb="FF000000"/>
      <name val="맑은 고딕"/>
      <family val="3"/>
      <charset val="129"/>
      <scheme val="minor"/>
    </font>
    <font>
      <b/>
      <sz val="9"/>
      <color rgb="FF000000"/>
      <name val="굴림"/>
      <family val="3"/>
      <charset val="129"/>
    </font>
    <font>
      <sz val="8"/>
      <color rgb="FF000000"/>
      <name val="굴림"/>
      <family val="3"/>
      <charset val="129"/>
    </font>
    <font>
      <sz val="8"/>
      <name val="굴림"/>
      <family val="3"/>
      <charset val="129"/>
    </font>
    <font>
      <b/>
      <sz val="20"/>
      <name val="돋움"/>
      <family val="3"/>
      <charset val="129"/>
    </font>
    <font>
      <b/>
      <sz val="15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6"/>
      <name val="맑은 고딕"/>
      <family val="3"/>
      <charset val="129"/>
      <scheme val="major"/>
    </font>
    <font>
      <sz val="6"/>
      <color indexed="8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b/>
      <sz val="8"/>
      <name val="맑은 고딕"/>
      <family val="3"/>
      <charset val="129"/>
    </font>
    <font>
      <sz val="8"/>
      <color rgb="FF000000"/>
      <name val="맑은 고딕"/>
      <family val="3"/>
      <charset val="129"/>
      <scheme val="minor"/>
    </font>
    <font>
      <b/>
      <sz val="8"/>
      <color rgb="FF000000"/>
      <name val="맑은 고딕"/>
      <family val="3"/>
      <charset val="129"/>
      <scheme val="minor"/>
    </font>
    <font>
      <sz val="6"/>
      <color rgb="FFFF0000"/>
      <name val="맑은 고딕"/>
      <family val="3"/>
      <charset val="129"/>
      <scheme val="major"/>
    </font>
    <font>
      <sz val="8"/>
      <color rgb="FFFF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9"/>
      <color rgb="FF0000FF"/>
      <name val="맑은 고딕"/>
      <family val="3"/>
      <charset val="129"/>
      <scheme val="minor"/>
    </font>
    <font>
      <sz val="9"/>
      <color rgb="FF0000FF"/>
      <name val="맑은 고딕"/>
      <family val="3"/>
      <charset val="129"/>
    </font>
    <font>
      <b/>
      <sz val="9"/>
      <color rgb="FF0000FF"/>
      <name val="맑은 고딕"/>
      <family val="3"/>
      <charset val="129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</fills>
  <borders count="3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64">
    <xf numFmtId="0" fontId="0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3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3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7" fillId="0" borderId="0"/>
    <xf numFmtId="9" fontId="8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0" fontId="47" fillId="0" borderId="0"/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8" fillId="0" borderId="0"/>
    <xf numFmtId="0" fontId="38" fillId="0" borderId="0">
      <alignment vertical="center"/>
    </xf>
    <xf numFmtId="0" fontId="5" fillId="0" borderId="0">
      <alignment vertical="center"/>
    </xf>
    <xf numFmtId="0" fontId="3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81" applyNumberFormat="0" applyFill="0" applyAlignment="0" applyProtection="0">
      <alignment vertical="center"/>
    </xf>
    <xf numFmtId="0" fontId="58" fillId="0" borderId="82" applyNumberFormat="0" applyFill="0" applyAlignment="0" applyProtection="0">
      <alignment vertical="center"/>
    </xf>
    <xf numFmtId="0" fontId="59" fillId="0" borderId="83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3" borderId="0" applyNumberFormat="0" applyBorder="0" applyAlignment="0" applyProtection="0">
      <alignment vertical="center"/>
    </xf>
    <xf numFmtId="0" fontId="61" fillId="4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3" fillId="6" borderId="84" applyNumberFormat="0" applyAlignment="0" applyProtection="0">
      <alignment vertical="center"/>
    </xf>
    <xf numFmtId="0" fontId="64" fillId="7" borderId="85" applyNumberFormat="0" applyAlignment="0" applyProtection="0">
      <alignment vertical="center"/>
    </xf>
    <xf numFmtId="0" fontId="65" fillId="7" borderId="84" applyNumberFormat="0" applyAlignment="0" applyProtection="0">
      <alignment vertical="center"/>
    </xf>
    <xf numFmtId="0" fontId="66" fillId="0" borderId="86" applyNumberFormat="0" applyFill="0" applyAlignment="0" applyProtection="0">
      <alignment vertical="center"/>
    </xf>
    <xf numFmtId="0" fontId="67" fillId="8" borderId="87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89" applyNumberFormat="0" applyFill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1" fillId="17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1" fillId="21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1" fillId="25" borderId="0" applyNumberFormat="0" applyBorder="0" applyAlignment="0" applyProtection="0">
      <alignment vertical="center"/>
    </xf>
    <xf numFmtId="0" fontId="7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1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9" borderId="88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9" borderId="8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8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8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88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88" applyNumberFormat="0" applyFont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89" fillId="0" borderId="0" applyNumberFormat="0" applyFont="0" applyFill="0" applyBorder="0" applyAlignment="0" applyProtection="0"/>
    <xf numFmtId="0" fontId="8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8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8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88" applyNumberFormat="0" applyFont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88" applyNumberFormat="0" applyFont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89" fillId="0" borderId="0"/>
  </cellStyleXfs>
  <cellXfs count="2063">
    <xf numFmtId="0" fontId="0" fillId="0" borderId="0" xfId="0">
      <alignment vertical="center"/>
    </xf>
    <xf numFmtId="0" fontId="10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Fill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6" fillId="0" borderId="0" xfId="0" applyFont="1" applyBorder="1">
      <alignment vertical="center"/>
    </xf>
    <xf numFmtId="0" fontId="0" fillId="0" borderId="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Border="1" applyAlignment="1">
      <alignment horizontal="right" vertical="center"/>
    </xf>
    <xf numFmtId="41" fontId="10" fillId="0" borderId="3" xfId="1" applyFont="1" applyFill="1" applyBorder="1" applyAlignment="1">
      <alignment horizontal="center" vertical="center"/>
    </xf>
    <xf numFmtId="41" fontId="10" fillId="0" borderId="2" xfId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1" fontId="38" fillId="0" borderId="0" xfId="1" applyFont="1">
      <alignment vertical="center"/>
    </xf>
    <xf numFmtId="41" fontId="14" fillId="0" borderId="0" xfId="1" applyFont="1" applyAlignment="1">
      <alignment horizontal="right" vertical="center"/>
    </xf>
    <xf numFmtId="41" fontId="38" fillId="0" borderId="0" xfId="1" applyFont="1" applyAlignment="1">
      <alignment horizontal="center" vertical="center"/>
    </xf>
    <xf numFmtId="0" fontId="10" fillId="0" borderId="0" xfId="0" applyFont="1" applyFill="1">
      <alignment vertical="center"/>
    </xf>
    <xf numFmtId="0" fontId="14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1" fontId="38" fillId="0" borderId="0" xfId="1" applyFont="1" applyBorder="1">
      <alignment vertical="center"/>
    </xf>
    <xf numFmtId="0" fontId="27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0" fillId="0" borderId="0" xfId="0" applyBorder="1" applyAlignment="1">
      <alignment horizontal="center" vertical="center" wrapText="1"/>
    </xf>
    <xf numFmtId="41" fontId="0" fillId="0" borderId="0" xfId="0" applyNumberFormat="1" applyBorder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10" fillId="0" borderId="31" xfId="0" applyFont="1" applyFill="1" applyBorder="1" applyAlignment="1">
      <alignment horizontal="center" vertical="center"/>
    </xf>
    <xf numFmtId="41" fontId="11" fillId="0" borderId="1" xfId="1" applyFont="1" applyFill="1" applyBorder="1" applyAlignment="1">
      <alignment horizontal="center" vertical="center"/>
    </xf>
    <xf numFmtId="41" fontId="11" fillId="0" borderId="2" xfId="1" applyFont="1" applyFill="1" applyBorder="1" applyAlignment="1">
      <alignment horizontal="center" vertical="center"/>
    </xf>
    <xf numFmtId="0" fontId="23" fillId="0" borderId="0" xfId="0" applyFont="1" applyFill="1">
      <alignment vertical="center"/>
    </xf>
    <xf numFmtId="0" fontId="32" fillId="0" borderId="0" xfId="0" applyFont="1" applyFill="1">
      <alignment vertical="center"/>
    </xf>
    <xf numFmtId="0" fontId="11" fillId="0" borderId="2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41" fontId="11" fillId="0" borderId="0" xfId="1" applyFont="1" applyFill="1" applyBorder="1" applyAlignment="1">
      <alignment horizontal="center" vertical="center"/>
    </xf>
    <xf numFmtId="41" fontId="11" fillId="0" borderId="0" xfId="1" applyFont="1" applyFill="1" applyBorder="1">
      <alignment vertical="center"/>
    </xf>
    <xf numFmtId="41" fontId="11" fillId="0" borderId="0" xfId="0" applyNumberFormat="1" applyFont="1" applyFill="1" applyBorder="1" applyAlignment="1" applyProtection="1">
      <alignment vertical="center"/>
    </xf>
    <xf numFmtId="177" fontId="11" fillId="0" borderId="1" xfId="0" applyNumberFormat="1" applyFont="1" applyFill="1" applyBorder="1" applyAlignment="1">
      <alignment horizontal="right" vertical="center"/>
    </xf>
    <xf numFmtId="177" fontId="11" fillId="0" borderId="4" xfId="0" applyNumberFormat="1" applyFont="1" applyFill="1" applyBorder="1" applyAlignment="1">
      <alignment horizontal="right" vertical="center"/>
    </xf>
    <xf numFmtId="177" fontId="11" fillId="0" borderId="2" xfId="0" applyNumberFormat="1" applyFont="1" applyFill="1" applyBorder="1" applyAlignment="1">
      <alignment horizontal="right" vertical="center"/>
    </xf>
    <xf numFmtId="177" fontId="11" fillId="0" borderId="3" xfId="0" applyNumberFormat="1" applyFont="1" applyFill="1" applyBorder="1" applyAlignment="1">
      <alignment horizontal="right" vertical="center"/>
    </xf>
    <xf numFmtId="41" fontId="11" fillId="0" borderId="4" xfId="0" applyNumberFormat="1" applyFont="1" applyFill="1" applyBorder="1">
      <alignment vertical="center"/>
    </xf>
    <xf numFmtId="0" fontId="11" fillId="0" borderId="1" xfId="8" applyFont="1" applyFill="1" applyBorder="1" applyAlignment="1">
      <alignment horizontal="center" vertical="center"/>
    </xf>
    <xf numFmtId="41" fontId="11" fillId="0" borderId="3" xfId="0" applyNumberFormat="1" applyFont="1" applyFill="1" applyBorder="1">
      <alignment vertical="center"/>
    </xf>
    <xf numFmtId="0" fontId="8" fillId="0" borderId="0" xfId="0" applyFont="1" applyAlignment="1">
      <alignment horizontal="center" vertical="center"/>
    </xf>
    <xf numFmtId="0" fontId="29" fillId="0" borderId="0" xfId="0" applyFont="1" applyAlignment="1">
      <alignment horizontal="justify" vertical="center"/>
    </xf>
    <xf numFmtId="0" fontId="34" fillId="2" borderId="36" xfId="0" applyFont="1" applyFill="1" applyBorder="1" applyAlignment="1">
      <alignment horizontal="center" vertical="center" wrapText="1"/>
    </xf>
    <xf numFmtId="0" fontId="35" fillId="0" borderId="24" xfId="0" applyFont="1" applyBorder="1" applyAlignment="1">
      <alignment horizontal="justify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justify" vertical="center" wrapText="1"/>
    </xf>
    <xf numFmtId="0" fontId="8" fillId="0" borderId="3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1" fontId="22" fillId="0" borderId="2" xfId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41" fontId="11" fillId="0" borderId="7" xfId="1" applyFont="1" applyFill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0" borderId="7" xfId="1" applyFont="1" applyBorder="1">
      <alignment vertical="center"/>
    </xf>
    <xf numFmtId="177" fontId="11" fillId="0" borderId="1" xfId="1" applyNumberFormat="1" applyFont="1" applyFill="1" applyBorder="1" applyAlignment="1">
      <alignment horizontal="center" vertical="center"/>
    </xf>
    <xf numFmtId="177" fontId="11" fillId="0" borderId="2" xfId="1" applyNumberFormat="1" applyFont="1" applyFill="1" applyBorder="1" applyAlignment="1">
      <alignment horizontal="center" vertical="center"/>
    </xf>
    <xf numFmtId="41" fontId="0" fillId="0" borderId="15" xfId="1" applyFont="1" applyBorder="1">
      <alignment vertical="center"/>
    </xf>
    <xf numFmtId="41" fontId="0" fillId="0" borderId="4" xfId="1" applyFont="1" applyBorder="1">
      <alignment vertical="center"/>
    </xf>
    <xf numFmtId="41" fontId="0" fillId="0" borderId="2" xfId="1" applyFont="1" applyBorder="1">
      <alignment vertical="center"/>
    </xf>
    <xf numFmtId="41" fontId="0" fillId="0" borderId="3" xfId="1" applyFont="1" applyBorder="1">
      <alignment vertical="center"/>
    </xf>
    <xf numFmtId="0" fontId="0" fillId="0" borderId="0" xfId="0">
      <alignment vertical="center"/>
    </xf>
    <xf numFmtId="0" fontId="10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Fill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5" xfId="7" applyFont="1" applyFill="1" applyBorder="1" applyAlignment="1">
      <alignment horizontal="center" vertical="center"/>
    </xf>
    <xf numFmtId="41" fontId="13" fillId="0" borderId="0" xfId="3" applyFont="1" applyAlignment="1">
      <alignment horizontal="center" vertical="center"/>
    </xf>
    <xf numFmtId="41" fontId="38" fillId="0" borderId="0" xfId="3" applyFont="1">
      <alignment vertical="center"/>
    </xf>
    <xf numFmtId="41" fontId="14" fillId="0" borderId="0" xfId="3" applyFont="1" applyAlignment="1">
      <alignment horizontal="right" vertical="center"/>
    </xf>
    <xf numFmtId="41" fontId="38" fillId="0" borderId="0" xfId="3" applyFont="1" applyAlignment="1">
      <alignment horizontal="center" vertical="center"/>
    </xf>
    <xf numFmtId="0" fontId="10" fillId="0" borderId="0" xfId="0" applyFont="1" applyFill="1">
      <alignment vertical="center"/>
    </xf>
    <xf numFmtId="41" fontId="14" fillId="0" borderId="0" xfId="3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41" fontId="0" fillId="0" borderId="0" xfId="0" applyNumberFormat="1">
      <alignment vertical="center"/>
    </xf>
    <xf numFmtId="0" fontId="27" fillId="0" borderId="0" xfId="0" applyFont="1" applyFill="1">
      <alignment vertical="center"/>
    </xf>
    <xf numFmtId="0" fontId="10" fillId="0" borderId="4" xfId="7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41" fontId="10" fillId="0" borderId="20" xfId="3" applyFont="1" applyFill="1" applyBorder="1" applyAlignment="1">
      <alignment horizontal="center" vertical="center"/>
    </xf>
    <xf numFmtId="41" fontId="10" fillId="0" borderId="21" xfId="3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8" fillId="0" borderId="0" xfId="7">
      <alignment vertical="center"/>
    </xf>
    <xf numFmtId="0" fontId="17" fillId="0" borderId="0" xfId="7" applyFont="1">
      <alignment vertical="center"/>
    </xf>
    <xf numFmtId="0" fontId="17" fillId="0" borderId="0" xfId="7" applyFont="1" applyAlignment="1">
      <alignment horizontal="center" vertical="center"/>
    </xf>
    <xf numFmtId="0" fontId="38" fillId="0" borderId="0" xfId="7" applyAlignment="1">
      <alignment horizontal="center" vertical="center"/>
    </xf>
    <xf numFmtId="0" fontId="13" fillId="0" borderId="0" xfId="7" applyFont="1" applyAlignment="1">
      <alignment horizontal="center" vertical="center"/>
    </xf>
    <xf numFmtId="0" fontId="22" fillId="0" borderId="0" xfId="7" applyFont="1">
      <alignment vertical="center"/>
    </xf>
    <xf numFmtId="0" fontId="14" fillId="0" borderId="0" xfId="7" applyFont="1" applyAlignment="1">
      <alignment horizontal="center" vertical="center"/>
    </xf>
    <xf numFmtId="0" fontId="14" fillId="0" borderId="0" xfId="7" applyFont="1" applyAlignment="1">
      <alignment horizontal="right" vertical="center"/>
    </xf>
    <xf numFmtId="0" fontId="10" fillId="0" borderId="0" xfId="7" applyFont="1">
      <alignment vertical="center"/>
    </xf>
    <xf numFmtId="41" fontId="8" fillId="0" borderId="0" xfId="0" applyNumberFormat="1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41" fontId="38" fillId="0" borderId="0" xfId="3" applyFont="1" applyBorder="1">
      <alignment vertical="center"/>
    </xf>
    <xf numFmtId="0" fontId="27" fillId="0" borderId="0" xfId="7" applyFont="1">
      <alignment vertical="center"/>
    </xf>
    <xf numFmtId="0" fontId="27" fillId="0" borderId="0" xfId="0" applyFont="1" applyFill="1" applyBorder="1" applyAlignment="1">
      <alignment horizontal="left" vertical="center"/>
    </xf>
    <xf numFmtId="41" fontId="38" fillId="0" borderId="0" xfId="3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178" fontId="0" fillId="0" borderId="2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7" xfId="0" applyNumberFormat="1" applyBorder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>
      <alignment vertical="center"/>
    </xf>
    <xf numFmtId="41" fontId="8" fillId="0" borderId="0" xfId="3" applyFont="1" applyFill="1" applyBorder="1" applyAlignment="1">
      <alignment horizontal="center" vertical="center"/>
    </xf>
    <xf numFmtId="41" fontId="8" fillId="0" borderId="0" xfId="3" applyFont="1" applyFill="1" applyBorder="1">
      <alignment vertical="center"/>
    </xf>
    <xf numFmtId="0" fontId="8" fillId="0" borderId="0" xfId="0" applyFont="1" applyFill="1" applyAlignment="1">
      <alignment horizontal="center" vertical="center"/>
    </xf>
    <xf numFmtId="41" fontId="8" fillId="0" borderId="0" xfId="3" applyFont="1" applyFill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1" fontId="8" fillId="0" borderId="11" xfId="3" applyFont="1" applyFill="1" applyBorder="1" applyAlignment="1">
      <alignment horizontal="center" vertical="center"/>
    </xf>
    <xf numFmtId="41" fontId="8" fillId="0" borderId="12" xfId="3" applyFont="1" applyFill="1" applyBorder="1" applyAlignment="1">
      <alignment horizontal="center" vertical="center"/>
    </xf>
    <xf numFmtId="41" fontId="10" fillId="0" borderId="11" xfId="3" applyFont="1" applyFill="1" applyBorder="1" applyAlignment="1">
      <alignment horizontal="center" vertical="center"/>
    </xf>
    <xf numFmtId="41" fontId="10" fillId="0" borderId="14" xfId="3" applyFont="1" applyFill="1" applyBorder="1" applyAlignment="1">
      <alignment horizontal="center" vertical="center"/>
    </xf>
    <xf numFmtId="41" fontId="38" fillId="0" borderId="11" xfId="3" applyFont="1" applyFill="1" applyBorder="1" applyAlignment="1">
      <alignment horizontal="center" vertical="center"/>
    </xf>
    <xf numFmtId="41" fontId="38" fillId="0" borderId="12" xfId="3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1" fontId="10" fillId="0" borderId="27" xfId="3" applyFont="1" applyFill="1" applyBorder="1" applyAlignment="1">
      <alignment horizontal="center" vertical="center" wrapText="1"/>
    </xf>
    <xf numFmtId="178" fontId="0" fillId="0" borderId="39" xfId="0" applyNumberFormat="1" applyBorder="1" applyAlignment="1">
      <alignment horizontal="center" vertical="center"/>
    </xf>
    <xf numFmtId="41" fontId="41" fillId="0" borderId="1" xfId="1" applyFont="1" applyFill="1" applyBorder="1">
      <alignment vertical="center"/>
    </xf>
    <xf numFmtId="41" fontId="41" fillId="0" borderId="4" xfId="1" applyFont="1" applyFill="1" applyBorder="1">
      <alignment vertical="center"/>
    </xf>
    <xf numFmtId="41" fontId="41" fillId="0" borderId="2" xfId="1" applyFont="1" applyFill="1" applyBorder="1">
      <alignment vertical="center"/>
    </xf>
    <xf numFmtId="41" fontId="41" fillId="0" borderId="3" xfId="1" applyFont="1" applyFill="1" applyBorder="1">
      <alignment vertical="center"/>
    </xf>
    <xf numFmtId="178" fontId="39" fillId="0" borderId="29" xfId="0" applyNumberFormat="1" applyFont="1" applyBorder="1" applyAlignment="1">
      <alignment horizontal="center" vertical="center"/>
    </xf>
    <xf numFmtId="178" fontId="39" fillId="0" borderId="20" xfId="0" applyNumberFormat="1" applyFont="1" applyBorder="1">
      <alignment vertical="center"/>
    </xf>
    <xf numFmtId="178" fontId="39" fillId="0" borderId="21" xfId="0" applyNumberFormat="1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41" fontId="39" fillId="0" borderId="11" xfId="1" applyFont="1" applyBorder="1" applyAlignment="1">
      <alignment horizontal="right" vertical="center"/>
    </xf>
    <xf numFmtId="41" fontId="39" fillId="0" borderId="12" xfId="1" applyFont="1" applyBorder="1" applyAlignment="1">
      <alignment horizontal="right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41" fontId="10" fillId="0" borderId="28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39" xfId="0" applyFont="1" applyFill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41" fontId="22" fillId="0" borderId="27" xfId="1" applyFont="1" applyFill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23" fillId="0" borderId="4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0" borderId="6" xfId="7" applyFont="1" applyFill="1" applyBorder="1" applyAlignment="1">
      <alignment horizontal="center" vertical="center"/>
    </xf>
    <xf numFmtId="0" fontId="10" fillId="0" borderId="4" xfId="7" applyFont="1" applyFill="1" applyBorder="1" applyAlignment="1">
      <alignment horizontal="center" vertical="center"/>
    </xf>
    <xf numFmtId="0" fontId="10" fillId="0" borderId="3" xfId="7" applyFont="1" applyFill="1" applyBorder="1" applyAlignment="1">
      <alignment horizontal="center" vertical="center"/>
    </xf>
    <xf numFmtId="0" fontId="10" fillId="0" borderId="26" xfId="7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0" fillId="0" borderId="0" xfId="0" applyFont="1">
      <alignment vertical="center"/>
    </xf>
    <xf numFmtId="0" fontId="0" fillId="0" borderId="0" xfId="0" applyFont="1">
      <alignment vertical="center"/>
    </xf>
    <xf numFmtId="41" fontId="26" fillId="0" borderId="14" xfId="0" applyNumberFormat="1" applyFont="1" applyFill="1" applyBorder="1" applyAlignment="1">
      <alignment horizontal="center" vertical="center"/>
    </xf>
    <xf numFmtId="41" fontId="26" fillId="0" borderId="5" xfId="0" applyNumberFormat="1" applyFont="1" applyFill="1" applyBorder="1" applyAlignment="1">
      <alignment horizontal="center" vertical="center"/>
    </xf>
    <xf numFmtId="41" fontId="26" fillId="0" borderId="6" xfId="0" applyNumberFormat="1" applyFont="1" applyFill="1" applyBorder="1" applyAlignment="1">
      <alignment horizontal="center" vertical="center"/>
    </xf>
    <xf numFmtId="41" fontId="38" fillId="0" borderId="26" xfId="1" applyFont="1" applyBorder="1" applyAlignment="1">
      <alignment horizontal="center" vertical="center"/>
    </xf>
    <xf numFmtId="41" fontId="38" fillId="0" borderId="26" xfId="1" applyFont="1" applyBorder="1" applyAlignment="1">
      <alignment horizontal="center" vertical="center" wrapText="1"/>
    </xf>
    <xf numFmtId="41" fontId="8" fillId="0" borderId="26" xfId="1" applyFont="1" applyFill="1" applyBorder="1" applyAlignment="1">
      <alignment horizontal="center" vertical="center"/>
    </xf>
    <xf numFmtId="41" fontId="38" fillId="0" borderId="31" xfId="1" applyFont="1" applyBorder="1" applyAlignment="1">
      <alignment horizontal="center" vertical="center"/>
    </xf>
    <xf numFmtId="41" fontId="26" fillId="0" borderId="7" xfId="3" applyFont="1" applyFill="1" applyBorder="1" applyAlignment="1">
      <alignment horizontal="center" vertical="center"/>
    </xf>
    <xf numFmtId="41" fontId="26" fillId="0" borderId="5" xfId="3" applyFont="1" applyFill="1" applyBorder="1" applyAlignment="1">
      <alignment horizontal="center" vertical="center"/>
    </xf>
    <xf numFmtId="41" fontId="26" fillId="0" borderId="1" xfId="3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41" fontId="10" fillId="0" borderId="1" xfId="1" applyFont="1" applyFill="1" applyBorder="1" applyAlignment="1">
      <alignment horizontal="center" vertical="center"/>
    </xf>
    <xf numFmtId="41" fontId="10" fillId="0" borderId="2" xfId="1" applyFont="1" applyFill="1" applyBorder="1" applyAlignment="1">
      <alignment horizontal="center" vertical="center"/>
    </xf>
    <xf numFmtId="41" fontId="11" fillId="0" borderId="7" xfId="1" applyFont="1" applyFill="1" applyBorder="1" applyAlignment="1">
      <alignment horizontal="center" vertical="center"/>
    </xf>
    <xf numFmtId="41" fontId="11" fillId="0" borderId="1" xfId="1" applyFont="1" applyFill="1" applyBorder="1" applyAlignment="1">
      <alignment horizontal="center" vertical="center"/>
    </xf>
    <xf numFmtId="41" fontId="11" fillId="0" borderId="2" xfId="1" applyFont="1" applyFill="1" applyBorder="1" applyAlignment="1">
      <alignment horizontal="center" vertical="center"/>
    </xf>
    <xf numFmtId="0" fontId="52" fillId="0" borderId="0" xfId="0" applyFont="1">
      <alignment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Fo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41" fontId="41" fillId="0" borderId="1" xfId="3" applyFont="1" applyFill="1" applyBorder="1" applyAlignment="1">
      <alignment horizontal="center" vertical="center"/>
    </xf>
    <xf numFmtId="41" fontId="26" fillId="0" borderId="2" xfId="3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41" fontId="26" fillId="0" borderId="10" xfId="3" applyFont="1" applyFill="1" applyBorder="1" applyAlignment="1">
      <alignment horizontal="center" vertical="center"/>
    </xf>
    <xf numFmtId="41" fontId="26" fillId="0" borderId="8" xfId="3" applyFont="1" applyFill="1" applyBorder="1" applyAlignment="1">
      <alignment horizontal="center" vertical="center"/>
    </xf>
    <xf numFmtId="41" fontId="26" fillId="0" borderId="9" xfId="3" applyFont="1" applyFill="1" applyBorder="1" applyAlignment="1">
      <alignment horizontal="center" vertical="center"/>
    </xf>
    <xf numFmtId="41" fontId="50" fillId="0" borderId="1" xfId="3" applyFont="1" applyFill="1" applyBorder="1" applyAlignment="1">
      <alignment horizontal="center" vertical="center"/>
    </xf>
    <xf numFmtId="41" fontId="50" fillId="0" borderId="27" xfId="3" applyFont="1" applyFill="1" applyBorder="1" applyAlignment="1">
      <alignment horizontal="center" vertical="center"/>
    </xf>
    <xf numFmtId="41" fontId="50" fillId="0" borderId="2" xfId="3" applyFont="1" applyFill="1" applyBorder="1" applyAlignment="1">
      <alignment horizontal="center" vertical="center"/>
    </xf>
    <xf numFmtId="41" fontId="41" fillId="0" borderId="2" xfId="3" applyFont="1" applyFill="1" applyBorder="1" applyAlignment="1">
      <alignment horizontal="center" vertical="center"/>
    </xf>
    <xf numFmtId="0" fontId="10" fillId="0" borderId="34" xfId="7" applyFont="1" applyFill="1" applyBorder="1" applyAlignment="1">
      <alignment horizontal="center" vertical="center"/>
    </xf>
    <xf numFmtId="0" fontId="10" fillId="0" borderId="31" xfId="7" applyFont="1" applyFill="1" applyBorder="1" applyAlignment="1">
      <alignment horizontal="center" vertical="center"/>
    </xf>
    <xf numFmtId="0" fontId="10" fillId="0" borderId="38" xfId="7" applyFont="1" applyFill="1" applyBorder="1" applyAlignment="1">
      <alignment horizontal="center" vertical="center"/>
    </xf>
    <xf numFmtId="0" fontId="10" fillId="0" borderId="28" xfId="7" applyFont="1" applyFill="1" applyBorder="1" applyAlignment="1">
      <alignment horizontal="center" vertical="center"/>
    </xf>
    <xf numFmtId="41" fontId="38" fillId="0" borderId="0" xfId="3" applyFo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41" fontId="10" fillId="0" borderId="27" xfId="3" applyFont="1" applyFill="1" applyBorder="1" applyAlignment="1">
      <alignment horizontal="center" vertical="center"/>
    </xf>
    <xf numFmtId="41" fontId="41" fillId="0" borderId="7" xfId="3" applyFont="1" applyFill="1" applyBorder="1" applyAlignment="1">
      <alignment horizontal="center" vertical="center"/>
    </xf>
    <xf numFmtId="41" fontId="10" fillId="0" borderId="1" xfId="3" applyFont="1" applyFill="1" applyBorder="1" applyAlignment="1">
      <alignment horizontal="center" vertical="center"/>
    </xf>
    <xf numFmtId="41" fontId="10" fillId="0" borderId="5" xfId="3" applyFont="1" applyFill="1" applyBorder="1" applyAlignment="1">
      <alignment horizontal="center" vertical="center"/>
    </xf>
    <xf numFmtId="41" fontId="10" fillId="0" borderId="1" xfId="3" applyFont="1" applyFill="1" applyBorder="1" applyAlignment="1">
      <alignment horizontal="center" vertical="center"/>
    </xf>
    <xf numFmtId="41" fontId="10" fillId="0" borderId="27" xfId="3" applyFont="1" applyFill="1" applyBorder="1" applyAlignment="1">
      <alignment horizontal="center" vertical="center"/>
    </xf>
    <xf numFmtId="41" fontId="10" fillId="0" borderId="5" xfId="3" applyFont="1" applyFill="1" applyBorder="1" applyAlignment="1">
      <alignment horizontal="center" vertical="center"/>
    </xf>
    <xf numFmtId="41" fontId="10" fillId="0" borderId="2" xfId="3" applyFont="1" applyFill="1" applyBorder="1" applyAlignment="1">
      <alignment horizontal="center" vertical="center"/>
    </xf>
    <xf numFmtId="41" fontId="10" fillId="0" borderId="1" xfId="3" applyFont="1" applyFill="1" applyBorder="1" applyAlignment="1">
      <alignment horizontal="center" vertical="center"/>
    </xf>
    <xf numFmtId="41" fontId="10" fillId="0" borderId="5" xfId="3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41" fontId="8" fillId="0" borderId="1" xfId="3" applyFont="1" applyFill="1" applyBorder="1" applyAlignment="1">
      <alignment horizontal="center" vertical="center"/>
    </xf>
    <xf numFmtId="41" fontId="8" fillId="0" borderId="2" xfId="3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41" fontId="26" fillId="0" borderId="5" xfId="1" applyFont="1" applyFill="1" applyBorder="1" applyAlignment="1">
      <alignment horizontal="center" vertical="center"/>
    </xf>
    <xf numFmtId="41" fontId="26" fillId="0" borderId="1" xfId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41" fontId="38" fillId="0" borderId="11" xfId="3" applyFont="1" applyFill="1" applyBorder="1" applyAlignment="1">
      <alignment horizontal="center" vertical="center"/>
    </xf>
    <xf numFmtId="41" fontId="38" fillId="0" borderId="40" xfId="3" applyFont="1" applyFill="1" applyBorder="1" applyAlignment="1">
      <alignment horizontal="center" vertical="center"/>
    </xf>
    <xf numFmtId="41" fontId="38" fillId="0" borderId="12" xfId="3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7" xfId="1" applyFont="1" applyFill="1" applyBorder="1" applyAlignment="1">
      <alignment horizontal="center" vertical="center"/>
    </xf>
    <xf numFmtId="41" fontId="10" fillId="0" borderId="1" xfId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10" fillId="0" borderId="2" xfId="1" applyFont="1" applyFill="1" applyBorder="1" applyAlignment="1">
      <alignment horizontal="center" vertical="center"/>
    </xf>
    <xf numFmtId="41" fontId="10" fillId="0" borderId="3" xfId="1" applyFont="1" applyFill="1" applyBorder="1" applyAlignment="1">
      <alignment horizontal="center" vertical="center"/>
    </xf>
    <xf numFmtId="41" fontId="8" fillId="0" borderId="5" xfId="3" applyFont="1" applyFill="1" applyBorder="1" applyAlignment="1">
      <alignment horizontal="center" vertical="center"/>
    </xf>
    <xf numFmtId="41" fontId="10" fillId="0" borderId="12" xfId="1" applyFont="1" applyFill="1" applyBorder="1" applyAlignment="1">
      <alignment horizontal="center" vertical="center"/>
    </xf>
    <xf numFmtId="41" fontId="10" fillId="0" borderId="5" xfId="1" applyFont="1" applyFill="1" applyBorder="1" applyAlignment="1">
      <alignment horizontal="center" vertical="center"/>
    </xf>
    <xf numFmtId="41" fontId="11" fillId="0" borderId="22" xfId="1" applyFont="1" applyFill="1" applyBorder="1" applyAlignment="1">
      <alignment horizontal="center" vertical="center"/>
    </xf>
    <xf numFmtId="41" fontId="11" fillId="0" borderId="8" xfId="1" applyFont="1" applyFill="1" applyBorder="1" applyAlignment="1">
      <alignment horizontal="center" vertical="center"/>
    </xf>
    <xf numFmtId="41" fontId="11" fillId="0" borderId="1" xfId="1" applyFont="1" applyFill="1" applyBorder="1" applyAlignment="1">
      <alignment horizontal="center" vertical="center"/>
    </xf>
    <xf numFmtId="41" fontId="11" fillId="0" borderId="9" xfId="1" applyFont="1" applyFill="1" applyBorder="1" applyAlignment="1">
      <alignment horizontal="center" vertical="center"/>
    </xf>
    <xf numFmtId="41" fontId="11" fillId="0" borderId="2" xfId="1" applyFont="1" applyFill="1" applyBorder="1" applyAlignment="1">
      <alignment horizontal="center" vertical="center"/>
    </xf>
    <xf numFmtId="0" fontId="11" fillId="0" borderId="11" xfId="8" applyFont="1" applyFill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178" fontId="0" fillId="0" borderId="48" xfId="0" applyNumberFormat="1" applyBorder="1" applyAlignment="1">
      <alignment horizontal="center" vertical="center"/>
    </xf>
    <xf numFmtId="41" fontId="10" fillId="0" borderId="73" xfId="1" applyFont="1" applyFill="1" applyBorder="1" applyAlignment="1">
      <alignment horizontal="center" vertical="center"/>
    </xf>
    <xf numFmtId="178" fontId="50" fillId="0" borderId="2" xfId="0" applyNumberFormat="1" applyFont="1" applyBorder="1">
      <alignment vertical="center"/>
    </xf>
    <xf numFmtId="178" fontId="50" fillId="0" borderId="3" xfId="0" applyNumberFormat="1" applyFont="1" applyBorder="1">
      <alignment vertical="center"/>
    </xf>
    <xf numFmtId="41" fontId="10" fillId="0" borderId="27" xfId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41" fontId="38" fillId="0" borderId="1" xfId="3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41" fontId="8" fillId="0" borderId="1" xfId="3" applyFont="1" applyFill="1" applyBorder="1" applyAlignment="1">
      <alignment horizontal="center" vertical="center"/>
    </xf>
    <xf numFmtId="41" fontId="8" fillId="0" borderId="2" xfId="3" applyFont="1" applyFill="1" applyBorder="1" applyAlignment="1">
      <alignment horizontal="center" vertical="center"/>
    </xf>
    <xf numFmtId="41" fontId="10" fillId="0" borderId="1" xfId="1" applyFont="1" applyFill="1" applyBorder="1" applyAlignment="1">
      <alignment horizontal="center" vertical="center"/>
    </xf>
    <xf numFmtId="41" fontId="10" fillId="0" borderId="2" xfId="1" applyFont="1" applyFill="1" applyBorder="1" applyAlignment="1">
      <alignment horizontal="center" vertical="center"/>
    </xf>
    <xf numFmtId="41" fontId="10" fillId="0" borderId="3" xfId="1" applyFont="1" applyFill="1" applyBorder="1" applyAlignment="1">
      <alignment horizontal="center" vertical="center"/>
    </xf>
    <xf numFmtId="41" fontId="38" fillId="0" borderId="5" xfId="3" applyFont="1" applyBorder="1" applyAlignment="1">
      <alignment horizontal="center" vertical="center"/>
    </xf>
    <xf numFmtId="41" fontId="38" fillId="0" borderId="2" xfId="3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41" fontId="10" fillId="0" borderId="5" xfId="1" applyFont="1" applyFill="1" applyBorder="1" applyAlignment="1">
      <alignment horizontal="center" vertical="center"/>
    </xf>
    <xf numFmtId="178" fontId="0" fillId="0" borderId="46" xfId="0" applyNumberFormat="1" applyBorder="1" applyAlignment="1">
      <alignment horizontal="center" vertical="center"/>
    </xf>
    <xf numFmtId="178" fontId="0" fillId="0" borderId="35" xfId="0" applyNumberFormat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41" fontId="10" fillId="0" borderId="27" xfId="1" applyFont="1" applyFill="1" applyBorder="1" applyAlignment="1">
      <alignment horizontal="center" vertical="center"/>
    </xf>
    <xf numFmtId="178" fontId="0" fillId="0" borderId="5" xfId="0" applyNumberFormat="1" applyBorder="1">
      <alignment vertical="center"/>
    </xf>
    <xf numFmtId="41" fontId="10" fillId="0" borderId="31" xfId="1" applyFont="1" applyFill="1" applyBorder="1" applyAlignment="1">
      <alignment horizontal="center" vertical="center"/>
    </xf>
    <xf numFmtId="41" fontId="39" fillId="0" borderId="5" xfId="1" applyFont="1" applyBorder="1" applyAlignment="1">
      <alignment horizontal="center" vertical="center"/>
    </xf>
    <xf numFmtId="41" fontId="41" fillId="0" borderId="7" xfId="1" applyFont="1" applyFill="1" applyBorder="1">
      <alignment vertical="center"/>
    </xf>
    <xf numFmtId="41" fontId="41" fillId="0" borderId="15" xfId="1" applyFont="1" applyFill="1" applyBorder="1">
      <alignment vertical="center"/>
    </xf>
    <xf numFmtId="41" fontId="41" fillId="0" borderId="1" xfId="1" applyFont="1" applyFill="1" applyBorder="1" applyAlignment="1">
      <alignment horizontal="center" vertical="center"/>
    </xf>
    <xf numFmtId="41" fontId="41" fillId="0" borderId="2" xfId="1" applyFont="1" applyFill="1" applyBorder="1" applyAlignment="1">
      <alignment horizontal="center" vertical="center"/>
    </xf>
    <xf numFmtId="41" fontId="26" fillId="0" borderId="27" xfId="1" applyFont="1" applyFill="1" applyBorder="1" applyAlignment="1">
      <alignment horizontal="center" vertical="center"/>
    </xf>
    <xf numFmtId="41" fontId="41" fillId="0" borderId="5" xfId="1" applyFont="1" applyFill="1" applyBorder="1" applyAlignment="1">
      <alignment horizontal="center" vertical="center"/>
    </xf>
    <xf numFmtId="41" fontId="41" fillId="0" borderId="11" xfId="0" applyNumberFormat="1" applyFont="1" applyFill="1" applyBorder="1" applyAlignment="1">
      <alignment horizontal="center" vertical="center"/>
    </xf>
    <xf numFmtId="41" fontId="41" fillId="0" borderId="12" xfId="0" applyNumberFormat="1" applyFont="1" applyFill="1" applyBorder="1" applyAlignment="1">
      <alignment horizontal="center" vertical="center"/>
    </xf>
    <xf numFmtId="41" fontId="41" fillId="0" borderId="15" xfId="0" applyNumberFormat="1" applyFont="1" applyFill="1" applyBorder="1">
      <alignment vertical="center"/>
    </xf>
    <xf numFmtId="41" fontId="26" fillId="0" borderId="12" xfId="0" applyNumberFormat="1" applyFont="1" applyFill="1" applyBorder="1" applyAlignment="1">
      <alignment horizontal="center" vertical="center"/>
    </xf>
    <xf numFmtId="41" fontId="26" fillId="0" borderId="2" xfId="0" applyNumberFormat="1" applyFont="1" applyFill="1" applyBorder="1" applyAlignment="1">
      <alignment horizontal="center" vertical="center"/>
    </xf>
    <xf numFmtId="41" fontId="26" fillId="0" borderId="3" xfId="0" applyNumberFormat="1" applyFont="1" applyFill="1" applyBorder="1" applyAlignment="1">
      <alignment horizontal="center" vertical="center"/>
    </xf>
    <xf numFmtId="41" fontId="49" fillId="0" borderId="5" xfId="1" applyFont="1" applyBorder="1">
      <alignment vertical="center"/>
    </xf>
    <xf numFmtId="41" fontId="49" fillId="0" borderId="1" xfId="1" applyFont="1" applyBorder="1">
      <alignment vertical="center"/>
    </xf>
    <xf numFmtId="41" fontId="49" fillId="0" borderId="2" xfId="1" applyFont="1" applyBorder="1">
      <alignment vertical="center"/>
    </xf>
    <xf numFmtId="41" fontId="49" fillId="0" borderId="3" xfId="1" applyFont="1" applyBorder="1">
      <alignment vertical="center"/>
    </xf>
    <xf numFmtId="0" fontId="31" fillId="0" borderId="19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178" fontId="0" fillId="0" borderId="30" xfId="0" applyNumberFormat="1" applyBorder="1">
      <alignment vertical="center"/>
    </xf>
    <xf numFmtId="0" fontId="39" fillId="0" borderId="27" xfId="0" applyFont="1" applyBorder="1" applyAlignment="1">
      <alignment horizontal="center" vertical="center"/>
    </xf>
    <xf numFmtId="41" fontId="10" fillId="0" borderId="2" xfId="3" applyFont="1" applyFill="1" applyBorder="1" applyAlignment="1">
      <alignment horizontal="center" vertical="center"/>
    </xf>
    <xf numFmtId="41" fontId="10" fillId="0" borderId="1" xfId="3" applyFont="1" applyFill="1" applyBorder="1" applyAlignment="1">
      <alignment horizontal="center" vertical="center"/>
    </xf>
    <xf numFmtId="41" fontId="10" fillId="0" borderId="27" xfId="3" applyFont="1" applyFill="1" applyBorder="1" applyAlignment="1">
      <alignment horizontal="center" vertical="center"/>
    </xf>
    <xf numFmtId="41" fontId="10" fillId="0" borderId="11" xfId="3" applyFont="1" applyFill="1" applyBorder="1" applyAlignment="1">
      <alignment horizontal="center" vertical="center"/>
    </xf>
    <xf numFmtId="41" fontId="10" fillId="0" borderId="12" xfId="3" applyFont="1" applyFill="1" applyBorder="1" applyAlignment="1">
      <alignment horizontal="center" vertical="center"/>
    </xf>
    <xf numFmtId="41" fontId="10" fillId="0" borderId="14" xfId="3" applyFont="1" applyFill="1" applyBorder="1" applyAlignment="1">
      <alignment horizontal="center" vertical="center"/>
    </xf>
    <xf numFmtId="41" fontId="10" fillId="0" borderId="5" xfId="3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1" fontId="41" fillId="0" borderId="32" xfId="0" applyNumberFormat="1" applyFont="1" applyFill="1" applyBorder="1">
      <alignment vertical="center"/>
    </xf>
    <xf numFmtId="41" fontId="26" fillId="0" borderId="73" xfId="1" applyFont="1" applyFill="1" applyBorder="1" applyAlignment="1">
      <alignment horizontal="center" vertical="center"/>
    </xf>
    <xf numFmtId="41" fontId="26" fillId="0" borderId="28" xfId="1" applyFont="1" applyFill="1" applyBorder="1" applyAlignment="1">
      <alignment horizontal="center" vertical="center"/>
    </xf>
    <xf numFmtId="41" fontId="10" fillId="0" borderId="0" xfId="1" applyFont="1">
      <alignment vertical="center"/>
    </xf>
    <xf numFmtId="41" fontId="14" fillId="0" borderId="0" xfId="1" applyFont="1" applyAlignment="1">
      <alignment horizontal="center" vertical="center"/>
    </xf>
    <xf numFmtId="41" fontId="17" fillId="0" borderId="0" xfId="1" applyFont="1" applyAlignment="1">
      <alignment horizontal="center" vertical="center"/>
    </xf>
    <xf numFmtId="41" fontId="0" fillId="0" borderId="0" xfId="1" applyFont="1">
      <alignment vertical="center"/>
    </xf>
    <xf numFmtId="41" fontId="13" fillId="0" borderId="0" xfId="1" applyFont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68" fillId="0" borderId="0" xfId="0" applyFont="1">
      <alignment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1" fontId="38" fillId="0" borderId="1" xfId="3" applyFont="1" applyBorder="1" applyAlignment="1">
      <alignment horizontal="center" vertical="center"/>
    </xf>
    <xf numFmtId="41" fontId="10" fillId="0" borderId="11" xfId="3" applyFont="1" applyFill="1" applyBorder="1" applyAlignment="1">
      <alignment horizontal="center" vertical="center"/>
    </xf>
    <xf numFmtId="41" fontId="8" fillId="0" borderId="1" xfId="3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41" fontId="38" fillId="0" borderId="11" xfId="3" applyFont="1" applyFill="1" applyBorder="1" applyAlignment="1">
      <alignment horizontal="center" vertical="center"/>
    </xf>
    <xf numFmtId="41" fontId="10" fillId="0" borderId="14" xfId="3" applyFont="1" applyFill="1" applyBorder="1" applyAlignment="1">
      <alignment horizontal="center" vertical="center"/>
    </xf>
    <xf numFmtId="41" fontId="38" fillId="0" borderId="12" xfId="3" applyFont="1" applyFill="1" applyBorder="1" applyAlignment="1">
      <alignment horizontal="center" vertical="center"/>
    </xf>
    <xf numFmtId="0" fontId="10" fillId="0" borderId="4" xfId="7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26" fillId="0" borderId="5" xfId="3" applyFont="1" applyFill="1" applyBorder="1" applyAlignment="1">
      <alignment horizontal="center" vertical="center"/>
    </xf>
    <xf numFmtId="41" fontId="26" fillId="0" borderId="1" xfId="3" applyFont="1" applyFill="1" applyBorder="1" applyAlignment="1">
      <alignment horizontal="center" vertical="center"/>
    </xf>
    <xf numFmtId="41" fontId="41" fillId="0" borderId="1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1" fontId="8" fillId="0" borderId="1" xfId="3" applyFont="1" applyFill="1" applyBorder="1" applyAlignment="1">
      <alignment horizontal="center" vertical="center"/>
    </xf>
    <xf numFmtId="41" fontId="38" fillId="0" borderId="1" xfId="3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1" fontId="41" fillId="0" borderId="1" xfId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41" fontId="41" fillId="0" borderId="93" xfId="0" applyNumberFormat="1" applyFont="1" applyFill="1" applyBorder="1" applyAlignment="1">
      <alignment horizontal="center" vertical="center"/>
    </xf>
    <xf numFmtId="178" fontId="0" fillId="0" borderId="93" xfId="0" applyNumberFormat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41" fontId="0" fillId="0" borderId="26" xfId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1" fontId="38" fillId="0" borderId="11" xfId="3" applyFont="1" applyFill="1" applyBorder="1" applyAlignment="1">
      <alignment horizontal="center" vertical="center"/>
    </xf>
    <xf numFmtId="41" fontId="10" fillId="0" borderId="47" xfId="3" applyFont="1" applyFill="1" applyBorder="1" applyAlignment="1">
      <alignment horizontal="center" vertical="center"/>
    </xf>
    <xf numFmtId="41" fontId="26" fillId="0" borderId="1" xfId="3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10" fillId="0" borderId="2" xfId="1" applyFont="1" applyFill="1" applyBorder="1" applyAlignment="1">
      <alignment horizontal="center" vertical="center" wrapText="1"/>
    </xf>
    <xf numFmtId="0" fontId="0" fillId="0" borderId="107" xfId="0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10" fillId="0" borderId="93" xfId="0" applyFont="1" applyFill="1" applyBorder="1" applyAlignment="1">
      <alignment horizontal="center" vertical="center"/>
    </xf>
    <xf numFmtId="41" fontId="26" fillId="0" borderId="91" xfId="3" applyFont="1" applyFill="1" applyBorder="1" applyAlignment="1">
      <alignment horizontal="center" vertical="center"/>
    </xf>
    <xf numFmtId="41" fontId="50" fillId="0" borderId="30" xfId="3" applyFont="1" applyFill="1" applyBorder="1" applyAlignment="1">
      <alignment horizontal="center" vertical="center"/>
    </xf>
    <xf numFmtId="41" fontId="10" fillId="0" borderId="102" xfId="3" applyFont="1" applyFill="1" applyBorder="1" applyAlignment="1">
      <alignment horizontal="center" vertical="center"/>
    </xf>
    <xf numFmtId="41" fontId="10" fillId="0" borderId="8" xfId="3" applyFont="1" applyFill="1" applyBorder="1" applyAlignment="1">
      <alignment horizontal="center" vertical="center"/>
    </xf>
    <xf numFmtId="41" fontId="38" fillId="0" borderId="8" xfId="3" applyFont="1" applyFill="1" applyBorder="1" applyAlignment="1">
      <alignment horizontal="center" vertical="center"/>
    </xf>
    <xf numFmtId="41" fontId="38" fillId="0" borderId="9" xfId="3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/>
    </xf>
    <xf numFmtId="41" fontId="26" fillId="0" borderId="1" xfId="3" applyFont="1" applyFill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178" fontId="0" fillId="0" borderId="47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01" xfId="0" applyNumberFormat="1" applyBorder="1" applyAlignment="1">
      <alignment horizontal="center" vertical="center"/>
    </xf>
    <xf numFmtId="41" fontId="0" fillId="0" borderId="115" xfId="1" applyFont="1" applyBorder="1">
      <alignment vertical="center"/>
    </xf>
    <xf numFmtId="41" fontId="41" fillId="0" borderId="115" xfId="1" applyFont="1" applyFill="1" applyBorder="1">
      <alignment vertical="center"/>
    </xf>
    <xf numFmtId="0" fontId="50" fillId="0" borderId="15" xfId="0" applyFont="1" applyBorder="1" applyAlignment="1">
      <alignment horizontal="center" vertical="center"/>
    </xf>
    <xf numFmtId="0" fontId="50" fillId="0" borderId="116" xfId="0" applyFont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41" fontId="10" fillId="0" borderId="95" xfId="1" applyFont="1" applyFill="1" applyBorder="1" applyAlignment="1">
      <alignment horizontal="center" vertical="center" wrapText="1"/>
    </xf>
    <xf numFmtId="0" fontId="14" fillId="0" borderId="0" xfId="0" applyFont="1" applyFill="1" applyBorder="1">
      <alignment vertical="center"/>
    </xf>
    <xf numFmtId="178" fontId="0" fillId="0" borderId="13" xfId="0" applyNumberForma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 wrapText="1"/>
    </xf>
    <xf numFmtId="0" fontId="10" fillId="0" borderId="92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0" fontId="10" fillId="0" borderId="8" xfId="7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 wrapText="1"/>
    </xf>
    <xf numFmtId="0" fontId="10" fillId="0" borderId="97" xfId="0" applyFont="1" applyFill="1" applyBorder="1" applyAlignment="1">
      <alignment horizontal="center" vertical="center" wrapText="1"/>
    </xf>
    <xf numFmtId="41" fontId="10" fillId="0" borderId="1" xfId="1" applyFont="1" applyFill="1" applyBorder="1" applyAlignment="1">
      <alignment horizontal="center" vertical="center" wrapText="1"/>
    </xf>
    <xf numFmtId="41" fontId="10" fillId="0" borderId="4" xfId="1" applyFont="1" applyFill="1" applyBorder="1" applyAlignment="1">
      <alignment horizontal="center" vertical="center" wrapText="1"/>
    </xf>
    <xf numFmtId="178" fontId="49" fillId="0" borderId="5" xfId="0" applyNumberFormat="1" applyFont="1" applyBorder="1" applyAlignment="1">
      <alignment horizontal="center" vertical="center"/>
    </xf>
    <xf numFmtId="178" fontId="49" fillId="0" borderId="1" xfId="0" applyNumberFormat="1" applyFont="1" applyBorder="1" applyAlignment="1">
      <alignment horizontal="center" vertical="center"/>
    </xf>
    <xf numFmtId="178" fontId="49" fillId="0" borderId="2" xfId="0" applyNumberFormat="1" applyFont="1" applyBorder="1" applyAlignment="1">
      <alignment horizontal="center" vertical="center"/>
    </xf>
    <xf numFmtId="0" fontId="10" fillId="0" borderId="113" xfId="0" applyFont="1" applyFill="1" applyBorder="1" applyAlignment="1">
      <alignment horizontal="center" vertical="center" wrapText="1"/>
    </xf>
    <xf numFmtId="0" fontId="10" fillId="0" borderId="112" xfId="0" applyFont="1" applyFill="1" applyBorder="1" applyAlignment="1">
      <alignment horizontal="center" vertical="center" wrapText="1"/>
    </xf>
    <xf numFmtId="0" fontId="10" fillId="0" borderId="108" xfId="0" applyFont="1" applyFill="1" applyBorder="1" applyAlignment="1">
      <alignment horizontal="center" vertical="center" wrapText="1" shrinkToFit="1"/>
    </xf>
    <xf numFmtId="178" fontId="50" fillId="0" borderId="1" xfId="0" applyNumberFormat="1" applyFont="1" applyBorder="1" applyAlignment="1">
      <alignment horizontal="center" vertical="center"/>
    </xf>
    <xf numFmtId="178" fontId="50" fillId="0" borderId="95" xfId="0" applyNumberFormat="1" applyFont="1" applyBorder="1" applyAlignment="1">
      <alignment horizontal="center" vertical="center"/>
    </xf>
    <xf numFmtId="178" fontId="50" fillId="0" borderId="7" xfId="0" applyNumberFormat="1" applyFont="1" applyBorder="1" applyAlignment="1">
      <alignment horizontal="center" vertical="center"/>
    </xf>
    <xf numFmtId="178" fontId="50" fillId="0" borderId="2" xfId="0" applyNumberFormat="1" applyFont="1" applyBorder="1" applyAlignment="1">
      <alignment horizontal="center" vertical="center"/>
    </xf>
    <xf numFmtId="178" fontId="0" fillId="0" borderId="5" xfId="0" applyNumberFormat="1" applyFont="1" applyBorder="1" applyAlignment="1">
      <alignment horizontal="center" vertical="center"/>
    </xf>
    <xf numFmtId="178" fontId="0" fillId="0" borderId="3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1" fontId="10" fillId="0" borderId="117" xfId="1" applyFont="1" applyFill="1" applyBorder="1" applyAlignment="1">
      <alignment horizontal="center" vertical="center" wrapText="1"/>
    </xf>
    <xf numFmtId="0" fontId="10" fillId="0" borderId="96" xfId="0" applyFont="1" applyFill="1" applyBorder="1" applyAlignment="1">
      <alignment horizontal="center" vertical="center" wrapText="1"/>
    </xf>
    <xf numFmtId="0" fontId="10" fillId="0" borderId="107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8" fillId="0" borderId="10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1" fontId="8" fillId="0" borderId="2" xfId="3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0" fontId="8" fillId="0" borderId="93" xfId="0" applyFont="1" applyFill="1" applyBorder="1" applyAlignment="1">
      <alignment horizontal="center" vertical="center"/>
    </xf>
    <xf numFmtId="0" fontId="10" fillId="0" borderId="140" xfId="0" applyFont="1" applyFill="1" applyBorder="1" applyAlignment="1">
      <alignment horizontal="center" vertical="center"/>
    </xf>
    <xf numFmtId="0" fontId="78" fillId="0" borderId="107" xfId="0" applyFont="1" applyFill="1" applyBorder="1" applyAlignment="1">
      <alignment horizontal="center" vertical="center"/>
    </xf>
    <xf numFmtId="0" fontId="10" fillId="0" borderId="128" xfId="0" applyFont="1" applyFill="1" applyBorder="1" applyAlignment="1">
      <alignment horizontal="center" vertical="center"/>
    </xf>
    <xf numFmtId="0" fontId="10" fillId="0" borderId="128" xfId="0" applyFont="1" applyFill="1" applyBorder="1" applyAlignment="1">
      <alignment horizontal="center" vertical="center" wrapText="1"/>
    </xf>
    <xf numFmtId="0" fontId="10" fillId="0" borderId="129" xfId="0" applyFont="1" applyFill="1" applyBorder="1" applyAlignment="1">
      <alignment horizontal="center" vertical="center" wrapText="1"/>
    </xf>
    <xf numFmtId="0" fontId="10" fillId="0" borderId="135" xfId="0" applyFont="1" applyFill="1" applyBorder="1" applyAlignment="1">
      <alignment horizontal="center" vertical="center"/>
    </xf>
    <xf numFmtId="0" fontId="8" fillId="0" borderId="135" xfId="0" applyFont="1" applyFill="1" applyBorder="1" applyAlignment="1">
      <alignment horizontal="center" vertical="center"/>
    </xf>
    <xf numFmtId="0" fontId="78" fillId="0" borderId="135" xfId="0" applyFont="1" applyFill="1" applyBorder="1" applyAlignment="1">
      <alignment horizontal="center" vertical="center"/>
    </xf>
    <xf numFmtId="0" fontId="21" fillId="0" borderId="135" xfId="0" applyFont="1" applyFill="1" applyBorder="1" applyAlignment="1">
      <alignment horizontal="center" vertical="center"/>
    </xf>
    <xf numFmtId="0" fontId="24" fillId="0" borderId="135" xfId="0" applyFont="1" applyFill="1" applyBorder="1" applyAlignment="1">
      <alignment horizontal="center" vertical="center"/>
    </xf>
    <xf numFmtId="0" fontId="79" fillId="0" borderId="0" xfId="0" applyFont="1">
      <alignment vertical="center"/>
    </xf>
    <xf numFmtId="0" fontId="0" fillId="0" borderId="135" xfId="0" applyBorder="1" applyAlignment="1">
      <alignment horizontal="center" vertical="center"/>
    </xf>
    <xf numFmtId="41" fontId="39" fillId="0" borderId="135" xfId="3" applyFont="1" applyBorder="1" applyAlignment="1">
      <alignment horizontal="center" vertical="center"/>
    </xf>
    <xf numFmtId="41" fontId="38" fillId="0" borderId="135" xfId="3" applyFont="1" applyBorder="1" applyAlignment="1">
      <alignment horizontal="center" vertical="center"/>
    </xf>
    <xf numFmtId="41" fontId="39" fillId="0" borderId="135" xfId="3" applyFont="1" applyFill="1" applyBorder="1" applyAlignment="1">
      <alignment horizontal="center" vertical="center"/>
    </xf>
    <xf numFmtId="41" fontId="8" fillId="0" borderId="135" xfId="3" applyFont="1" applyFill="1" applyBorder="1" applyAlignment="1">
      <alignment horizontal="center" vertical="center"/>
    </xf>
    <xf numFmtId="41" fontId="10" fillId="0" borderId="135" xfId="3" applyFont="1" applyFill="1" applyBorder="1" applyAlignment="1">
      <alignment horizontal="center" vertical="center"/>
    </xf>
    <xf numFmtId="0" fontId="0" fillId="0" borderId="0" xfId="0">
      <alignment vertical="center"/>
    </xf>
    <xf numFmtId="179" fontId="82" fillId="0" borderId="135" xfId="1" applyNumberFormat="1" applyFont="1" applyFill="1" applyBorder="1" applyAlignment="1">
      <alignment vertical="center"/>
    </xf>
    <xf numFmtId="176" fontId="83" fillId="0" borderId="2" xfId="0" applyNumberFormat="1" applyFont="1" applyFill="1" applyBorder="1" applyAlignment="1">
      <alignment vertical="center"/>
    </xf>
    <xf numFmtId="176" fontId="82" fillId="0" borderId="2" xfId="0" applyNumberFormat="1" applyFont="1" applyFill="1" applyBorder="1" applyAlignment="1">
      <alignment vertical="center"/>
    </xf>
    <xf numFmtId="176" fontId="82" fillId="0" borderId="3" xfId="0" applyNumberFormat="1" applyFont="1" applyFill="1" applyBorder="1" applyAlignment="1">
      <alignment vertical="center"/>
    </xf>
    <xf numFmtId="181" fontId="83" fillId="0" borderId="135" xfId="1" applyNumberFormat="1" applyFont="1" applyFill="1" applyBorder="1" applyAlignment="1">
      <alignment vertical="center"/>
    </xf>
    <xf numFmtId="181" fontId="82" fillId="0" borderId="135" xfId="1" applyNumberFormat="1" applyFont="1" applyFill="1" applyBorder="1" applyAlignment="1">
      <alignment vertical="center"/>
    </xf>
    <xf numFmtId="181" fontId="82" fillId="0" borderId="150" xfId="1" applyNumberFormat="1" applyFont="1" applyFill="1" applyBorder="1" applyAlignment="1">
      <alignment vertical="center"/>
    </xf>
    <xf numFmtId="176" fontId="82" fillId="0" borderId="135" xfId="1" applyNumberFormat="1" applyFont="1" applyFill="1" applyBorder="1" applyAlignment="1">
      <alignment vertical="center"/>
    </xf>
    <xf numFmtId="182" fontId="83" fillId="0" borderId="135" xfId="1" applyNumberFormat="1" applyFont="1" applyFill="1" applyBorder="1" applyAlignment="1">
      <alignment vertical="center"/>
    </xf>
    <xf numFmtId="176" fontId="82" fillId="0" borderId="150" xfId="1" applyNumberFormat="1" applyFont="1" applyFill="1" applyBorder="1" applyAlignment="1">
      <alignment vertical="center"/>
    </xf>
    <xf numFmtId="176" fontId="83" fillId="0" borderId="135" xfId="1" applyNumberFormat="1" applyFont="1" applyFill="1" applyBorder="1" applyAlignment="1">
      <alignment vertical="center"/>
    </xf>
    <xf numFmtId="0" fontId="10" fillId="0" borderId="103" xfId="0" applyFont="1" applyFill="1" applyBorder="1" applyAlignment="1">
      <alignment horizontal="center" vertical="center" wrapText="1"/>
    </xf>
    <xf numFmtId="0" fontId="10" fillId="0" borderId="155" xfId="0" applyFont="1" applyFill="1" applyBorder="1" applyAlignment="1">
      <alignment horizontal="center" vertical="center" wrapText="1"/>
    </xf>
    <xf numFmtId="0" fontId="10" fillId="0" borderId="10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180" fontId="84" fillId="0" borderId="153" xfId="22" applyNumberFormat="1" applyFont="1" applyBorder="1" applyAlignment="1" applyProtection="1">
      <alignment vertical="center"/>
      <protection locked="0"/>
    </xf>
    <xf numFmtId="180" fontId="84" fillId="0" borderId="150" xfId="22" applyNumberFormat="1" applyFont="1" applyBorder="1" applyAlignment="1" applyProtection="1">
      <alignment vertical="center"/>
      <protection locked="0"/>
    </xf>
    <xf numFmtId="176" fontId="84" fillId="0" borderId="153" xfId="22" applyNumberFormat="1" applyFont="1" applyBorder="1" applyAlignment="1" applyProtection="1">
      <alignment vertical="center"/>
      <protection locked="0"/>
    </xf>
    <xf numFmtId="180" fontId="84" fillId="0" borderId="2" xfId="22" applyNumberFormat="1" applyFont="1" applyBorder="1" applyAlignment="1" applyProtection="1">
      <alignment vertical="center"/>
      <protection locked="0"/>
    </xf>
    <xf numFmtId="176" fontId="84" fillId="0" borderId="2" xfId="22" applyNumberFormat="1" applyFont="1" applyBorder="1" applyAlignment="1" applyProtection="1">
      <alignment vertical="center"/>
      <protection locked="0"/>
    </xf>
    <xf numFmtId="180" fontId="84" fillId="0" borderId="3" xfId="22" applyNumberFormat="1" applyFont="1" applyBorder="1" applyAlignment="1" applyProtection="1">
      <alignment vertical="center"/>
      <protection locked="0"/>
    </xf>
    <xf numFmtId="180" fontId="84" fillId="0" borderId="153" xfId="22" applyNumberFormat="1" applyFont="1" applyFill="1" applyBorder="1" applyAlignment="1" applyProtection="1">
      <alignment vertical="center"/>
      <protection locked="0"/>
    </xf>
    <xf numFmtId="180" fontId="84" fillId="0" borderId="150" xfId="22" applyNumberFormat="1" applyFont="1" applyFill="1" applyBorder="1" applyAlignment="1" applyProtection="1">
      <alignment vertical="center"/>
      <protection locked="0"/>
    </xf>
    <xf numFmtId="183" fontId="41" fillId="0" borderId="1" xfId="1" applyNumberFormat="1" applyFont="1" applyFill="1" applyBorder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41" fontId="41" fillId="0" borderId="153" xfId="1" applyFont="1" applyFill="1" applyBorder="1">
      <alignment vertical="center"/>
    </xf>
    <xf numFmtId="183" fontId="41" fillId="0" borderId="153" xfId="1" applyNumberFormat="1" applyFont="1" applyFill="1" applyBorder="1">
      <alignment vertical="center"/>
    </xf>
    <xf numFmtId="183" fontId="41" fillId="0" borderId="2" xfId="1" applyNumberFormat="1" applyFont="1" applyFill="1" applyBorder="1">
      <alignment vertical="center"/>
    </xf>
    <xf numFmtId="41" fontId="26" fillId="0" borderId="129" xfId="0" applyNumberFormat="1" applyFont="1" applyFill="1" applyBorder="1" applyAlignment="1">
      <alignment horizontal="center" vertical="center"/>
    </xf>
    <xf numFmtId="3" fontId="0" fillId="0" borderId="0" xfId="0" applyNumberFormat="1">
      <alignment vertical="center"/>
    </xf>
    <xf numFmtId="41" fontId="41" fillId="0" borderId="127" xfId="0" applyNumberFormat="1" applyFont="1" applyFill="1" applyBorder="1" applyAlignment="1">
      <alignment horizontal="center" vertical="center"/>
    </xf>
    <xf numFmtId="41" fontId="41" fillId="0" borderId="128" xfId="1" applyFont="1" applyFill="1" applyBorder="1">
      <alignment vertical="center"/>
    </xf>
    <xf numFmtId="183" fontId="41" fillId="0" borderId="115" xfId="1" applyNumberFormat="1" applyFont="1" applyFill="1" applyBorder="1">
      <alignment vertical="center"/>
    </xf>
    <xf numFmtId="183" fontId="41" fillId="0" borderId="7" xfId="1" applyNumberFormat="1" applyFont="1" applyFill="1" applyBorder="1">
      <alignment vertical="center"/>
    </xf>
    <xf numFmtId="183" fontId="0" fillId="0" borderId="1" xfId="1" applyNumberFormat="1" applyFont="1" applyBorder="1">
      <alignment vertical="center"/>
    </xf>
    <xf numFmtId="183" fontId="0" fillId="0" borderId="4" xfId="1" applyNumberFormat="1" applyFont="1" applyBorder="1">
      <alignment vertical="center"/>
    </xf>
    <xf numFmtId="183" fontId="0" fillId="0" borderId="2" xfId="1" applyNumberFormat="1" applyFont="1" applyBorder="1">
      <alignment vertical="center"/>
    </xf>
    <xf numFmtId="183" fontId="0" fillId="0" borderId="3" xfId="1" applyNumberFormat="1" applyFont="1" applyBorder="1">
      <alignment vertical="center"/>
    </xf>
    <xf numFmtId="177" fontId="0" fillId="0" borderId="5" xfId="1" applyNumberFormat="1" applyFont="1" applyBorder="1">
      <alignment vertical="center"/>
    </xf>
    <xf numFmtId="177" fontId="0" fillId="0" borderId="6" xfId="1" applyNumberFormat="1" applyFont="1" applyBorder="1">
      <alignment vertical="center"/>
    </xf>
    <xf numFmtId="177" fontId="0" fillId="0" borderId="1" xfId="1" applyNumberFormat="1" applyFont="1" applyBorder="1">
      <alignment vertical="center"/>
    </xf>
    <xf numFmtId="177" fontId="0" fillId="0" borderId="4" xfId="1" applyNumberFormat="1" applyFont="1" applyBorder="1">
      <alignment vertical="center"/>
    </xf>
    <xf numFmtId="177" fontId="0" fillId="0" borderId="27" xfId="1" applyNumberFormat="1" applyFont="1" applyBorder="1">
      <alignment vertical="center"/>
    </xf>
    <xf numFmtId="177" fontId="0" fillId="0" borderId="28" xfId="1" applyNumberFormat="1" applyFont="1" applyBorder="1">
      <alignment vertical="center"/>
    </xf>
    <xf numFmtId="177" fontId="0" fillId="0" borderId="2" xfId="1" applyNumberFormat="1" applyFont="1" applyBorder="1">
      <alignment vertical="center"/>
    </xf>
    <xf numFmtId="177" fontId="0" fillId="0" borderId="3" xfId="1" applyNumberFormat="1" applyFont="1" applyBorder="1">
      <alignment vertical="center"/>
    </xf>
    <xf numFmtId="177" fontId="50" fillId="0" borderId="5" xfId="1" applyNumberFormat="1" applyFont="1" applyBorder="1">
      <alignment vertical="center"/>
    </xf>
    <xf numFmtId="177" fontId="50" fillId="0" borderId="6" xfId="1" applyNumberFormat="1" applyFont="1" applyBorder="1">
      <alignment vertical="center"/>
    </xf>
    <xf numFmtId="177" fontId="50" fillId="0" borderId="1" xfId="1" applyNumberFormat="1" applyFont="1" applyBorder="1">
      <alignment vertical="center"/>
    </xf>
    <xf numFmtId="177" fontId="50" fillId="0" borderId="4" xfId="1" applyNumberFormat="1" applyFont="1" applyBorder="1">
      <alignment vertical="center"/>
    </xf>
    <xf numFmtId="177" fontId="50" fillId="0" borderId="2" xfId="1" applyNumberFormat="1" applyFont="1" applyBorder="1">
      <alignment vertical="center"/>
    </xf>
    <xf numFmtId="177" fontId="50" fillId="0" borderId="3" xfId="1" applyNumberFormat="1" applyFont="1" applyBorder="1">
      <alignment vertical="center"/>
    </xf>
    <xf numFmtId="41" fontId="49" fillId="0" borderId="129" xfId="1" applyFont="1" applyBorder="1">
      <alignment vertical="center"/>
    </xf>
    <xf numFmtId="178" fontId="49" fillId="0" borderId="115" xfId="0" applyNumberFormat="1" applyFont="1" applyBorder="1" applyAlignment="1">
      <alignment horizontal="center" vertical="center"/>
    </xf>
    <xf numFmtId="41" fontId="49" fillId="0" borderId="116" xfId="1" applyFont="1" applyBorder="1">
      <alignment vertical="center"/>
    </xf>
    <xf numFmtId="183" fontId="49" fillId="0" borderId="1" xfId="1" applyNumberFormat="1" applyFont="1" applyBorder="1">
      <alignment vertical="center"/>
    </xf>
    <xf numFmtId="183" fontId="49" fillId="0" borderId="2" xfId="1" applyNumberFormat="1" applyFont="1" applyBorder="1">
      <alignment vertical="center"/>
    </xf>
    <xf numFmtId="183" fontId="0" fillId="0" borderId="116" xfId="1" applyNumberFormat="1" applyFont="1" applyBorder="1">
      <alignment vertical="center"/>
    </xf>
    <xf numFmtId="178" fontId="39" fillId="0" borderId="106" xfId="0" applyNumberFormat="1" applyFont="1" applyBorder="1" applyAlignment="1">
      <alignment horizontal="center" vertical="center"/>
    </xf>
    <xf numFmtId="41" fontId="39" fillId="0" borderId="129" xfId="1" applyFont="1" applyBorder="1" applyAlignment="1">
      <alignment horizontal="center" vertical="center"/>
    </xf>
    <xf numFmtId="41" fontId="39" fillId="0" borderId="127" xfId="1" applyFont="1" applyBorder="1" applyAlignment="1">
      <alignment horizontal="center" vertical="center"/>
    </xf>
    <xf numFmtId="41" fontId="39" fillId="0" borderId="11" xfId="1" applyFont="1" applyBorder="1" applyAlignment="1">
      <alignment horizontal="center" vertical="center"/>
    </xf>
    <xf numFmtId="41" fontId="26" fillId="0" borderId="105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39" fillId="0" borderId="105" xfId="0" applyFont="1" applyBorder="1" applyAlignment="1">
      <alignment horizontal="center" vertical="center"/>
    </xf>
    <xf numFmtId="0" fontId="39" fillId="0" borderId="103" xfId="0" applyFont="1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177" fontId="26" fillId="0" borderId="129" xfId="3" applyNumberFormat="1" applyFont="1" applyFill="1" applyBorder="1">
      <alignment vertical="center"/>
    </xf>
    <xf numFmtId="177" fontId="26" fillId="0" borderId="1" xfId="3" applyNumberFormat="1" applyFont="1" applyFill="1" applyBorder="1">
      <alignment vertical="center"/>
    </xf>
    <xf numFmtId="177" fontId="26" fillId="0" borderId="150" xfId="3" applyNumberFormat="1" applyFont="1" applyFill="1" applyBorder="1">
      <alignment vertical="center"/>
    </xf>
    <xf numFmtId="177" fontId="41" fillId="0" borderId="1" xfId="1" applyNumberFormat="1" applyFont="1" applyFill="1" applyBorder="1">
      <alignment vertical="center"/>
    </xf>
    <xf numFmtId="177" fontId="41" fillId="0" borderId="4" xfId="1" applyNumberFormat="1" applyFont="1" applyFill="1" applyBorder="1">
      <alignment vertical="center"/>
    </xf>
    <xf numFmtId="0" fontId="10" fillId="0" borderId="157" xfId="0" applyFont="1" applyFill="1" applyBorder="1" applyAlignment="1">
      <alignment horizontal="center" vertical="center" wrapText="1"/>
    </xf>
    <xf numFmtId="0" fontId="10" fillId="0" borderId="159" xfId="0" applyFont="1" applyFill="1" applyBorder="1" applyAlignment="1">
      <alignment horizontal="center" vertical="center" wrapText="1"/>
    </xf>
    <xf numFmtId="0" fontId="10" fillId="0" borderId="160" xfId="0" applyFont="1" applyFill="1" applyBorder="1" applyAlignment="1">
      <alignment horizontal="center" vertical="center" wrapText="1"/>
    </xf>
    <xf numFmtId="41" fontId="10" fillId="0" borderId="138" xfId="1" applyFont="1" applyFill="1" applyBorder="1" applyAlignment="1">
      <alignment horizontal="center" vertical="center"/>
    </xf>
    <xf numFmtId="41" fontId="10" fillId="0" borderId="131" xfId="3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41" fontId="10" fillId="0" borderId="31" xfId="1" applyFont="1" applyFill="1" applyBorder="1" applyAlignment="1">
      <alignment horizontal="center" vertical="center" wrapText="1"/>
    </xf>
    <xf numFmtId="0" fontId="10" fillId="0" borderId="138" xfId="0" applyFont="1" applyFill="1" applyBorder="1" applyAlignment="1">
      <alignment horizontal="center" vertical="center"/>
    </xf>
    <xf numFmtId="178" fontId="0" fillId="0" borderId="128" xfId="0" applyNumberFormat="1" applyFont="1" applyBorder="1" applyAlignment="1">
      <alignment horizontal="center" vertical="center"/>
    </xf>
    <xf numFmtId="177" fontId="0" fillId="0" borderId="128" xfId="1" applyNumberFormat="1" applyFont="1" applyBorder="1">
      <alignment vertical="center"/>
    </xf>
    <xf numFmtId="177" fontId="0" fillId="0" borderId="129" xfId="1" applyNumberFormat="1" applyFont="1" applyBorder="1">
      <alignment vertical="center"/>
    </xf>
    <xf numFmtId="178" fontId="50" fillId="0" borderId="152" xfId="0" applyNumberFormat="1" applyFont="1" applyBorder="1" applyAlignment="1">
      <alignment horizontal="center" vertical="center"/>
    </xf>
    <xf numFmtId="177" fontId="0" fillId="0" borderId="138" xfId="1" applyNumberFormat="1" applyFont="1" applyBorder="1">
      <alignment vertical="center"/>
    </xf>
    <xf numFmtId="177" fontId="0" fillId="0" borderId="139" xfId="1" applyNumberFormat="1" applyFont="1" applyBorder="1">
      <alignment vertical="center"/>
    </xf>
    <xf numFmtId="178" fontId="0" fillId="0" borderId="152" xfId="0" applyNumberFormat="1" applyFont="1" applyBorder="1" applyAlignment="1">
      <alignment horizontal="center" vertical="center"/>
    </xf>
    <xf numFmtId="177" fontId="0" fillId="0" borderId="152" xfId="1" applyNumberFormat="1" applyFont="1" applyBorder="1">
      <alignment vertical="center"/>
    </xf>
    <xf numFmtId="177" fontId="0" fillId="0" borderId="149" xfId="1" applyNumberFormat="1" applyFont="1" applyBorder="1">
      <alignment vertical="center"/>
    </xf>
    <xf numFmtId="178" fontId="50" fillId="0" borderId="156" xfId="0" applyNumberFormat="1" applyFont="1" applyBorder="1" applyAlignment="1">
      <alignment horizontal="center" vertical="center"/>
    </xf>
    <xf numFmtId="177" fontId="0" fillId="0" borderId="158" xfId="1" applyNumberFormat="1" applyFont="1" applyBorder="1">
      <alignment vertical="center"/>
    </xf>
    <xf numFmtId="178" fontId="0" fillId="0" borderId="138" xfId="0" applyNumberFormat="1" applyFont="1" applyBorder="1" applyAlignment="1">
      <alignment horizontal="center" vertical="center"/>
    </xf>
    <xf numFmtId="178" fontId="50" fillId="0" borderId="138" xfId="0" applyNumberFormat="1" applyFont="1" applyBorder="1" applyAlignment="1">
      <alignment horizontal="center" vertical="center"/>
    </xf>
    <xf numFmtId="177" fontId="0" fillId="0" borderId="108" xfId="1" applyNumberFormat="1" applyFont="1" applyBorder="1">
      <alignment vertical="center"/>
    </xf>
    <xf numFmtId="0" fontId="39" fillId="0" borderId="152" xfId="0" applyFont="1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177" fontId="39" fillId="0" borderId="5" xfId="1" applyNumberFormat="1" applyFont="1" applyBorder="1">
      <alignment vertical="center"/>
    </xf>
    <xf numFmtId="177" fontId="39" fillId="0" borderId="129" xfId="1" applyNumberFormat="1" applyFont="1" applyBorder="1">
      <alignment vertical="center"/>
    </xf>
    <xf numFmtId="177" fontId="39" fillId="0" borderId="1" xfId="1" applyNumberFormat="1" applyFont="1" applyBorder="1">
      <alignment vertical="center"/>
    </xf>
    <xf numFmtId="177" fontId="39" fillId="0" borderId="116" xfId="1" applyNumberFormat="1" applyFont="1" applyBorder="1">
      <alignment vertical="center"/>
    </xf>
    <xf numFmtId="177" fontId="39" fillId="0" borderId="152" xfId="1" applyNumberFormat="1" applyFont="1" applyBorder="1">
      <alignment vertical="center"/>
    </xf>
    <xf numFmtId="177" fontId="39" fillId="0" borderId="2" xfId="1" applyNumberFormat="1" applyFont="1" applyBorder="1">
      <alignment vertical="center"/>
    </xf>
    <xf numFmtId="177" fontId="39" fillId="0" borderId="3" xfId="1" applyNumberFormat="1" applyFont="1" applyBorder="1">
      <alignment vertical="center"/>
    </xf>
    <xf numFmtId="177" fontId="43" fillId="0" borderId="27" xfId="1" applyNumberFormat="1" applyFont="1" applyBorder="1">
      <alignment vertical="center"/>
    </xf>
    <xf numFmtId="177" fontId="38" fillId="0" borderId="27" xfId="1" applyNumberFormat="1" applyFont="1" applyBorder="1">
      <alignment vertical="center"/>
    </xf>
    <xf numFmtId="177" fontId="0" fillId="0" borderId="26" xfId="1" applyNumberFormat="1" applyFont="1" applyBorder="1">
      <alignment vertical="center"/>
    </xf>
    <xf numFmtId="177" fontId="0" fillId="0" borderId="31" xfId="1" applyNumberFormat="1" applyFont="1" applyBorder="1">
      <alignment vertical="center"/>
    </xf>
    <xf numFmtId="0" fontId="0" fillId="0" borderId="156" xfId="0" applyBorder="1" applyAlignment="1">
      <alignment horizontal="center" vertical="center"/>
    </xf>
    <xf numFmtId="177" fontId="0" fillId="0" borderId="156" xfId="1" applyNumberFormat="1" applyFont="1" applyBorder="1">
      <alignment vertical="center"/>
    </xf>
    <xf numFmtId="177" fontId="0" fillId="0" borderId="162" xfId="1" applyNumberFormat="1" applyFont="1" applyBorder="1">
      <alignment vertical="center"/>
    </xf>
    <xf numFmtId="177" fontId="0" fillId="0" borderId="153" xfId="1" applyNumberFormat="1" applyFont="1" applyBorder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93" xfId="0" applyNumberFormat="1" applyBorder="1" applyAlignment="1">
      <alignment horizontal="center" vertical="center"/>
    </xf>
    <xf numFmtId="41" fontId="10" fillId="0" borderId="3" xfId="1" applyFont="1" applyFill="1" applyBorder="1" applyAlignment="1">
      <alignment horizontal="center" vertical="center"/>
    </xf>
    <xf numFmtId="177" fontId="50" fillId="0" borderId="2" xfId="1" applyNumberFormat="1" applyFont="1" applyBorder="1" applyAlignment="1">
      <alignment horizontal="right" vertical="center"/>
    </xf>
    <xf numFmtId="177" fontId="50" fillId="0" borderId="3" xfId="1" applyNumberFormat="1" applyFont="1" applyBorder="1" applyAlignment="1">
      <alignment horizontal="right" vertical="center"/>
    </xf>
    <xf numFmtId="177" fontId="10" fillId="0" borderId="91" xfId="0" applyNumberFormat="1" applyFont="1" applyFill="1" applyBorder="1" applyAlignment="1">
      <alignment horizontal="center" vertical="center"/>
    </xf>
    <xf numFmtId="177" fontId="10" fillId="0" borderId="115" xfId="0" applyNumberFormat="1" applyFont="1" applyFill="1" applyBorder="1" applyAlignment="1">
      <alignment horizontal="center" vertical="center"/>
    </xf>
    <xf numFmtId="177" fontId="11" fillId="0" borderId="115" xfId="0" applyNumberFormat="1" applyFont="1" applyFill="1" applyBorder="1" applyAlignment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177" fontId="10" fillId="0" borderId="150" xfId="1" applyNumberFormat="1" applyFont="1" applyFill="1" applyBorder="1" applyAlignment="1">
      <alignment horizontal="right" vertical="center"/>
    </xf>
    <xf numFmtId="177" fontId="11" fillId="0" borderId="2" xfId="1" applyNumberFormat="1" applyFont="1" applyFill="1" applyBorder="1" applyAlignment="1">
      <alignment horizontal="right" vertical="center"/>
    </xf>
    <xf numFmtId="177" fontId="11" fillId="0" borderId="3" xfId="1" applyNumberFormat="1" applyFont="1" applyFill="1" applyBorder="1" applyAlignment="1">
      <alignment horizontal="right" vertical="center"/>
    </xf>
    <xf numFmtId="177" fontId="50" fillId="0" borderId="1" xfId="1" applyNumberFormat="1" applyFont="1" applyFill="1" applyBorder="1" applyAlignment="1">
      <alignment horizontal="right" vertical="center"/>
    </xf>
    <xf numFmtId="177" fontId="50" fillId="0" borderId="1" xfId="1" applyNumberFormat="1" applyFont="1" applyBorder="1" applyAlignment="1">
      <alignment horizontal="right" vertical="center"/>
    </xf>
    <xf numFmtId="177" fontId="50" fillId="0" borderId="4" xfId="1" applyNumberFormat="1" applyFont="1" applyBorder="1" applyAlignment="1">
      <alignment horizontal="right" vertical="center"/>
    </xf>
    <xf numFmtId="177" fontId="41" fillId="0" borderId="1" xfId="1" applyNumberFormat="1" applyFont="1" applyBorder="1" applyAlignment="1">
      <alignment horizontal="right" vertical="center"/>
    </xf>
    <xf numFmtId="177" fontId="41" fillId="0" borderId="4" xfId="1" applyNumberFormat="1" applyFont="1" applyBorder="1" applyAlignment="1">
      <alignment horizontal="right" vertical="center"/>
    </xf>
    <xf numFmtId="177" fontId="50" fillId="0" borderId="2" xfId="1" applyNumberFormat="1" applyFont="1" applyFill="1" applyBorder="1" applyAlignment="1">
      <alignment horizontal="right" vertical="center"/>
    </xf>
    <xf numFmtId="41" fontId="10" fillId="0" borderId="153" xfId="1" applyFont="1" applyFill="1" applyBorder="1" applyAlignment="1">
      <alignment horizontal="center" vertical="center" wrapText="1"/>
    </xf>
    <xf numFmtId="41" fontId="41" fillId="0" borderId="138" xfId="1" applyFont="1" applyFill="1" applyBorder="1">
      <alignment vertical="center"/>
    </xf>
    <xf numFmtId="178" fontId="50" fillId="0" borderId="153" xfId="0" applyNumberFormat="1" applyFont="1" applyBorder="1">
      <alignment vertical="center"/>
    </xf>
    <xf numFmtId="178" fontId="50" fillId="0" borderId="151" xfId="0" applyNumberFormat="1" applyFont="1" applyBorder="1">
      <alignment vertical="center"/>
    </xf>
    <xf numFmtId="0" fontId="44" fillId="0" borderId="156" xfId="0" applyFont="1" applyFill="1" applyBorder="1" applyAlignment="1">
      <alignment horizontal="center" vertical="center" wrapText="1"/>
    </xf>
    <xf numFmtId="0" fontId="44" fillId="0" borderId="162" xfId="0" applyFont="1" applyFill="1" applyBorder="1" applyAlignment="1">
      <alignment horizontal="center" vertical="center" wrapText="1"/>
    </xf>
    <xf numFmtId="0" fontId="44" fillId="0" borderId="61" xfId="0" applyFont="1" applyFill="1" applyBorder="1" applyAlignment="1">
      <alignment horizontal="center" vertical="center"/>
    </xf>
    <xf numFmtId="41" fontId="44" fillId="0" borderId="105" xfId="1" applyFont="1" applyFill="1" applyBorder="1" applyAlignment="1">
      <alignment horizontal="center" vertical="center" wrapText="1"/>
    </xf>
    <xf numFmtId="41" fontId="44" fillId="0" borderId="103" xfId="1" applyFont="1" applyFill="1" applyBorder="1" applyAlignment="1">
      <alignment horizontal="center" vertical="center" wrapText="1"/>
    </xf>
    <xf numFmtId="41" fontId="44" fillId="0" borderId="21" xfId="1" applyFont="1" applyFill="1" applyBorder="1" applyAlignment="1">
      <alignment horizontal="center" vertical="center" wrapText="1"/>
    </xf>
    <xf numFmtId="178" fontId="0" fillId="0" borderId="166" xfId="0" applyNumberFormat="1" applyFont="1" applyBorder="1" applyAlignment="1">
      <alignment horizontal="center" vertical="center"/>
    </xf>
    <xf numFmtId="178" fontId="0" fillId="0" borderId="131" xfId="0" applyNumberFormat="1" applyFont="1" applyBorder="1">
      <alignment vertical="center"/>
    </xf>
    <xf numFmtId="178" fontId="0" fillId="0" borderId="138" xfId="0" applyNumberFormat="1" applyFont="1" applyBorder="1">
      <alignment vertical="center"/>
    </xf>
    <xf numFmtId="178" fontId="0" fillId="0" borderId="126" xfId="0" applyNumberFormat="1" applyFont="1" applyBorder="1">
      <alignment vertical="center"/>
    </xf>
    <xf numFmtId="178" fontId="0" fillId="0" borderId="161" xfId="0" applyNumberFormat="1" applyFont="1" applyBorder="1" applyAlignment="1">
      <alignment horizontal="center" vertical="center"/>
    </xf>
    <xf numFmtId="178" fontId="0" fillId="0" borderId="148" xfId="0" applyNumberFormat="1" applyFont="1" applyBorder="1">
      <alignment vertical="center"/>
    </xf>
    <xf numFmtId="178" fontId="0" fillId="0" borderId="153" xfId="0" applyNumberFormat="1" applyFont="1" applyBorder="1">
      <alignment vertical="center"/>
    </xf>
    <xf numFmtId="178" fontId="0" fillId="0" borderId="151" xfId="0" applyNumberFormat="1" applyFont="1" applyBorder="1">
      <alignment vertical="center"/>
    </xf>
    <xf numFmtId="178" fontId="0" fillId="0" borderId="35" xfId="0" applyNumberFormat="1" applyFont="1" applyBorder="1" applyAlignment="1">
      <alignment horizontal="center" vertical="center"/>
    </xf>
    <xf numFmtId="178" fontId="0" fillId="0" borderId="12" xfId="0" applyNumberFormat="1" applyFont="1" applyBorder="1">
      <alignment vertical="center"/>
    </xf>
    <xf numFmtId="178" fontId="0" fillId="0" borderId="2" xfId="0" applyNumberFormat="1" applyFont="1" applyBorder="1">
      <alignment vertical="center"/>
    </xf>
    <xf numFmtId="178" fontId="0" fillId="0" borderId="3" xfId="0" applyNumberFormat="1" applyFont="1" applyBorder="1">
      <alignment vertical="center"/>
    </xf>
    <xf numFmtId="41" fontId="39" fillId="0" borderId="0" xfId="1" applyFont="1">
      <alignment vertical="center"/>
    </xf>
    <xf numFmtId="0" fontId="39" fillId="0" borderId="0" xfId="0" applyFont="1">
      <alignment vertical="center"/>
    </xf>
    <xf numFmtId="0" fontId="85" fillId="0" borderId="0" xfId="0" applyFont="1" applyAlignment="1">
      <alignment horizontal="left" vertical="center"/>
    </xf>
    <xf numFmtId="0" fontId="85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41" fontId="86" fillId="0" borderId="0" xfId="1" applyFont="1" applyAlignment="1">
      <alignment horizontal="center" vertical="center"/>
    </xf>
    <xf numFmtId="41" fontId="44" fillId="0" borderId="0" xfId="1" applyFont="1">
      <alignment vertical="center"/>
    </xf>
    <xf numFmtId="0" fontId="44" fillId="0" borderId="0" xfId="0" applyFont="1">
      <alignment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center" vertical="center"/>
    </xf>
    <xf numFmtId="41" fontId="44" fillId="0" borderId="0" xfId="1" applyFont="1" applyAlignment="1">
      <alignment horizontal="center" vertical="center"/>
    </xf>
    <xf numFmtId="0" fontId="87" fillId="0" borderId="0" xfId="0" applyFont="1">
      <alignment vertical="center"/>
    </xf>
    <xf numFmtId="41" fontId="87" fillId="0" borderId="0" xfId="1" applyFont="1" applyAlignment="1">
      <alignment horizontal="right" vertical="center"/>
    </xf>
    <xf numFmtId="41" fontId="26" fillId="0" borderId="108" xfId="1" applyFont="1" applyFill="1" applyBorder="1" applyAlignment="1">
      <alignment horizontal="center" vertical="center" wrapText="1"/>
    </xf>
    <xf numFmtId="41" fontId="26" fillId="0" borderId="75" xfId="1" applyFont="1" applyFill="1" applyBorder="1" applyAlignment="1">
      <alignment horizontal="center" vertical="center" wrapText="1"/>
    </xf>
    <xf numFmtId="178" fontId="50" fillId="0" borderId="63" xfId="0" applyNumberFormat="1" applyFont="1" applyBorder="1">
      <alignment vertical="center"/>
    </xf>
    <xf numFmtId="178" fontId="50" fillId="0" borderId="161" xfId="0" applyNumberFormat="1" applyFont="1" applyBorder="1">
      <alignment vertical="center"/>
    </xf>
    <xf numFmtId="178" fontId="50" fillId="0" borderId="35" xfId="0" applyNumberFormat="1" applyFont="1" applyBorder="1">
      <alignment vertical="center"/>
    </xf>
    <xf numFmtId="178" fontId="50" fillId="0" borderId="128" xfId="0" applyNumberFormat="1" applyFont="1" applyBorder="1">
      <alignment vertical="center"/>
    </xf>
    <xf numFmtId="178" fontId="50" fillId="0" borderId="129" xfId="0" applyNumberFormat="1" applyFont="1" applyBorder="1">
      <alignment vertical="center"/>
    </xf>
    <xf numFmtId="177" fontId="26" fillId="0" borderId="20" xfId="3" applyNumberFormat="1" applyFont="1" applyFill="1" applyBorder="1" applyAlignment="1">
      <alignment horizontal="right" vertical="center"/>
    </xf>
    <xf numFmtId="177" fontId="26" fillId="0" borderId="21" xfId="3" applyNumberFormat="1" applyFont="1" applyFill="1" applyBorder="1" applyAlignment="1">
      <alignment horizontal="right" vertical="center"/>
    </xf>
    <xf numFmtId="177" fontId="26" fillId="0" borderId="5" xfId="3" applyNumberFormat="1" applyFont="1" applyFill="1" applyBorder="1" applyAlignment="1">
      <alignment horizontal="right" vertical="center"/>
    </xf>
    <xf numFmtId="177" fontId="26" fillId="0" borderId="129" xfId="3" applyNumberFormat="1" applyFont="1" applyFill="1" applyBorder="1" applyAlignment="1">
      <alignment horizontal="right" vertical="center"/>
    </xf>
    <xf numFmtId="177" fontId="26" fillId="0" borderId="1" xfId="3" applyNumberFormat="1" applyFont="1" applyFill="1" applyBorder="1" applyAlignment="1">
      <alignment horizontal="right" vertical="center"/>
    </xf>
    <xf numFmtId="177" fontId="82" fillId="0" borderId="153" xfId="22" applyNumberFormat="1" applyFont="1" applyBorder="1" applyAlignment="1" applyProtection="1">
      <alignment horizontal="right" vertical="center"/>
      <protection locked="0"/>
    </xf>
    <xf numFmtId="177" fontId="82" fillId="0" borderId="150" xfId="22" applyNumberFormat="1" applyFont="1" applyBorder="1" applyAlignment="1" applyProtection="1">
      <alignment horizontal="right" vertical="center"/>
      <protection locked="0"/>
    </xf>
    <xf numFmtId="177" fontId="26" fillId="0" borderId="150" xfId="3" applyNumberFormat="1" applyFont="1" applyFill="1" applyBorder="1" applyAlignment="1">
      <alignment horizontal="right" vertical="center"/>
    </xf>
    <xf numFmtId="177" fontId="26" fillId="0" borderId="2" xfId="3" applyNumberFormat="1" applyFont="1" applyFill="1" applyBorder="1" applyAlignment="1">
      <alignment horizontal="right" vertical="center"/>
    </xf>
    <xf numFmtId="177" fontId="82" fillId="0" borderId="2" xfId="22" applyNumberFormat="1" applyFont="1" applyBorder="1" applyAlignment="1" applyProtection="1">
      <alignment horizontal="right" vertical="center"/>
      <protection locked="0"/>
    </xf>
    <xf numFmtId="177" fontId="82" fillId="0" borderId="3" xfId="22" applyNumberFormat="1" applyFont="1" applyBorder="1" applyAlignment="1" applyProtection="1">
      <alignment horizontal="right" vertical="center"/>
      <protection locked="0"/>
    </xf>
    <xf numFmtId="177" fontId="84" fillId="0" borderId="153" xfId="22" applyNumberFormat="1" applyFont="1" applyBorder="1" applyAlignment="1" applyProtection="1">
      <alignment horizontal="right" vertical="center"/>
      <protection locked="0"/>
    </xf>
    <xf numFmtId="177" fontId="84" fillId="0" borderId="2" xfId="22" applyNumberFormat="1" applyFont="1" applyBorder="1" applyAlignment="1" applyProtection="1">
      <alignment horizontal="right" vertical="center"/>
      <protection locked="0"/>
    </xf>
    <xf numFmtId="177" fontId="10" fillId="0" borderId="138" xfId="1" applyNumberFormat="1" applyFont="1" applyFill="1" applyBorder="1" applyAlignment="1">
      <alignment horizontal="right" vertical="center"/>
    </xf>
    <xf numFmtId="0" fontId="10" fillId="0" borderId="102" xfId="0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177" fontId="39" fillId="0" borderId="127" xfId="0" applyNumberFormat="1" applyFont="1" applyBorder="1">
      <alignment vertical="center"/>
    </xf>
    <xf numFmtId="177" fontId="39" fillId="0" borderId="5" xfId="0" applyNumberFormat="1" applyFont="1" applyBorder="1">
      <alignment vertical="center"/>
    </xf>
    <xf numFmtId="177" fontId="39" fillId="0" borderId="129" xfId="0" applyNumberFormat="1" applyFont="1" applyBorder="1">
      <alignment vertical="center"/>
    </xf>
    <xf numFmtId="177" fontId="39" fillId="0" borderId="14" xfId="0" applyNumberFormat="1" applyFont="1" applyBorder="1">
      <alignment vertical="center"/>
    </xf>
    <xf numFmtId="177" fontId="39" fillId="0" borderId="6" xfId="0" applyNumberFormat="1" applyFont="1" applyBorder="1">
      <alignment vertical="center"/>
    </xf>
    <xf numFmtId="177" fontId="39" fillId="0" borderId="11" xfId="1" applyNumberFormat="1" applyFont="1" applyBorder="1">
      <alignment vertical="center"/>
    </xf>
    <xf numFmtId="177" fontId="0" fillId="0" borderId="115" xfId="1" applyNumberFormat="1" applyFont="1" applyBorder="1">
      <alignment vertical="center"/>
    </xf>
    <xf numFmtId="177" fontId="0" fillId="0" borderId="116" xfId="1" applyNumberFormat="1" applyFont="1" applyBorder="1">
      <alignment vertical="center"/>
    </xf>
    <xf numFmtId="177" fontId="39" fillId="0" borderId="12" xfId="1" applyNumberFormat="1" applyFont="1" applyBorder="1">
      <alignment vertical="center"/>
    </xf>
    <xf numFmtId="177" fontId="39" fillId="0" borderId="11" xfId="0" applyNumberFormat="1" applyFont="1" applyBorder="1">
      <alignment vertical="center"/>
    </xf>
    <xf numFmtId="177" fontId="39" fillId="0" borderId="1" xfId="0" applyNumberFormat="1" applyFont="1" applyBorder="1">
      <alignment vertical="center"/>
    </xf>
    <xf numFmtId="177" fontId="39" fillId="0" borderId="4" xfId="0" applyNumberFormat="1" applyFont="1" applyBorder="1">
      <alignment vertical="center"/>
    </xf>
    <xf numFmtId="177" fontId="39" fillId="0" borderId="115" xfId="0" applyNumberFormat="1" applyFont="1" applyBorder="1">
      <alignment vertical="center"/>
    </xf>
    <xf numFmtId="177" fontId="39" fillId="0" borderId="116" xfId="0" applyNumberFormat="1" applyFont="1" applyBorder="1">
      <alignment vertical="center"/>
    </xf>
    <xf numFmtId="177" fontId="39" fillId="0" borderId="12" xfId="0" applyNumberFormat="1" applyFont="1" applyBorder="1">
      <alignment vertical="center"/>
    </xf>
    <xf numFmtId="177" fontId="39" fillId="0" borderId="2" xfId="0" applyNumberFormat="1" applyFont="1" applyBorder="1">
      <alignment vertical="center"/>
    </xf>
    <xf numFmtId="177" fontId="39" fillId="0" borderId="3" xfId="0" applyNumberFormat="1" applyFont="1" applyBorder="1">
      <alignment vertical="center"/>
    </xf>
    <xf numFmtId="177" fontId="0" fillId="0" borderId="117" xfId="1" applyNumberFormat="1" applyFont="1" applyBorder="1">
      <alignment vertical="center"/>
    </xf>
    <xf numFmtId="178" fontId="0" fillId="0" borderId="131" xfId="0" applyNumberFormat="1" applyBorder="1" applyAlignment="1">
      <alignment horizontal="center" vertical="center"/>
    </xf>
    <xf numFmtId="177" fontId="39" fillId="0" borderId="108" xfId="0" applyNumberFormat="1" applyFont="1" applyBorder="1">
      <alignment vertical="center"/>
    </xf>
    <xf numFmtId="177" fontId="0" fillId="0" borderId="14" xfId="0" applyNumberFormat="1" applyBorder="1" applyAlignment="1">
      <alignment horizontal="center" vertical="center"/>
    </xf>
    <xf numFmtId="177" fontId="39" fillId="0" borderId="144" xfId="0" applyNumberFormat="1" applyFont="1" applyBorder="1">
      <alignment vertical="center"/>
    </xf>
    <xf numFmtId="177" fontId="39" fillId="0" borderId="7" xfId="0" applyNumberFormat="1" applyFont="1" applyBorder="1">
      <alignment vertical="center"/>
    </xf>
    <xf numFmtId="177" fontId="0" fillId="0" borderId="11" xfId="0" applyNumberFormat="1" applyBorder="1" applyAlignment="1">
      <alignment horizontal="center" vertical="center"/>
    </xf>
    <xf numFmtId="177" fontId="39" fillId="0" borderId="139" xfId="0" applyNumberFormat="1" applyFont="1" applyBorder="1">
      <alignment vertical="center"/>
    </xf>
    <xf numFmtId="177" fontId="39" fillId="0" borderId="7" xfId="1" applyNumberFormat="1" applyFont="1" applyBorder="1">
      <alignment vertical="center"/>
    </xf>
    <xf numFmtId="177" fontId="39" fillId="0" borderId="15" xfId="1" applyNumberFormat="1" applyFont="1" applyBorder="1">
      <alignment vertical="center"/>
    </xf>
    <xf numFmtId="177" fontId="39" fillId="0" borderId="30" xfId="1" applyNumberFormat="1" applyFont="1" applyBorder="1">
      <alignment vertical="center"/>
    </xf>
    <xf numFmtId="177" fontId="39" fillId="0" borderId="32" xfId="1" applyNumberFormat="1" applyFont="1" applyBorder="1">
      <alignment vertical="center"/>
    </xf>
    <xf numFmtId="177" fontId="0" fillId="0" borderId="12" xfId="0" applyNumberFormat="1" applyBorder="1" applyAlignment="1">
      <alignment horizontal="center" vertical="center"/>
    </xf>
    <xf numFmtId="177" fontId="39" fillId="0" borderId="5" xfId="0" applyNumberFormat="1" applyFont="1" applyBorder="1" applyAlignment="1">
      <alignment horizontal="right" vertical="center"/>
    </xf>
    <xf numFmtId="177" fontId="39" fillId="0" borderId="129" xfId="0" applyNumberFormat="1" applyFont="1" applyBorder="1" applyAlignment="1">
      <alignment horizontal="right" vertical="center"/>
    </xf>
    <xf numFmtId="177" fontId="39" fillId="0" borderId="7" xfId="0" applyNumberFormat="1" applyFont="1" applyBorder="1" applyAlignment="1">
      <alignment horizontal="right" vertical="center"/>
    </xf>
    <xf numFmtId="177" fontId="39" fillId="0" borderId="126" xfId="0" applyNumberFormat="1" applyFon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1" xfId="1" applyNumberFormat="1" applyFont="1" applyBorder="1" applyAlignment="1">
      <alignment horizontal="right" vertical="center"/>
    </xf>
    <xf numFmtId="177" fontId="0" fillId="0" borderId="26" xfId="1" applyNumberFormat="1" applyFont="1" applyBorder="1" applyAlignment="1">
      <alignment horizontal="right" vertical="center"/>
    </xf>
    <xf numFmtId="177" fontId="0" fillId="0" borderId="115" xfId="0" applyNumberFormat="1" applyBorder="1" applyAlignment="1">
      <alignment horizontal="right" vertical="center"/>
    </xf>
    <xf numFmtId="177" fontId="0" fillId="0" borderId="115" xfId="1" applyNumberFormat="1" applyFont="1" applyBorder="1" applyAlignment="1">
      <alignment horizontal="right" vertical="center"/>
    </xf>
    <xf numFmtId="177" fontId="0" fillId="0" borderId="117" xfId="1" applyNumberFormat="1" applyFon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2" xfId="1" applyNumberFormat="1" applyFont="1" applyBorder="1" applyAlignment="1">
      <alignment horizontal="right" vertical="center"/>
    </xf>
    <xf numFmtId="177" fontId="0" fillId="0" borderId="31" xfId="1" applyNumberFormat="1" applyFont="1" applyBorder="1" applyAlignment="1">
      <alignment horizontal="right" vertical="center"/>
    </xf>
    <xf numFmtId="177" fontId="39" fillId="0" borderId="125" xfId="0" applyNumberFormat="1" applyFont="1" applyBorder="1">
      <alignment vertical="center"/>
    </xf>
    <xf numFmtId="177" fontId="39" fillId="0" borderId="126" xfId="0" applyNumberFormat="1" applyFont="1" applyBorder="1">
      <alignment vertical="center"/>
    </xf>
    <xf numFmtId="177" fontId="0" fillId="0" borderId="168" xfId="0" applyNumberFormat="1" applyBorder="1" applyAlignment="1">
      <alignment horizontal="center" vertical="center"/>
    </xf>
    <xf numFmtId="177" fontId="0" fillId="0" borderId="127" xfId="0" applyNumberFormat="1" applyBorder="1" applyAlignment="1">
      <alignment horizontal="center" vertical="center"/>
    </xf>
    <xf numFmtId="177" fontId="39" fillId="0" borderId="145" xfId="0" applyNumberFormat="1" applyFont="1" applyBorder="1">
      <alignment vertical="center"/>
    </xf>
    <xf numFmtId="177" fontId="0" fillId="0" borderId="146" xfId="0" applyNumberFormat="1" applyBorder="1" applyAlignment="1">
      <alignment horizontal="center" vertical="center"/>
    </xf>
    <xf numFmtId="177" fontId="0" fillId="0" borderId="93" xfId="0" applyNumberFormat="1" applyBorder="1" applyAlignment="1">
      <alignment horizontal="center" vertical="center"/>
    </xf>
    <xf numFmtId="177" fontId="0" fillId="0" borderId="125" xfId="0" applyNumberFormat="1" applyBorder="1">
      <alignment vertical="center"/>
    </xf>
    <xf numFmtId="177" fontId="0" fillId="0" borderId="125" xfId="1" applyNumberFormat="1" applyFont="1" applyBorder="1">
      <alignment vertical="center"/>
    </xf>
    <xf numFmtId="177" fontId="0" fillId="0" borderId="126" xfId="1" applyNumberFormat="1" applyFont="1" applyBorder="1">
      <alignment vertical="center"/>
    </xf>
    <xf numFmtId="177" fontId="0" fillId="0" borderId="169" xfId="1" applyNumberFormat="1" applyFont="1" applyBorder="1">
      <alignment vertical="center"/>
    </xf>
    <xf numFmtId="177" fontId="0" fillId="0" borderId="131" xfId="0" applyNumberFormat="1" applyBorder="1" applyAlignment="1">
      <alignment horizontal="center" vertical="center"/>
    </xf>
    <xf numFmtId="177" fontId="0" fillId="0" borderId="144" xfId="0" applyNumberFormat="1" applyBorder="1">
      <alignment vertical="center"/>
    </xf>
    <xf numFmtId="177" fontId="0" fillId="0" borderId="144" xfId="1" applyNumberFormat="1" applyFont="1" applyBorder="1">
      <alignment vertical="center"/>
    </xf>
    <xf numFmtId="177" fontId="0" fillId="0" borderId="145" xfId="1" applyNumberFormat="1" applyFont="1" applyBorder="1">
      <alignment vertical="center"/>
    </xf>
    <xf numFmtId="177" fontId="0" fillId="0" borderId="170" xfId="1" applyNumberFormat="1" applyFont="1" applyBorder="1">
      <alignment vertical="center"/>
    </xf>
    <xf numFmtId="177" fontId="0" fillId="0" borderId="2" xfId="0" applyNumberFormat="1" applyBorder="1">
      <alignment vertical="center"/>
    </xf>
    <xf numFmtId="177" fontId="0" fillId="0" borderId="9" xfId="0" applyNumberFormat="1" applyBorder="1" applyAlignment="1">
      <alignment horizontal="center" vertical="center"/>
    </xf>
    <xf numFmtId="177" fontId="0" fillId="0" borderId="7" xfId="0" applyNumberFormat="1" applyBorder="1">
      <alignment vertical="center"/>
    </xf>
    <xf numFmtId="177" fontId="0" fillId="0" borderId="7" xfId="1" applyNumberFormat="1" applyFon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1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16" xfId="0" applyNumberFormat="1" applyBorder="1">
      <alignment vertical="center"/>
    </xf>
    <xf numFmtId="177" fontId="26" fillId="0" borderId="59" xfId="1" applyNumberFormat="1" applyFont="1" applyFill="1" applyBorder="1">
      <alignment vertical="center"/>
    </xf>
    <xf numFmtId="177" fontId="26" fillId="0" borderId="21" xfId="1" applyNumberFormat="1" applyFont="1" applyFill="1" applyBorder="1">
      <alignment vertical="center"/>
    </xf>
    <xf numFmtId="177" fontId="26" fillId="0" borderId="14" xfId="3" applyNumberFormat="1" applyFont="1" applyFill="1" applyBorder="1">
      <alignment vertical="center"/>
    </xf>
    <xf numFmtId="177" fontId="26" fillId="0" borderId="5" xfId="3" applyNumberFormat="1" applyFont="1" applyFill="1" applyBorder="1">
      <alignment vertical="center"/>
    </xf>
    <xf numFmtId="177" fontId="50" fillId="0" borderId="11" xfId="1" applyNumberFormat="1" applyFont="1" applyBorder="1">
      <alignment vertical="center"/>
    </xf>
    <xf numFmtId="177" fontId="49" fillId="0" borderId="11" xfId="1" applyNumberFormat="1" applyFont="1" applyBorder="1">
      <alignment vertical="center"/>
    </xf>
    <xf numFmtId="177" fontId="26" fillId="0" borderId="1" xfId="3" applyNumberFormat="1" applyFont="1" applyFill="1" applyBorder="1" applyAlignment="1">
      <alignment vertical="center"/>
    </xf>
    <xf numFmtId="177" fontId="50" fillId="0" borderId="12" xfId="1" applyNumberFormat="1" applyFont="1" applyBorder="1">
      <alignment vertical="center"/>
    </xf>
    <xf numFmtId="177" fontId="10" fillId="0" borderId="127" xfId="3" applyNumberFormat="1" applyFont="1" applyFill="1" applyBorder="1" applyAlignment="1">
      <alignment horizontal="right" vertical="center"/>
    </xf>
    <xf numFmtId="177" fontId="10" fillId="0" borderId="128" xfId="3" applyNumberFormat="1" applyFont="1" applyFill="1" applyBorder="1" applyAlignment="1">
      <alignment horizontal="right" vertical="center"/>
    </xf>
    <xf numFmtId="177" fontId="10" fillId="0" borderId="129" xfId="3" applyNumberFormat="1" applyFont="1" applyFill="1" applyBorder="1" applyAlignment="1">
      <alignment horizontal="right" vertical="center"/>
    </xf>
    <xf numFmtId="177" fontId="10" fillId="0" borderId="93" xfId="3" applyNumberFormat="1" applyFont="1" applyFill="1" applyBorder="1" applyAlignment="1">
      <alignment horizontal="right" vertical="center"/>
    </xf>
    <xf numFmtId="177" fontId="10" fillId="0" borderId="115" xfId="3" applyNumberFormat="1" applyFont="1" applyFill="1" applyBorder="1" applyAlignment="1">
      <alignment horizontal="right" vertical="center"/>
    </xf>
    <xf numFmtId="177" fontId="10" fillId="0" borderId="116" xfId="3" applyNumberFormat="1" applyFont="1" applyFill="1" applyBorder="1" applyAlignment="1">
      <alignment horizontal="right" vertical="center"/>
    </xf>
    <xf numFmtId="177" fontId="10" fillId="0" borderId="147" xfId="3" applyNumberFormat="1" applyFont="1" applyFill="1" applyBorder="1" applyAlignment="1">
      <alignment horizontal="right" vertical="center"/>
    </xf>
    <xf numFmtId="177" fontId="10" fillId="0" borderId="156" xfId="3" applyNumberFormat="1" applyFont="1" applyFill="1" applyBorder="1" applyAlignment="1">
      <alignment horizontal="right" vertical="center"/>
    </xf>
    <xf numFmtId="177" fontId="10" fillId="0" borderId="3" xfId="3" applyNumberFormat="1" applyFont="1" applyFill="1" applyBorder="1" applyAlignment="1">
      <alignment horizontal="right" vertical="center"/>
    </xf>
    <xf numFmtId="177" fontId="39" fillId="0" borderId="127" xfId="1" applyNumberFormat="1" applyFont="1" applyFill="1" applyBorder="1" applyAlignment="1">
      <alignment horizontal="right" vertical="center"/>
    </xf>
    <xf numFmtId="177" fontId="39" fillId="0" borderId="128" xfId="1" applyNumberFormat="1" applyFont="1" applyFill="1" applyBorder="1" applyAlignment="1">
      <alignment horizontal="right" vertical="center"/>
    </xf>
    <xf numFmtId="177" fontId="39" fillId="0" borderId="129" xfId="1" applyNumberFormat="1" applyFont="1" applyFill="1" applyBorder="1" applyAlignment="1">
      <alignment horizontal="right" vertical="center"/>
    </xf>
    <xf numFmtId="177" fontId="39" fillId="0" borderId="93" xfId="1" applyNumberFormat="1" applyFont="1" applyFill="1" applyBorder="1" applyAlignment="1">
      <alignment horizontal="right" vertical="center"/>
    </xf>
    <xf numFmtId="177" fontId="38" fillId="0" borderId="115" xfId="1" applyNumberFormat="1" applyFont="1" applyFill="1" applyBorder="1" applyAlignment="1">
      <alignment horizontal="right" vertical="center"/>
    </xf>
    <xf numFmtId="177" fontId="38" fillId="0" borderId="116" xfId="1" applyNumberFormat="1" applyFont="1" applyFill="1" applyBorder="1" applyAlignment="1">
      <alignment horizontal="right" vertical="center"/>
    </xf>
    <xf numFmtId="177" fontId="39" fillId="0" borderId="12" xfId="1" applyNumberFormat="1" applyFont="1" applyFill="1" applyBorder="1" applyAlignment="1">
      <alignment horizontal="right" vertical="center"/>
    </xf>
    <xf numFmtId="177" fontId="38" fillId="0" borderId="2" xfId="1" applyNumberFormat="1" applyFont="1" applyFill="1" applyBorder="1" applyAlignment="1">
      <alignment horizontal="right" vertical="center"/>
    </xf>
    <xf numFmtId="177" fontId="38" fillId="0" borderId="3" xfId="1" applyNumberFormat="1" applyFont="1" applyFill="1" applyBorder="1" applyAlignment="1">
      <alignment horizontal="right" vertical="center"/>
    </xf>
    <xf numFmtId="177" fontId="10" fillId="0" borderId="5" xfId="3" applyNumberFormat="1" applyFont="1" applyFill="1" applyBorder="1" applyAlignment="1">
      <alignment horizontal="center" vertical="center"/>
    </xf>
    <xf numFmtId="177" fontId="10" fillId="0" borderId="5" xfId="3" applyNumberFormat="1" applyFont="1" applyFill="1" applyBorder="1" applyAlignment="1">
      <alignment vertical="center"/>
    </xf>
    <xf numFmtId="177" fontId="10" fillId="0" borderId="129" xfId="3" applyNumberFormat="1" applyFont="1" applyFill="1" applyBorder="1" applyAlignment="1">
      <alignment vertical="center"/>
    </xf>
    <xf numFmtId="177" fontId="10" fillId="0" borderId="0" xfId="0" applyNumberFormat="1" applyFont="1">
      <alignment vertical="center"/>
    </xf>
    <xf numFmtId="177" fontId="10" fillId="0" borderId="1" xfId="3" applyNumberFormat="1" applyFont="1" applyFill="1" applyBorder="1" applyAlignment="1">
      <alignment horizontal="center" vertical="center"/>
    </xf>
    <xf numFmtId="177" fontId="10" fillId="0" borderId="1" xfId="3" applyNumberFormat="1" applyFont="1" applyFill="1" applyBorder="1" applyAlignment="1">
      <alignment vertical="center"/>
    </xf>
    <xf numFmtId="177" fontId="10" fillId="0" borderId="145" xfId="3" applyNumberFormat="1" applyFont="1" applyFill="1" applyBorder="1" applyAlignment="1">
      <alignment vertical="center"/>
    </xf>
    <xf numFmtId="177" fontId="10" fillId="0" borderId="2" xfId="3" applyNumberFormat="1" applyFont="1" applyFill="1" applyBorder="1" applyAlignment="1">
      <alignment horizontal="center" vertical="center"/>
    </xf>
    <xf numFmtId="177" fontId="10" fillId="0" borderId="27" xfId="3" applyNumberFormat="1" applyFont="1" applyFill="1" applyBorder="1" applyAlignment="1">
      <alignment vertical="center"/>
    </xf>
    <xf numFmtId="177" fontId="10" fillId="0" borderId="3" xfId="3" applyNumberFormat="1" applyFont="1" applyFill="1" applyBorder="1" applyAlignment="1">
      <alignment vertical="center"/>
    </xf>
    <xf numFmtId="177" fontId="8" fillId="0" borderId="5" xfId="3" applyNumberFormat="1" applyFont="1" applyFill="1" applyBorder="1" applyAlignment="1">
      <alignment horizontal="center" vertical="center"/>
    </xf>
    <xf numFmtId="177" fontId="8" fillId="0" borderId="5" xfId="0" applyNumberFormat="1" applyFont="1" applyFill="1" applyBorder="1" applyAlignment="1" applyProtection="1">
      <alignment vertical="center"/>
    </xf>
    <xf numFmtId="177" fontId="0" fillId="0" borderId="0" xfId="0" applyNumberFormat="1">
      <alignment vertical="center"/>
    </xf>
    <xf numFmtId="177" fontId="8" fillId="0" borderId="1" xfId="3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 applyProtection="1">
      <alignment vertical="center"/>
    </xf>
    <xf numFmtId="177" fontId="8" fillId="0" borderId="1" xfId="1" applyNumberFormat="1" applyFont="1" applyFill="1" applyBorder="1" applyAlignment="1" applyProtection="1">
      <alignment vertical="center"/>
    </xf>
    <xf numFmtId="177" fontId="8" fillId="0" borderId="2" xfId="3" applyNumberFormat="1" applyFont="1" applyFill="1" applyBorder="1" applyAlignment="1">
      <alignment horizontal="center" vertical="center"/>
    </xf>
    <xf numFmtId="177" fontId="8" fillId="0" borderId="0" xfId="3" applyNumberFormat="1" applyFont="1" applyFill="1" applyBorder="1" applyAlignment="1">
      <alignment horizontal="center" vertical="center"/>
    </xf>
    <xf numFmtId="177" fontId="8" fillId="0" borderId="0" xfId="3" applyNumberFormat="1" applyFont="1" applyFill="1" applyBorder="1">
      <alignment vertical="center"/>
    </xf>
    <xf numFmtId="177" fontId="8" fillId="0" borderId="0" xfId="0" applyNumberFormat="1" applyFont="1" applyFill="1" applyBorder="1" applyAlignment="1" applyProtection="1">
      <alignment vertical="center"/>
    </xf>
    <xf numFmtId="177" fontId="8" fillId="0" borderId="0" xfId="0" applyNumberFormat="1" applyFont="1" applyFill="1">
      <alignment vertical="center"/>
    </xf>
    <xf numFmtId="177" fontId="8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right" vertical="center"/>
    </xf>
    <xf numFmtId="177" fontId="10" fillId="0" borderId="5" xfId="3" applyNumberFormat="1" applyFont="1" applyFill="1" applyBorder="1" applyAlignment="1">
      <alignment horizontal="right" vertical="center"/>
    </xf>
    <xf numFmtId="177" fontId="10" fillId="0" borderId="1" xfId="3" applyNumberFormat="1" applyFont="1" applyFill="1" applyBorder="1" applyAlignment="1">
      <alignment horizontal="right" vertical="center"/>
    </xf>
    <xf numFmtId="177" fontId="10" fillId="0" borderId="27" xfId="3" applyNumberFormat="1" applyFont="1" applyFill="1" applyBorder="1" applyAlignment="1">
      <alignment horizontal="right" vertical="center"/>
    </xf>
    <xf numFmtId="177" fontId="8" fillId="0" borderId="5" xfId="3" applyNumberFormat="1" applyFont="1" applyFill="1" applyBorder="1" applyAlignment="1">
      <alignment horizontal="right" vertical="center"/>
    </xf>
    <xf numFmtId="177" fontId="8" fillId="0" borderId="7" xfId="3" applyNumberFormat="1" applyFont="1" applyFill="1" applyBorder="1" applyAlignment="1">
      <alignment horizontal="right" vertical="center"/>
    </xf>
    <xf numFmtId="177" fontId="8" fillId="0" borderId="1" xfId="3" applyNumberFormat="1" applyFont="1" applyFill="1" applyBorder="1" applyAlignment="1">
      <alignment horizontal="right" vertical="center"/>
    </xf>
    <xf numFmtId="177" fontId="8" fillId="0" borderId="1" xfId="1" applyNumberFormat="1" applyFont="1" applyFill="1" applyBorder="1" applyAlignment="1">
      <alignment horizontal="right" vertical="center"/>
    </xf>
    <xf numFmtId="177" fontId="8" fillId="0" borderId="30" xfId="3" applyNumberFormat="1" applyFont="1" applyFill="1" applyBorder="1" applyAlignment="1">
      <alignment horizontal="right" vertical="center"/>
    </xf>
    <xf numFmtId="177" fontId="8" fillId="0" borderId="2" xfId="1" applyNumberFormat="1" applyFont="1" applyFill="1" applyBorder="1" applyAlignment="1">
      <alignment horizontal="right" vertical="center"/>
    </xf>
    <xf numFmtId="177" fontId="10" fillId="0" borderId="145" xfId="3" applyNumberFormat="1" applyFont="1" applyFill="1" applyBorder="1" applyAlignment="1">
      <alignment horizontal="right" vertical="center"/>
    </xf>
    <xf numFmtId="177" fontId="8" fillId="0" borderId="5" xfId="0" applyNumberFormat="1" applyFont="1" applyFill="1" applyBorder="1" applyAlignment="1" applyProtection="1">
      <alignment horizontal="right" vertical="center"/>
    </xf>
    <xf numFmtId="177" fontId="8" fillId="0" borderId="6" xfId="3" applyNumberFormat="1" applyFont="1" applyFill="1" applyBorder="1" applyAlignment="1">
      <alignment horizontal="right" vertical="center"/>
    </xf>
    <xf numFmtId="177" fontId="8" fillId="0" borderId="1" xfId="0" applyNumberFormat="1" applyFont="1" applyFill="1" applyBorder="1" applyAlignment="1" applyProtection="1">
      <alignment horizontal="right" vertical="center"/>
    </xf>
    <xf numFmtId="177" fontId="8" fillId="0" borderId="4" xfId="3" applyNumberFormat="1" applyFont="1" applyFill="1" applyBorder="1" applyAlignment="1">
      <alignment horizontal="right" vertical="center"/>
    </xf>
    <xf numFmtId="177" fontId="8" fillId="0" borderId="4" xfId="1" applyNumberFormat="1" applyFont="1" applyFill="1" applyBorder="1" applyAlignment="1">
      <alignment horizontal="right" vertical="center"/>
    </xf>
    <xf numFmtId="177" fontId="8" fillId="0" borderId="3" xfId="1" applyNumberFormat="1" applyFont="1" applyFill="1" applyBorder="1" applyAlignment="1">
      <alignment horizontal="right" vertical="center"/>
    </xf>
    <xf numFmtId="177" fontId="26" fillId="0" borderId="127" xfId="3" applyNumberFormat="1" applyFont="1" applyFill="1" applyBorder="1" applyAlignment="1">
      <alignment horizontal="right" vertical="center"/>
    </xf>
    <xf numFmtId="177" fontId="26" fillId="0" borderId="93" xfId="3" applyNumberFormat="1" applyFont="1" applyFill="1" applyBorder="1" applyAlignment="1">
      <alignment horizontal="right" vertical="center"/>
    </xf>
    <xf numFmtId="177" fontId="26" fillId="0" borderId="116" xfId="3" applyNumberFormat="1" applyFont="1" applyFill="1" applyBorder="1" applyAlignment="1">
      <alignment horizontal="right" vertical="center"/>
    </xf>
    <xf numFmtId="177" fontId="26" fillId="0" borderId="12" xfId="3" applyNumberFormat="1" applyFont="1" applyFill="1" applyBorder="1" applyAlignment="1">
      <alignment horizontal="right" vertical="center"/>
    </xf>
    <xf numFmtId="177" fontId="26" fillId="0" borderId="3" xfId="3" applyNumberFormat="1" applyFont="1" applyFill="1" applyBorder="1" applyAlignment="1">
      <alignment horizontal="right" vertical="center"/>
    </xf>
    <xf numFmtId="177" fontId="41" fillId="0" borderId="1" xfId="3" applyNumberFormat="1" applyFont="1" applyFill="1" applyBorder="1" applyAlignment="1">
      <alignment horizontal="right" vertical="center"/>
    </xf>
    <xf numFmtId="177" fontId="41" fillId="0" borderId="4" xfId="3" applyNumberFormat="1" applyFont="1" applyFill="1" applyBorder="1" applyAlignment="1">
      <alignment horizontal="right" vertical="center"/>
    </xf>
    <xf numFmtId="177" fontId="41" fillId="0" borderId="2" xfId="3" applyNumberFormat="1" applyFont="1" applyFill="1" applyBorder="1" applyAlignment="1">
      <alignment horizontal="right" vertical="center"/>
    </xf>
    <xf numFmtId="177" fontId="41" fillId="0" borderId="3" xfId="3" applyNumberFormat="1" applyFont="1" applyFill="1" applyBorder="1" applyAlignment="1">
      <alignment horizontal="right" vertical="center"/>
    </xf>
    <xf numFmtId="177" fontId="41" fillId="0" borderId="27" xfId="3" applyNumberFormat="1" applyFont="1" applyFill="1" applyBorder="1" applyAlignment="1">
      <alignment horizontal="right" vertical="center"/>
    </xf>
    <xf numFmtId="177" fontId="41" fillId="0" borderId="28" xfId="3" applyNumberFormat="1" applyFont="1" applyFill="1" applyBorder="1" applyAlignment="1">
      <alignment horizontal="right" vertical="center"/>
    </xf>
    <xf numFmtId="177" fontId="50" fillId="0" borderId="1" xfId="0" applyNumberFormat="1" applyFont="1" applyBorder="1" applyAlignment="1">
      <alignment horizontal="right" vertical="center"/>
    </xf>
    <xf numFmtId="178" fontId="12" fillId="0" borderId="115" xfId="1" applyNumberFormat="1" applyFont="1" applyFill="1" applyBorder="1" applyAlignment="1">
      <alignment horizontal="center" vertical="center"/>
    </xf>
    <xf numFmtId="178" fontId="12" fillId="0" borderId="2" xfId="1" applyNumberFormat="1" applyFont="1" applyFill="1" applyBorder="1" applyAlignment="1">
      <alignment horizontal="center" vertical="center"/>
    </xf>
    <xf numFmtId="178" fontId="10" fillId="0" borderId="137" xfId="0" applyNumberFormat="1" applyFont="1" applyFill="1" applyBorder="1" applyAlignment="1">
      <alignment horizontal="right" vertical="center"/>
    </xf>
    <xf numFmtId="178" fontId="82" fillId="0" borderId="153" xfId="22" applyNumberFormat="1" applyFont="1" applyBorder="1" applyAlignment="1" applyProtection="1">
      <alignment horizontal="right" vertical="center"/>
      <protection locked="0"/>
    </xf>
    <xf numFmtId="178" fontId="82" fillId="0" borderId="150" xfId="22" applyNumberFormat="1" applyFont="1" applyBorder="1" applyAlignment="1" applyProtection="1">
      <alignment horizontal="right" vertical="center"/>
      <protection locked="0"/>
    </xf>
    <xf numFmtId="178" fontId="10" fillId="0" borderId="93" xfId="1" applyNumberFormat="1" applyFont="1" applyFill="1" applyBorder="1" applyAlignment="1">
      <alignment horizontal="right" vertical="center"/>
    </xf>
    <xf numFmtId="178" fontId="42" fillId="0" borderId="115" xfId="1" applyNumberFormat="1" applyFont="1" applyFill="1" applyBorder="1" applyAlignment="1">
      <alignment horizontal="right" vertical="center"/>
    </xf>
    <xf numFmtId="178" fontId="42" fillId="0" borderId="116" xfId="1" applyNumberFormat="1" applyFont="1" applyFill="1" applyBorder="1" applyAlignment="1">
      <alignment horizontal="right" vertical="center"/>
    </xf>
    <xf numFmtId="178" fontId="11" fillId="0" borderId="115" xfId="1" applyNumberFormat="1" applyFont="1" applyFill="1" applyBorder="1" applyAlignment="1">
      <alignment horizontal="right" vertical="center"/>
    </xf>
    <xf numFmtId="178" fontId="11" fillId="0" borderId="116" xfId="1" applyNumberFormat="1" applyFont="1" applyFill="1" applyBorder="1" applyAlignment="1">
      <alignment horizontal="right" vertical="center"/>
    </xf>
    <xf numFmtId="178" fontId="12" fillId="0" borderId="115" xfId="1" applyNumberFormat="1" applyFont="1" applyFill="1" applyBorder="1" applyAlignment="1">
      <alignment horizontal="right" vertical="center"/>
    </xf>
    <xf numFmtId="178" fontId="12" fillId="0" borderId="116" xfId="1" applyNumberFormat="1" applyFont="1" applyFill="1" applyBorder="1" applyAlignment="1">
      <alignment horizontal="right" vertical="center"/>
    </xf>
    <xf numFmtId="178" fontId="10" fillId="0" borderId="12" xfId="1" applyNumberFormat="1" applyFont="1" applyFill="1" applyBorder="1" applyAlignment="1">
      <alignment horizontal="right" vertical="center"/>
    </xf>
    <xf numFmtId="178" fontId="12" fillId="0" borderId="2" xfId="1" applyNumberFormat="1" applyFont="1" applyFill="1" applyBorder="1" applyAlignment="1">
      <alignment horizontal="right" vertical="center"/>
    </xf>
    <xf numFmtId="178" fontId="12" fillId="0" borderId="3" xfId="1" applyNumberFormat="1" applyFont="1" applyFill="1" applyBorder="1" applyAlignment="1">
      <alignment horizontal="right" vertical="center"/>
    </xf>
    <xf numFmtId="177" fontId="10" fillId="0" borderId="135" xfId="0" applyNumberFormat="1" applyFont="1" applyFill="1" applyBorder="1" applyAlignment="1">
      <alignment horizontal="right" vertical="center"/>
    </xf>
    <xf numFmtId="177" fontId="12" fillId="0" borderId="135" xfId="1" applyNumberFormat="1" applyFont="1" applyFill="1" applyBorder="1" applyAlignment="1">
      <alignment horizontal="center" vertical="center"/>
    </xf>
    <xf numFmtId="177" fontId="12" fillId="0" borderId="2" xfId="1" applyNumberFormat="1" applyFont="1" applyFill="1" applyBorder="1" applyAlignment="1">
      <alignment horizontal="center" vertical="center"/>
    </xf>
    <xf numFmtId="177" fontId="10" fillId="0" borderId="135" xfId="1" applyNumberFormat="1" applyFont="1" applyFill="1" applyBorder="1" applyAlignment="1">
      <alignment horizontal="right" vertical="center"/>
    </xf>
    <xf numFmtId="177" fontId="11" fillId="0" borderId="135" xfId="1" applyNumberFormat="1" applyFont="1" applyFill="1" applyBorder="1" applyAlignment="1">
      <alignment horizontal="right" vertical="center"/>
    </xf>
    <xf numFmtId="177" fontId="11" fillId="0" borderId="134" xfId="1" applyNumberFormat="1" applyFont="1" applyFill="1" applyBorder="1" applyAlignment="1">
      <alignment horizontal="right" vertical="center"/>
    </xf>
    <xf numFmtId="177" fontId="21" fillId="0" borderId="135" xfId="1" applyNumberFormat="1" applyFont="1" applyFill="1" applyBorder="1" applyAlignment="1">
      <alignment horizontal="right" vertical="center"/>
    </xf>
    <xf numFmtId="177" fontId="23" fillId="0" borderId="135" xfId="1" applyNumberFormat="1" applyFont="1" applyFill="1" applyBorder="1" applyAlignment="1">
      <alignment horizontal="right" vertical="center"/>
    </xf>
    <xf numFmtId="177" fontId="23" fillId="0" borderId="134" xfId="1" applyNumberFormat="1" applyFont="1" applyFill="1" applyBorder="1" applyAlignment="1">
      <alignment horizontal="right" vertical="center"/>
    </xf>
    <xf numFmtId="177" fontId="24" fillId="0" borderId="135" xfId="1" applyNumberFormat="1" applyFont="1" applyFill="1" applyBorder="1" applyAlignment="1">
      <alignment horizontal="right" vertical="center"/>
    </xf>
    <xf numFmtId="177" fontId="32" fillId="0" borderId="135" xfId="1" applyNumberFormat="1" applyFont="1" applyFill="1" applyBorder="1" applyAlignment="1">
      <alignment horizontal="right" vertical="center"/>
    </xf>
    <xf numFmtId="177" fontId="32" fillId="0" borderId="134" xfId="1" applyNumberFormat="1" applyFont="1" applyFill="1" applyBorder="1" applyAlignment="1">
      <alignment horizontal="right" vertical="center"/>
    </xf>
    <xf numFmtId="177" fontId="44" fillId="0" borderId="135" xfId="1" applyNumberFormat="1" applyFont="1" applyFill="1" applyBorder="1" applyAlignment="1">
      <alignment horizontal="right" vertical="center"/>
    </xf>
    <xf numFmtId="177" fontId="12" fillId="0" borderId="135" xfId="1" applyNumberFormat="1" applyFont="1" applyFill="1" applyBorder="1" applyAlignment="1">
      <alignment horizontal="right" vertical="center"/>
    </xf>
    <xf numFmtId="177" fontId="12" fillId="0" borderId="134" xfId="1" applyNumberFormat="1" applyFont="1" applyFill="1" applyBorder="1" applyAlignment="1">
      <alignment horizontal="right" vertical="center"/>
    </xf>
    <xf numFmtId="177" fontId="10" fillId="0" borderId="2" xfId="1" applyNumberFormat="1" applyFont="1" applyFill="1" applyBorder="1" applyAlignment="1">
      <alignment horizontal="right" vertical="center"/>
    </xf>
    <xf numFmtId="177" fontId="12" fillId="0" borderId="2" xfId="1" applyNumberFormat="1" applyFont="1" applyFill="1" applyBorder="1" applyAlignment="1">
      <alignment horizontal="right" vertical="center"/>
    </xf>
    <xf numFmtId="177" fontId="12" fillId="0" borderId="3" xfId="1" applyNumberFormat="1" applyFont="1" applyFill="1" applyBorder="1" applyAlignment="1">
      <alignment horizontal="right" vertical="center"/>
    </xf>
    <xf numFmtId="177" fontId="83" fillId="0" borderId="135" xfId="1" applyNumberFormat="1" applyFont="1" applyFill="1" applyBorder="1" applyAlignment="1">
      <alignment horizontal="right" vertical="center"/>
    </xf>
    <xf numFmtId="177" fontId="12" fillId="0" borderId="0" xfId="0" applyNumberFormat="1" applyFont="1" applyFill="1" applyAlignment="1">
      <alignment horizontal="right" vertical="center"/>
    </xf>
    <xf numFmtId="177" fontId="83" fillId="0" borderId="135" xfId="3" applyNumberFormat="1" applyFont="1" applyFill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82" fillId="0" borderId="135" xfId="3" applyNumberFormat="1" applyFont="1" applyFill="1" applyBorder="1" applyAlignment="1">
      <alignment horizontal="right" vertical="center"/>
    </xf>
    <xf numFmtId="177" fontId="82" fillId="0" borderId="150" xfId="3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177" fontId="83" fillId="0" borderId="135" xfId="0" applyNumberFormat="1" applyFont="1" applyFill="1" applyBorder="1" applyAlignment="1">
      <alignment horizontal="right" vertical="center"/>
    </xf>
    <xf numFmtId="177" fontId="82" fillId="0" borderId="135" xfId="0" applyNumberFormat="1" applyFont="1" applyFill="1" applyBorder="1" applyAlignment="1">
      <alignment horizontal="right" vertical="center"/>
    </xf>
    <xf numFmtId="177" fontId="82" fillId="0" borderId="150" xfId="0" applyNumberFormat="1" applyFont="1" applyFill="1" applyBorder="1" applyAlignment="1">
      <alignment horizontal="right" vertical="center"/>
    </xf>
    <xf numFmtId="177" fontId="21" fillId="0" borderId="50" xfId="1" applyNumberFormat="1" applyFont="1" applyFill="1" applyBorder="1" applyAlignment="1">
      <alignment horizontal="right" vertical="center"/>
    </xf>
    <xf numFmtId="177" fontId="10" fillId="0" borderId="103" xfId="1" applyNumberFormat="1" applyFont="1" applyFill="1" applyBorder="1" applyAlignment="1">
      <alignment horizontal="right" vertical="center"/>
    </xf>
    <xf numFmtId="177" fontId="10" fillId="0" borderId="21" xfId="1" applyNumberFormat="1" applyFont="1" applyFill="1" applyBorder="1" applyAlignment="1">
      <alignment horizontal="right" vertical="center"/>
    </xf>
    <xf numFmtId="177" fontId="21" fillId="0" borderId="14" xfId="1" applyNumberFormat="1" applyFont="1" applyFill="1" applyBorder="1" applyAlignment="1">
      <alignment horizontal="right" vertical="center"/>
    </xf>
    <xf numFmtId="177" fontId="84" fillId="0" borderId="128" xfId="22" applyNumberFormat="1" applyFont="1" applyBorder="1" applyAlignment="1" applyProtection="1">
      <alignment horizontal="right" vertical="center"/>
      <protection locked="0"/>
    </xf>
    <xf numFmtId="177" fontId="84" fillId="0" borderId="129" xfId="22" applyNumberFormat="1" applyFont="1" applyBorder="1" applyAlignment="1" applyProtection="1">
      <alignment horizontal="right" vertical="center"/>
      <protection locked="0"/>
    </xf>
    <xf numFmtId="177" fontId="21" fillId="0" borderId="11" xfId="1" applyNumberFormat="1" applyFont="1" applyFill="1" applyBorder="1" applyAlignment="1">
      <alignment horizontal="right" vertical="center"/>
    </xf>
    <xf numFmtId="177" fontId="84" fillId="0" borderId="150" xfId="22" applyNumberFormat="1" applyFont="1" applyBorder="1" applyAlignment="1" applyProtection="1">
      <alignment horizontal="right" vertical="center"/>
      <protection locked="0"/>
    </xf>
    <xf numFmtId="177" fontId="21" fillId="0" borderId="12" xfId="1" applyNumberFormat="1" applyFont="1" applyFill="1" applyBorder="1" applyAlignment="1">
      <alignment horizontal="right" vertical="center"/>
    </xf>
    <xf numFmtId="177" fontId="84" fillId="0" borderId="3" xfId="22" applyNumberFormat="1" applyFont="1" applyBorder="1" applyAlignment="1" applyProtection="1">
      <alignment horizontal="right" vertical="center"/>
      <protection locked="0"/>
    </xf>
    <xf numFmtId="177" fontId="10" fillId="0" borderId="59" xfId="1" applyNumberFormat="1" applyFont="1" applyFill="1" applyBorder="1" applyAlignment="1">
      <alignment horizontal="right" vertical="center"/>
    </xf>
    <xf numFmtId="177" fontId="10" fillId="0" borderId="127" xfId="1" applyNumberFormat="1" applyFont="1" applyFill="1" applyBorder="1" applyAlignment="1">
      <alignment horizontal="right" vertical="center"/>
    </xf>
    <xf numFmtId="177" fontId="10" fillId="0" borderId="93" xfId="1" applyNumberFormat="1" applyFont="1" applyFill="1" applyBorder="1" applyAlignment="1">
      <alignment horizontal="right" vertical="center"/>
    </xf>
    <xf numFmtId="177" fontId="10" fillId="0" borderId="12" xfId="1" applyNumberFormat="1" applyFont="1" applyFill="1" applyBorder="1" applyAlignment="1">
      <alignment horizontal="right" vertical="center"/>
    </xf>
    <xf numFmtId="177" fontId="84" fillId="0" borderId="153" xfId="22" applyNumberFormat="1" applyFont="1" applyFill="1" applyBorder="1" applyAlignment="1" applyProtection="1">
      <alignment horizontal="right" vertical="center"/>
      <protection locked="0"/>
    </xf>
    <xf numFmtId="177" fontId="84" fillId="0" borderId="150" xfId="22" applyNumberFormat="1" applyFont="1" applyFill="1" applyBorder="1" applyAlignment="1" applyProtection="1">
      <alignment horizontal="right" vertical="center"/>
      <protection locked="0"/>
    </xf>
    <xf numFmtId="177" fontId="5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77" fontId="26" fillId="0" borderId="135" xfId="3" applyNumberFormat="1" applyFont="1" applyFill="1" applyBorder="1" applyAlignment="1">
      <alignment horizontal="right" vertical="center"/>
    </xf>
    <xf numFmtId="177" fontId="50" fillId="0" borderId="135" xfId="3" applyNumberFormat="1" applyFont="1" applyBorder="1" applyAlignment="1">
      <alignment horizontal="right" vertical="center"/>
    </xf>
    <xf numFmtId="177" fontId="50" fillId="0" borderId="134" xfId="3" applyNumberFormat="1" applyFont="1" applyBorder="1" applyAlignment="1">
      <alignment horizontal="right" vertical="center"/>
    </xf>
    <xf numFmtId="177" fontId="41" fillId="0" borderId="135" xfId="3" applyNumberFormat="1" applyFont="1" applyFill="1" applyBorder="1" applyAlignment="1">
      <alignment horizontal="right" vertical="center"/>
    </xf>
    <xf numFmtId="177" fontId="41" fillId="0" borderId="134" xfId="3" applyNumberFormat="1" applyFont="1" applyFill="1" applyBorder="1" applyAlignment="1">
      <alignment horizontal="right" vertical="center"/>
    </xf>
    <xf numFmtId="177" fontId="26" fillId="0" borderId="14" xfId="3" applyNumberFormat="1" applyFont="1" applyFill="1" applyBorder="1" applyAlignment="1">
      <alignment horizontal="right" vertical="center"/>
    </xf>
    <xf numFmtId="177" fontId="26" fillId="0" borderId="11" xfId="3" applyNumberFormat="1" applyFont="1" applyFill="1" applyBorder="1" applyAlignment="1">
      <alignment horizontal="right" vertical="center"/>
    </xf>
    <xf numFmtId="177" fontId="84" fillId="0" borderId="115" xfId="22" applyNumberFormat="1" applyFont="1" applyBorder="1" applyAlignment="1" applyProtection="1">
      <alignment horizontal="right" vertical="center" wrapText="1"/>
      <protection locked="0"/>
    </xf>
    <xf numFmtId="177" fontId="84" fillId="0" borderId="2" xfId="22" applyNumberFormat="1" applyFont="1" applyBorder="1" applyAlignment="1" applyProtection="1">
      <alignment horizontal="right" vertical="center" wrapText="1"/>
      <protection locked="0"/>
    </xf>
    <xf numFmtId="177" fontId="44" fillId="0" borderId="18" xfId="33" applyNumberFormat="1" applyFont="1" applyFill="1" applyBorder="1" applyAlignment="1">
      <alignment horizontal="right" vertical="center"/>
    </xf>
    <xf numFmtId="177" fontId="44" fillId="0" borderId="20" xfId="33" applyNumberFormat="1" applyFont="1" applyFill="1" applyBorder="1" applyAlignment="1">
      <alignment horizontal="right" vertical="center"/>
    </xf>
    <xf numFmtId="177" fontId="44" fillId="0" borderId="21" xfId="33" applyNumberFormat="1" applyFont="1" applyFill="1" applyBorder="1" applyAlignment="1">
      <alignment horizontal="right" vertical="center"/>
    </xf>
    <xf numFmtId="177" fontId="38" fillId="0" borderId="7" xfId="33" applyNumberFormat="1" applyFont="1" applyBorder="1" applyAlignment="1">
      <alignment horizontal="right" vertical="center"/>
    </xf>
    <xf numFmtId="177" fontId="84" fillId="0" borderId="117" xfId="22" applyNumberFormat="1" applyFont="1" applyBorder="1" applyAlignment="1" applyProtection="1">
      <alignment horizontal="right" vertical="center"/>
      <protection locked="0"/>
    </xf>
    <xf numFmtId="177" fontId="84" fillId="0" borderId="116" xfId="22" applyNumberFormat="1" applyFont="1" applyBorder="1" applyAlignment="1" applyProtection="1">
      <alignment horizontal="right" vertical="center"/>
      <protection locked="0"/>
    </xf>
    <xf numFmtId="177" fontId="38" fillId="0" borderId="30" xfId="33" applyNumberFormat="1" applyFont="1" applyBorder="1" applyAlignment="1">
      <alignment horizontal="right" vertical="center"/>
    </xf>
    <xf numFmtId="177" fontId="84" fillId="0" borderId="31" xfId="22" applyNumberFormat="1" applyFont="1" applyBorder="1" applyAlignment="1" applyProtection="1">
      <alignment horizontal="right" vertical="center"/>
      <protection locked="0"/>
    </xf>
    <xf numFmtId="177" fontId="26" fillId="0" borderId="128" xfId="3" applyNumberFormat="1" applyFont="1" applyFill="1" applyBorder="1" applyAlignment="1">
      <alignment horizontal="right" vertical="center"/>
    </xf>
    <xf numFmtId="177" fontId="26" fillId="0" borderId="153" xfId="3" applyNumberFormat="1" applyFont="1" applyFill="1" applyBorder="1" applyAlignment="1">
      <alignment horizontal="right" vertical="center"/>
    </xf>
    <xf numFmtId="177" fontId="44" fillId="0" borderId="2" xfId="3" applyNumberFormat="1" applyFont="1" applyFill="1" applyBorder="1" applyAlignment="1">
      <alignment horizontal="right" vertical="center"/>
    </xf>
    <xf numFmtId="177" fontId="44" fillId="0" borderId="3" xfId="3" applyNumberFormat="1" applyFont="1" applyFill="1" applyBorder="1" applyAlignment="1">
      <alignment horizontal="right" vertical="center"/>
    </xf>
    <xf numFmtId="177" fontId="50" fillId="0" borderId="153" xfId="1" applyNumberFormat="1" applyFont="1" applyBorder="1" applyAlignment="1">
      <alignment horizontal="right" vertical="center"/>
    </xf>
    <xf numFmtId="177" fontId="41" fillId="0" borderId="153" xfId="1" applyNumberFormat="1" applyFont="1" applyFill="1" applyBorder="1" applyAlignment="1">
      <alignment horizontal="right" vertical="center"/>
    </xf>
    <xf numFmtId="177" fontId="41" fillId="0" borderId="1" xfId="1" applyNumberFormat="1" applyFont="1" applyFill="1" applyBorder="1" applyAlignment="1">
      <alignment horizontal="right" vertical="center"/>
    </xf>
    <xf numFmtId="177" fontId="41" fillId="0" borderId="4" xfId="1" applyNumberFormat="1" applyFont="1" applyFill="1" applyBorder="1" applyAlignment="1">
      <alignment horizontal="right" vertical="center"/>
    </xf>
    <xf numFmtId="177" fontId="41" fillId="0" borderId="2" xfId="1" applyNumberFormat="1" applyFont="1" applyFill="1" applyBorder="1" applyAlignment="1">
      <alignment horizontal="right" vertical="center"/>
    </xf>
    <xf numFmtId="177" fontId="41" fillId="0" borderId="3" xfId="1" applyNumberFormat="1" applyFont="1" applyFill="1" applyBorder="1" applyAlignment="1">
      <alignment horizontal="right" vertical="center"/>
    </xf>
    <xf numFmtId="177" fontId="26" fillId="0" borderId="91" xfId="3" applyNumberFormat="1" applyFont="1" applyFill="1" applyBorder="1" applyAlignment="1">
      <alignment horizontal="right" vertical="center"/>
    </xf>
    <xf numFmtId="177" fontId="41" fillId="0" borderId="91" xfId="3" applyNumberFormat="1" applyFont="1" applyFill="1" applyBorder="1" applyAlignment="1">
      <alignment horizontal="right" vertical="center"/>
    </xf>
    <xf numFmtId="177" fontId="41" fillId="0" borderId="92" xfId="3" applyNumberFormat="1" applyFont="1" applyFill="1" applyBorder="1" applyAlignment="1">
      <alignment horizontal="right" vertical="center"/>
    </xf>
    <xf numFmtId="177" fontId="50" fillId="0" borderId="1" xfId="3" applyNumberFormat="1" applyFont="1" applyBorder="1" applyAlignment="1">
      <alignment horizontal="right" vertical="center"/>
    </xf>
    <xf numFmtId="177" fontId="50" fillId="0" borderId="4" xfId="3" applyNumberFormat="1" applyFont="1" applyBorder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177" fontId="49" fillId="0" borderId="91" xfId="3" applyNumberFormat="1" applyFont="1" applyFill="1" applyBorder="1" applyAlignment="1">
      <alignment horizontal="right" vertical="center"/>
    </xf>
    <xf numFmtId="177" fontId="49" fillId="0" borderId="92" xfId="3" applyNumberFormat="1" applyFont="1" applyFill="1" applyBorder="1" applyAlignment="1">
      <alignment horizontal="right" vertical="center"/>
    </xf>
    <xf numFmtId="177" fontId="49" fillId="0" borderId="7" xfId="3" applyNumberFormat="1" applyFont="1" applyFill="1" applyBorder="1" applyAlignment="1">
      <alignment horizontal="right" vertical="center"/>
    </xf>
    <xf numFmtId="177" fontId="49" fillId="0" borderId="15" xfId="3" applyNumberFormat="1" applyFont="1" applyFill="1" applyBorder="1" applyAlignment="1">
      <alignment horizontal="right" vertical="center"/>
    </xf>
    <xf numFmtId="177" fontId="50" fillId="0" borderId="1" xfId="3" applyNumberFormat="1" applyFont="1" applyFill="1" applyBorder="1" applyAlignment="1">
      <alignment horizontal="right" vertical="center"/>
    </xf>
    <xf numFmtId="177" fontId="50" fillId="0" borderId="4" xfId="3" applyNumberFormat="1" applyFont="1" applyFill="1" applyBorder="1" applyAlignment="1">
      <alignment horizontal="right" vertical="center"/>
    </xf>
    <xf numFmtId="177" fontId="50" fillId="0" borderId="2" xfId="3" applyNumberFormat="1" applyFont="1" applyFill="1" applyBorder="1" applyAlignment="1">
      <alignment horizontal="right" vertical="center"/>
    </xf>
    <xf numFmtId="177" fontId="50" fillId="0" borderId="3" xfId="3" applyNumberFormat="1" applyFont="1" applyFill="1" applyBorder="1" applyAlignment="1">
      <alignment horizontal="right" vertical="center"/>
    </xf>
    <xf numFmtId="177" fontId="49" fillId="0" borderId="1" xfId="3" applyNumberFormat="1" applyFont="1" applyFill="1" applyBorder="1" applyAlignment="1">
      <alignment horizontal="right" vertical="center"/>
    </xf>
    <xf numFmtId="177" fontId="49" fillId="0" borderId="4" xfId="3" applyNumberFormat="1" applyFont="1" applyFill="1" applyBorder="1" applyAlignment="1">
      <alignment horizontal="right" vertical="center"/>
    </xf>
    <xf numFmtId="177" fontId="50" fillId="0" borderId="27" xfId="3" applyNumberFormat="1" applyFont="1" applyFill="1" applyBorder="1" applyAlignment="1">
      <alignment horizontal="right" vertical="center"/>
    </xf>
    <xf numFmtId="177" fontId="50" fillId="0" borderId="28" xfId="3" applyNumberFormat="1" applyFont="1" applyFill="1" applyBorder="1" applyAlignment="1">
      <alignment horizontal="right" vertical="center"/>
    </xf>
    <xf numFmtId="177" fontId="49" fillId="0" borderId="5" xfId="3" applyNumberFormat="1" applyFont="1" applyFill="1" applyBorder="1" applyAlignment="1">
      <alignment horizontal="right" vertical="center"/>
    </xf>
    <xf numFmtId="177" fontId="49" fillId="0" borderId="6" xfId="3" applyNumberFormat="1" applyFont="1" applyFill="1" applyBorder="1" applyAlignment="1">
      <alignment horizontal="right" vertical="center"/>
    </xf>
    <xf numFmtId="177" fontId="50" fillId="0" borderId="30" xfId="3" applyNumberFormat="1" applyFont="1" applyFill="1" applyBorder="1" applyAlignment="1">
      <alignment horizontal="right" vertical="center"/>
    </xf>
    <xf numFmtId="177" fontId="50" fillId="0" borderId="32" xfId="3" applyNumberFormat="1" applyFont="1" applyFill="1" applyBorder="1" applyAlignment="1">
      <alignment horizontal="right" vertical="center"/>
    </xf>
    <xf numFmtId="177" fontId="26" fillId="0" borderId="40" xfId="3" applyNumberFormat="1" applyFont="1" applyFill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7" fontId="10" fillId="0" borderId="139" xfId="1" applyNumberFormat="1" applyFont="1" applyFill="1" applyBorder="1" applyAlignment="1">
      <alignment horizontal="right" vertical="center"/>
    </xf>
    <xf numFmtId="177" fontId="10" fillId="0" borderId="1" xfId="1" applyNumberFormat="1" applyFont="1" applyFill="1" applyBorder="1" applyAlignment="1">
      <alignment horizontal="right" vertical="center"/>
    </xf>
    <xf numFmtId="177" fontId="10" fillId="0" borderId="3" xfId="1" applyNumberFormat="1" applyFont="1" applyFill="1" applyBorder="1" applyAlignment="1">
      <alignment horizontal="right" vertical="center"/>
    </xf>
    <xf numFmtId="177" fontId="39" fillId="0" borderId="91" xfId="1" applyNumberFormat="1" applyFont="1" applyFill="1" applyBorder="1" applyAlignment="1">
      <alignment horizontal="right" vertical="center"/>
    </xf>
    <xf numFmtId="177" fontId="39" fillId="0" borderId="1" xfId="1" applyNumberFormat="1" applyFont="1" applyFill="1" applyBorder="1" applyAlignment="1">
      <alignment horizontal="right" vertical="center"/>
    </xf>
    <xf numFmtId="177" fontId="39" fillId="0" borderId="153" xfId="1" applyNumberFormat="1" applyFont="1" applyFill="1" applyBorder="1" applyAlignment="1">
      <alignment horizontal="right" vertical="center"/>
    </xf>
    <xf numFmtId="177" fontId="38" fillId="0" borderId="153" xfId="1" applyNumberFormat="1" applyFont="1" applyFill="1" applyBorder="1" applyAlignment="1">
      <alignment horizontal="right" vertical="center"/>
    </xf>
    <xf numFmtId="177" fontId="38" fillId="0" borderId="1" xfId="1" applyNumberFormat="1" applyFont="1" applyFill="1" applyBorder="1" applyAlignment="1">
      <alignment horizontal="right" vertical="center"/>
    </xf>
    <xf numFmtId="177" fontId="39" fillId="0" borderId="2" xfId="1" applyNumberFormat="1" applyFont="1" applyFill="1" applyBorder="1" applyAlignment="1">
      <alignment horizontal="right" vertical="center"/>
    </xf>
    <xf numFmtId="177" fontId="38" fillId="0" borderId="156" xfId="1" applyNumberFormat="1" applyFont="1" applyFill="1" applyBorder="1" applyAlignment="1">
      <alignment horizontal="right" vertical="center"/>
    </xf>
    <xf numFmtId="177" fontId="38" fillId="0" borderId="27" xfId="1" applyNumberFormat="1" applyFont="1" applyFill="1" applyBorder="1" applyAlignment="1">
      <alignment horizontal="right" vertical="center"/>
    </xf>
    <xf numFmtId="177" fontId="49" fillId="0" borderId="22" xfId="1" applyNumberFormat="1" applyFont="1" applyBorder="1" applyAlignment="1">
      <alignment vertical="center"/>
    </xf>
    <xf numFmtId="177" fontId="50" fillId="0" borderId="7" xfId="1" applyNumberFormat="1" applyFont="1" applyBorder="1" applyAlignment="1">
      <alignment vertical="center"/>
    </xf>
    <xf numFmtId="177" fontId="49" fillId="0" borderId="7" xfId="1" applyNumberFormat="1" applyFont="1" applyBorder="1" applyAlignment="1">
      <alignment vertical="center"/>
    </xf>
    <xf numFmtId="177" fontId="50" fillId="0" borderId="15" xfId="1" applyNumberFormat="1" applyFont="1" applyBorder="1" applyAlignment="1">
      <alignment vertical="center"/>
    </xf>
    <xf numFmtId="177" fontId="49" fillId="0" borderId="118" xfId="1" applyNumberFormat="1" applyFont="1" applyBorder="1" applyAlignment="1">
      <alignment vertical="center"/>
    </xf>
    <xf numFmtId="177" fontId="50" fillId="0" borderId="115" xfId="1" applyNumberFormat="1" applyFont="1" applyBorder="1" applyAlignment="1">
      <alignment vertical="center"/>
    </xf>
    <xf numFmtId="177" fontId="49" fillId="0" borderId="115" xfId="1" applyNumberFormat="1" applyFont="1" applyBorder="1" applyAlignment="1">
      <alignment vertical="center"/>
    </xf>
    <xf numFmtId="177" fontId="50" fillId="0" borderId="116" xfId="1" applyNumberFormat="1" applyFont="1" applyBorder="1" applyAlignment="1">
      <alignment vertical="center"/>
    </xf>
    <xf numFmtId="177" fontId="49" fillId="0" borderId="9" xfId="1" applyNumberFormat="1" applyFont="1" applyBorder="1" applyAlignment="1">
      <alignment vertical="center"/>
    </xf>
    <xf numFmtId="177" fontId="50" fillId="0" borderId="2" xfId="1" applyNumberFormat="1" applyFont="1" applyBorder="1" applyAlignment="1">
      <alignment vertical="center"/>
    </xf>
    <xf numFmtId="177" fontId="49" fillId="0" borderId="2" xfId="1" applyNumberFormat="1" applyFont="1" applyBorder="1" applyAlignment="1">
      <alignment vertical="center"/>
    </xf>
    <xf numFmtId="177" fontId="50" fillId="0" borderId="3" xfId="1" applyNumberFormat="1" applyFont="1" applyBorder="1" applyAlignment="1">
      <alignment vertical="center"/>
    </xf>
    <xf numFmtId="177" fontId="14" fillId="0" borderId="0" xfId="0" applyNumberFormat="1" applyFont="1">
      <alignment vertical="center"/>
    </xf>
    <xf numFmtId="177" fontId="10" fillId="0" borderId="91" xfId="1" applyNumberFormat="1" applyFont="1" applyFill="1" applyBorder="1" applyAlignment="1">
      <alignment vertical="center"/>
    </xf>
    <xf numFmtId="177" fontId="10" fillId="0" borderId="115" xfId="1" applyNumberFormat="1" applyFont="1" applyFill="1" applyBorder="1" applyAlignment="1">
      <alignment vertical="center"/>
    </xf>
    <xf numFmtId="177" fontId="11" fillId="0" borderId="115" xfId="1" applyNumberFormat="1" applyFont="1" applyFill="1" applyBorder="1" applyAlignment="1">
      <alignment vertical="center"/>
    </xf>
    <xf numFmtId="177" fontId="11" fillId="0" borderId="2" xfId="1" applyNumberFormat="1" applyFont="1" applyFill="1" applyBorder="1" applyAlignment="1">
      <alignment vertical="center"/>
    </xf>
    <xf numFmtId="177" fontId="10" fillId="0" borderId="92" xfId="1" applyNumberFormat="1" applyFont="1" applyFill="1" applyBorder="1" applyAlignment="1">
      <alignment vertical="center"/>
    </xf>
    <xf numFmtId="177" fontId="10" fillId="0" borderId="150" xfId="1" applyNumberFormat="1" applyFont="1" applyFill="1" applyBorder="1" applyAlignment="1">
      <alignment vertical="center"/>
    </xf>
    <xf numFmtId="177" fontId="11" fillId="0" borderId="116" xfId="1" applyNumberFormat="1" applyFont="1" applyFill="1" applyBorder="1" applyAlignment="1">
      <alignment vertical="center"/>
    </xf>
    <xf numFmtId="177" fontId="11" fillId="0" borderId="3" xfId="1" applyNumberFormat="1" applyFont="1" applyFill="1" applyBorder="1" applyAlignment="1">
      <alignment vertical="center"/>
    </xf>
    <xf numFmtId="177" fontId="14" fillId="0" borderId="0" xfId="0" applyNumberFormat="1" applyFont="1" applyFill="1" applyAlignment="1">
      <alignment horizontal="right" vertical="center"/>
    </xf>
    <xf numFmtId="177" fontId="10" fillId="0" borderId="139" xfId="3" applyNumberFormat="1" applyFont="1" applyFill="1" applyBorder="1" applyAlignment="1">
      <alignment horizontal="right" vertical="center"/>
    </xf>
    <xf numFmtId="177" fontId="10" fillId="0" borderId="15" xfId="3" applyNumberFormat="1" applyFont="1" applyFill="1" applyBorder="1" applyAlignment="1">
      <alignment horizontal="right" vertical="center"/>
    </xf>
    <xf numFmtId="177" fontId="10" fillId="0" borderId="32" xfId="3" applyNumberFormat="1" applyFont="1" applyFill="1" applyBorder="1" applyAlignment="1">
      <alignment horizontal="right" vertical="center"/>
    </xf>
    <xf numFmtId="177" fontId="8" fillId="0" borderId="6" xfId="3" applyNumberFormat="1" applyFont="1" applyBorder="1" applyAlignment="1">
      <alignment horizontal="right" vertical="center"/>
    </xf>
    <xf numFmtId="177" fontId="8" fillId="0" borderId="4" xfId="3" applyNumberFormat="1" applyFont="1" applyBorder="1" applyAlignment="1">
      <alignment horizontal="right" vertical="center"/>
    </xf>
    <xf numFmtId="177" fontId="8" fillId="0" borderId="3" xfId="3" applyNumberFormat="1" applyFont="1" applyFill="1" applyBorder="1" applyAlignment="1">
      <alignment horizontal="right" vertical="center"/>
    </xf>
    <xf numFmtId="177" fontId="38" fillId="0" borderId="0" xfId="3" applyNumberFormat="1" applyFont="1" applyAlignment="1">
      <alignment horizontal="right" vertical="center"/>
    </xf>
    <xf numFmtId="177" fontId="14" fillId="0" borderId="0" xfId="0" applyNumberFormat="1" applyFont="1" applyAlignment="1">
      <alignment horizontal="right" vertical="center"/>
    </xf>
    <xf numFmtId="177" fontId="10" fillId="0" borderId="4" xfId="1" applyNumberFormat="1" applyFont="1" applyFill="1" applyBorder="1" applyAlignment="1">
      <alignment horizontal="right" vertical="center"/>
    </xf>
    <xf numFmtId="177" fontId="11" fillId="0" borderId="15" xfId="1" applyNumberFormat="1" applyFont="1" applyFill="1" applyBorder="1" applyAlignment="1">
      <alignment horizontal="right" vertical="center"/>
    </xf>
    <xf numFmtId="177" fontId="11" fillId="0" borderId="4" xfId="1" applyNumberFormat="1" applyFont="1" applyFill="1" applyBorder="1" applyAlignment="1">
      <alignment horizontal="right" vertical="center"/>
    </xf>
    <xf numFmtId="177" fontId="38" fillId="0" borderId="0" xfId="1" applyNumberFormat="1" applyFont="1" applyAlignment="1">
      <alignment horizontal="right" vertical="center"/>
    </xf>
    <xf numFmtId="177" fontId="26" fillId="0" borderId="6" xfId="3" applyNumberFormat="1" applyFont="1" applyFill="1" applyBorder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177" fontId="26" fillId="0" borderId="145" xfId="3" applyNumberFormat="1" applyFont="1" applyFill="1" applyBorder="1" applyAlignment="1">
      <alignment horizontal="right" vertical="center"/>
    </xf>
    <xf numFmtId="177" fontId="41" fillId="0" borderId="128" xfId="3" applyNumberFormat="1" applyFont="1" applyFill="1" applyBorder="1" applyAlignment="1">
      <alignment horizontal="right" vertical="center"/>
    </xf>
    <xf numFmtId="177" fontId="41" fillId="0" borderId="7" xfId="3" applyNumberFormat="1" applyFont="1" applyFill="1" applyBorder="1" applyAlignment="1">
      <alignment horizontal="right" vertical="center"/>
    </xf>
    <xf numFmtId="177" fontId="41" fillId="0" borderId="15" xfId="3" applyNumberFormat="1" applyFont="1" applyFill="1" applyBorder="1" applyAlignment="1">
      <alignment horizontal="right" vertical="center"/>
    </xf>
    <xf numFmtId="177" fontId="41" fillId="0" borderId="30" xfId="3" applyNumberFormat="1" applyFont="1" applyFill="1" applyBorder="1" applyAlignment="1">
      <alignment horizontal="right" vertical="center"/>
    </xf>
    <xf numFmtId="177" fontId="38" fillId="0" borderId="5" xfId="3" applyNumberFormat="1" applyFont="1" applyBorder="1" applyAlignment="1">
      <alignment horizontal="right" vertical="center"/>
    </xf>
    <xf numFmtId="177" fontId="38" fillId="0" borderId="1" xfId="3" applyNumberFormat="1" applyFont="1" applyBorder="1" applyAlignment="1">
      <alignment horizontal="right" vertical="center"/>
    </xf>
    <xf numFmtId="177" fontId="38" fillId="0" borderId="2" xfId="3" applyNumberFormat="1" applyFont="1" applyBorder="1" applyAlignment="1">
      <alignment horizontal="right" vertical="center"/>
    </xf>
    <xf numFmtId="177" fontId="38" fillId="0" borderId="6" xfId="3" applyNumberFormat="1" applyFont="1" applyBorder="1" applyAlignment="1">
      <alignment horizontal="right" vertical="center"/>
    </xf>
    <xf numFmtId="177" fontId="38" fillId="0" borderId="4" xfId="3" applyNumberFormat="1" applyFont="1" applyBorder="1" applyAlignment="1">
      <alignment horizontal="right" vertical="center"/>
    </xf>
    <xf numFmtId="177" fontId="38" fillId="0" borderId="3" xfId="3" applyNumberFormat="1" applyFont="1" applyBorder="1" applyAlignment="1">
      <alignment horizontal="right" vertical="center"/>
    </xf>
    <xf numFmtId="177" fontId="38" fillId="0" borderId="7" xfId="3" applyNumberFormat="1" applyFont="1" applyBorder="1" applyAlignment="1">
      <alignment horizontal="right" vertical="center"/>
    </xf>
    <xf numFmtId="177" fontId="38" fillId="0" borderId="30" xfId="3" applyNumberFormat="1" applyFont="1" applyBorder="1" applyAlignment="1">
      <alignment horizontal="right" vertical="center"/>
    </xf>
    <xf numFmtId="177" fontId="8" fillId="0" borderId="2" xfId="0" applyNumberFormat="1" applyFont="1" applyFill="1" applyBorder="1" applyAlignment="1" applyProtection="1">
      <alignment horizontal="right" vertical="center"/>
    </xf>
    <xf numFmtId="177" fontId="8" fillId="0" borderId="0" xfId="3" applyNumberFormat="1" applyFont="1" applyFill="1" applyBorder="1" applyAlignment="1">
      <alignment vertical="center"/>
    </xf>
    <xf numFmtId="177" fontId="8" fillId="0" borderId="5" xfId="3" applyNumberFormat="1" applyFont="1" applyFill="1" applyBorder="1" applyAlignment="1">
      <alignment vertical="center"/>
    </xf>
    <xf numFmtId="177" fontId="8" fillId="0" borderId="7" xfId="3" applyNumberFormat="1" applyFont="1" applyFill="1" applyBorder="1" applyAlignment="1">
      <alignment vertical="center"/>
    </xf>
    <xf numFmtId="177" fontId="8" fillId="0" borderId="1" xfId="3" applyNumberFormat="1" applyFont="1" applyFill="1" applyBorder="1" applyAlignment="1">
      <alignment vertical="center"/>
    </xf>
    <xf numFmtId="177" fontId="8" fillId="0" borderId="1" xfId="1" applyNumberFormat="1" applyFont="1" applyFill="1" applyBorder="1" applyAlignment="1">
      <alignment vertical="center"/>
    </xf>
    <xf numFmtId="177" fontId="8" fillId="0" borderId="30" xfId="3" applyNumberFormat="1" applyFont="1" applyFill="1" applyBorder="1" applyAlignment="1">
      <alignment vertical="center"/>
    </xf>
    <xf numFmtId="177" fontId="8" fillId="0" borderId="2" xfId="1" applyNumberFormat="1" applyFont="1" applyFill="1" applyBorder="1" applyAlignment="1">
      <alignment vertical="center"/>
    </xf>
    <xf numFmtId="177" fontId="10" fillId="0" borderId="0" xfId="0" applyNumberFormat="1" applyFont="1" applyAlignment="1">
      <alignment vertical="center"/>
    </xf>
    <xf numFmtId="177" fontId="8" fillId="0" borderId="6" xfId="3" applyNumberFormat="1" applyFont="1" applyFill="1" applyBorder="1" applyAlignment="1">
      <alignment vertical="center"/>
    </xf>
    <xf numFmtId="177" fontId="8" fillId="0" borderId="4" xfId="3" applyNumberFormat="1" applyFont="1" applyFill="1" applyBorder="1" applyAlignment="1">
      <alignment vertical="center"/>
    </xf>
    <xf numFmtId="177" fontId="8" fillId="0" borderId="4" xfId="1" applyNumberFormat="1" applyFont="1" applyFill="1" applyBorder="1" applyAlignment="1">
      <alignment vertical="center"/>
    </xf>
    <xf numFmtId="177" fontId="8" fillId="0" borderId="3" xfId="1" applyNumberFormat="1" applyFont="1" applyFill="1" applyBorder="1" applyAlignment="1">
      <alignment vertical="center"/>
    </xf>
    <xf numFmtId="177" fontId="10" fillId="0" borderId="2" xfId="3" applyNumberFormat="1" applyFont="1" applyFill="1" applyBorder="1" applyAlignment="1">
      <alignment horizontal="right" vertical="center"/>
    </xf>
    <xf numFmtId="177" fontId="8" fillId="0" borderId="1" xfId="0" applyNumberFormat="1" applyFont="1" applyFill="1" applyBorder="1" applyAlignment="1">
      <alignment horizontal="right" vertical="center"/>
    </xf>
    <xf numFmtId="177" fontId="10" fillId="0" borderId="150" xfId="3" applyNumberFormat="1" applyFont="1" applyFill="1" applyBorder="1" applyAlignment="1">
      <alignment horizontal="right" vertical="center"/>
    </xf>
    <xf numFmtId="177" fontId="84" fillId="0" borderId="152" xfId="22" applyNumberFormat="1" applyFont="1" applyBorder="1" applyAlignment="1" applyProtection="1">
      <alignment horizontal="right" vertical="center"/>
      <protection locked="0"/>
    </xf>
    <xf numFmtId="177" fontId="10" fillId="0" borderId="5" xfId="1" applyNumberFormat="1" applyFont="1" applyFill="1" applyBorder="1" applyAlignment="1">
      <alignment horizontal="right" vertical="center"/>
    </xf>
    <xf numFmtId="177" fontId="11" fillId="0" borderId="7" xfId="1" applyNumberFormat="1" applyFont="1" applyFill="1" applyBorder="1">
      <alignment vertical="center"/>
    </xf>
    <xf numFmtId="177" fontId="11" fillId="0" borderId="1" xfId="1" applyNumberFormat="1" applyFont="1" applyFill="1" applyBorder="1">
      <alignment vertical="center"/>
    </xf>
    <xf numFmtId="177" fontId="10" fillId="0" borderId="129" xfId="1" applyNumberFormat="1" applyFont="1" applyFill="1" applyBorder="1" applyAlignment="1">
      <alignment horizontal="right" vertical="center"/>
    </xf>
    <xf numFmtId="177" fontId="10" fillId="0" borderId="145" xfId="1" applyNumberFormat="1" applyFont="1" applyFill="1" applyBorder="1" applyAlignment="1">
      <alignment horizontal="right" vertical="center"/>
    </xf>
    <xf numFmtId="177" fontId="11" fillId="0" borderId="15" xfId="0" applyNumberFormat="1" applyFont="1" applyFill="1" applyBorder="1" applyAlignment="1" applyProtection="1">
      <alignment vertical="center"/>
    </xf>
    <xf numFmtId="177" fontId="11" fillId="0" borderId="4" xfId="0" applyNumberFormat="1" applyFont="1" applyFill="1" applyBorder="1" applyAlignment="1" applyProtection="1">
      <alignment vertical="center"/>
    </xf>
    <xf numFmtId="177" fontId="11" fillId="0" borderId="30" xfId="1" applyNumberFormat="1" applyFont="1" applyFill="1" applyBorder="1">
      <alignment vertical="center"/>
    </xf>
    <xf numFmtId="177" fontId="11" fillId="0" borderId="7" xfId="1" applyNumberFormat="1" applyFont="1" applyFill="1" applyBorder="1" applyAlignment="1">
      <alignment horizontal="right" vertical="center"/>
    </xf>
    <xf numFmtId="177" fontId="11" fillId="0" borderId="1" xfId="1" applyNumberFormat="1" applyFont="1" applyFill="1" applyBorder="1" applyAlignment="1">
      <alignment horizontal="right" vertical="center"/>
    </xf>
    <xf numFmtId="177" fontId="11" fillId="0" borderId="30" xfId="1" applyNumberFormat="1" applyFont="1" applyFill="1" applyBorder="1" applyAlignment="1">
      <alignment horizontal="right" vertical="center"/>
    </xf>
    <xf numFmtId="177" fontId="11" fillId="0" borderId="7" xfId="0" applyNumberFormat="1" applyFont="1" applyFill="1" applyBorder="1" applyAlignment="1" applyProtection="1">
      <alignment horizontal="right" vertical="center"/>
    </xf>
    <xf numFmtId="177" fontId="11" fillId="0" borderId="1" xfId="0" applyNumberFormat="1" applyFont="1" applyFill="1" applyBorder="1" applyAlignment="1" applyProtection="1">
      <alignment horizontal="right" vertical="center"/>
    </xf>
    <xf numFmtId="177" fontId="11" fillId="0" borderId="2" xfId="0" applyNumberFormat="1" applyFont="1" applyFill="1" applyBorder="1" applyAlignment="1" applyProtection="1">
      <alignment horizontal="right" vertical="center"/>
    </xf>
    <xf numFmtId="177" fontId="8" fillId="0" borderId="2" xfId="3" applyNumberFormat="1" applyFont="1" applyFill="1" applyBorder="1" applyAlignment="1">
      <alignment horizontal="right" vertical="center"/>
    </xf>
    <xf numFmtId="177" fontId="26" fillId="0" borderId="5" xfId="1" applyNumberFormat="1" applyFont="1" applyFill="1" applyBorder="1" applyAlignment="1">
      <alignment horizontal="right" vertical="center"/>
    </xf>
    <xf numFmtId="177" fontId="26" fillId="0" borderId="1" xfId="1" applyNumberFormat="1" applyFont="1" applyFill="1" applyBorder="1" applyAlignment="1">
      <alignment horizontal="right" vertical="center"/>
    </xf>
    <xf numFmtId="177" fontId="26" fillId="0" borderId="27" xfId="1" applyNumberFormat="1" applyFont="1" applyFill="1" applyBorder="1" applyAlignment="1">
      <alignment horizontal="right" vertical="center"/>
    </xf>
    <xf numFmtId="177" fontId="41" fillId="0" borderId="5" xfId="1" applyNumberFormat="1" applyFont="1" applyFill="1" applyBorder="1" applyAlignment="1">
      <alignment horizontal="right" vertical="center"/>
    </xf>
    <xf numFmtId="177" fontId="26" fillId="0" borderId="6" xfId="1" applyNumberFormat="1" applyFont="1" applyFill="1" applyBorder="1" applyAlignment="1">
      <alignment horizontal="right" vertical="center"/>
    </xf>
    <xf numFmtId="177" fontId="26" fillId="0" borderId="145" xfId="1" applyNumberFormat="1" applyFont="1" applyFill="1" applyBorder="1" applyAlignment="1">
      <alignment horizontal="right" vertical="center"/>
    </xf>
    <xf numFmtId="177" fontId="26" fillId="0" borderId="3" xfId="1" applyNumberFormat="1" applyFont="1" applyFill="1" applyBorder="1" applyAlignment="1">
      <alignment horizontal="right" vertical="center"/>
    </xf>
    <xf numFmtId="177" fontId="41" fillId="0" borderId="6" xfId="1" applyNumberFormat="1" applyFont="1" applyFill="1" applyBorder="1" applyAlignment="1">
      <alignment horizontal="right" vertical="center"/>
    </xf>
    <xf numFmtId="177" fontId="39" fillId="0" borderId="20" xfId="1" applyNumberFormat="1" applyFont="1" applyBorder="1" applyAlignment="1">
      <alignment horizontal="right" vertical="center"/>
    </xf>
    <xf numFmtId="177" fontId="39" fillId="0" borderId="21" xfId="1" applyNumberFormat="1" applyFont="1" applyBorder="1" applyAlignment="1">
      <alignment horizontal="right" vertical="center"/>
    </xf>
    <xf numFmtId="177" fontId="0" fillId="0" borderId="5" xfId="1" applyNumberFormat="1" applyFont="1" applyBorder="1" applyAlignment="1">
      <alignment horizontal="right" vertical="center"/>
    </xf>
    <xf numFmtId="177" fontId="0" fillId="0" borderId="6" xfId="1" applyNumberFormat="1" applyFont="1" applyBorder="1" applyAlignment="1">
      <alignment horizontal="right" vertical="center"/>
    </xf>
    <xf numFmtId="177" fontId="0" fillId="0" borderId="7" xfId="1" applyNumberFormat="1" applyFont="1" applyBorder="1" applyAlignment="1">
      <alignment horizontal="right" vertical="center"/>
    </xf>
    <xf numFmtId="177" fontId="0" fillId="0" borderId="4" xfId="1" applyNumberFormat="1" applyFont="1" applyBorder="1" applyAlignment="1">
      <alignment horizontal="right" vertical="center"/>
    </xf>
    <xf numFmtId="177" fontId="0" fillId="0" borderId="30" xfId="1" applyNumberFormat="1" applyFont="1" applyBorder="1" applyAlignment="1">
      <alignment horizontal="right" vertical="center"/>
    </xf>
    <xf numFmtId="177" fontId="0" fillId="0" borderId="3" xfId="1" applyNumberFormat="1" applyFont="1" applyBorder="1" applyAlignment="1">
      <alignment horizontal="right" vertical="center"/>
    </xf>
    <xf numFmtId="177" fontId="39" fillId="0" borderId="5" xfId="1" applyNumberFormat="1" applyFont="1" applyBorder="1" applyAlignment="1">
      <alignment horizontal="right" vertical="center"/>
    </xf>
    <xf numFmtId="177" fontId="39" fillId="0" borderId="129" xfId="1" applyNumberFormat="1" applyFont="1" applyBorder="1" applyAlignment="1">
      <alignment horizontal="right" vertical="center"/>
    </xf>
    <xf numFmtId="177" fontId="39" fillId="0" borderId="27" xfId="1" applyNumberFormat="1" applyFont="1" applyBorder="1" applyAlignment="1">
      <alignment horizontal="right" vertical="center"/>
    </xf>
    <xf numFmtId="177" fontId="39" fillId="0" borderId="3" xfId="1" applyNumberFormat="1" applyFont="1" applyBorder="1" applyAlignment="1">
      <alignment horizontal="right" vertical="center"/>
    </xf>
    <xf numFmtId="177" fontId="39" fillId="0" borderId="2" xfId="1" applyNumberFormat="1" applyFont="1" applyBorder="1" applyAlignment="1">
      <alignment horizontal="right" vertical="center"/>
    </xf>
    <xf numFmtId="177" fontId="38" fillId="0" borderId="7" xfId="1" applyNumberFormat="1" applyFont="1" applyBorder="1" applyAlignment="1">
      <alignment horizontal="right" vertical="center"/>
    </xf>
    <xf numFmtId="177" fontId="38" fillId="0" borderId="15" xfId="1" applyNumberFormat="1" applyFont="1" applyBorder="1" applyAlignment="1">
      <alignment horizontal="right" vertical="center"/>
    </xf>
    <xf numFmtId="177" fontId="38" fillId="0" borderId="1" xfId="1" applyNumberFormat="1" applyFont="1" applyBorder="1" applyAlignment="1">
      <alignment horizontal="right" vertical="center"/>
    </xf>
    <xf numFmtId="177" fontId="38" fillId="0" borderId="4" xfId="1" applyNumberFormat="1" applyFont="1" applyBorder="1" applyAlignment="1">
      <alignment horizontal="right" vertical="center"/>
    </xf>
    <xf numFmtId="177" fontId="39" fillId="0" borderId="20" xfId="0" applyNumberFormat="1" applyFont="1" applyBorder="1" applyAlignment="1">
      <alignment horizontal="right" vertical="center"/>
    </xf>
    <xf numFmtId="177" fontId="39" fillId="0" borderId="21" xfId="0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7" fontId="0" fillId="0" borderId="15" xfId="1" applyNumberFormat="1" applyFon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177" fontId="0" fillId="0" borderId="30" xfId="0" applyNumberFormat="1" applyBorder="1" applyAlignment="1">
      <alignment horizontal="right" vertical="center"/>
    </xf>
    <xf numFmtId="0" fontId="43" fillId="0" borderId="181" xfId="0" applyFont="1" applyBorder="1" applyAlignment="1">
      <alignment vertical="top"/>
    </xf>
    <xf numFmtId="0" fontId="0" fillId="0" borderId="0" xfId="0">
      <alignment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8" fillId="0" borderId="18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211" xfId="0" applyFont="1" applyFill="1" applyBorder="1" applyAlignment="1">
      <alignment horizontal="center" vertical="center"/>
    </xf>
    <xf numFmtId="0" fontId="8" fillId="0" borderId="189" xfId="0" applyFont="1" applyFill="1" applyBorder="1" applyAlignment="1">
      <alignment horizontal="center" vertical="center" wrapText="1"/>
    </xf>
    <xf numFmtId="0" fontId="88" fillId="0" borderId="0" xfId="0" applyFont="1" applyAlignment="1">
      <alignment horizontal="right" vertical="center"/>
    </xf>
    <xf numFmtId="0" fontId="118" fillId="0" borderId="0" xfId="0" applyFont="1">
      <alignment vertical="center"/>
    </xf>
    <xf numFmtId="0" fontId="10" fillId="0" borderId="158" xfId="0" applyFont="1" applyFill="1" applyBorder="1" applyAlignment="1">
      <alignment horizontal="center" vertical="center"/>
    </xf>
    <xf numFmtId="41" fontId="8" fillId="0" borderId="189" xfId="0" applyNumberFormat="1" applyFont="1" applyFill="1" applyBorder="1" applyAlignment="1">
      <alignment horizontal="center" vertical="center"/>
    </xf>
    <xf numFmtId="41" fontId="10" fillId="0" borderId="211" xfId="0" applyNumberFormat="1" applyFont="1" applyFill="1" applyBorder="1" applyAlignment="1">
      <alignment horizontal="center" vertical="center"/>
    </xf>
    <xf numFmtId="41" fontId="10" fillId="0" borderId="214" xfId="0" applyNumberFormat="1" applyFont="1" applyFill="1" applyBorder="1" applyAlignment="1">
      <alignment horizontal="center" vertical="center"/>
    </xf>
    <xf numFmtId="177" fontId="26" fillId="0" borderId="214" xfId="3" applyNumberFormat="1" applyFont="1" applyFill="1" applyBorder="1">
      <alignment vertical="center"/>
    </xf>
    <xf numFmtId="179" fontId="10" fillId="0" borderId="21" xfId="3" applyNumberFormat="1" applyFont="1" applyFill="1" applyBorder="1">
      <alignment vertical="center"/>
    </xf>
    <xf numFmtId="41" fontId="10" fillId="0" borderId="218" xfId="0" applyNumberFormat="1" applyFont="1" applyFill="1" applyBorder="1" applyAlignment="1">
      <alignment horizontal="center" vertical="center"/>
    </xf>
    <xf numFmtId="179" fontId="10" fillId="0" borderId="212" xfId="3" applyNumberFormat="1" applyFont="1" applyFill="1" applyBorder="1">
      <alignment vertical="center"/>
    </xf>
    <xf numFmtId="177" fontId="50" fillId="0" borderId="209" xfId="147" applyNumberFormat="1" applyFont="1" applyBorder="1" applyAlignment="1">
      <alignment horizontal="right" vertical="top"/>
    </xf>
    <xf numFmtId="179" fontId="8" fillId="0" borderId="188" xfId="3" applyNumberFormat="1" applyFont="1" applyFill="1" applyBorder="1">
      <alignment vertical="center"/>
    </xf>
    <xf numFmtId="41" fontId="8" fillId="0" borderId="2" xfId="0" applyNumberFormat="1" applyFont="1" applyFill="1" applyBorder="1" applyAlignment="1">
      <alignment horizontal="center" vertical="center"/>
    </xf>
    <xf numFmtId="177" fontId="50" fillId="0" borderId="31" xfId="147" applyNumberFormat="1" applyFont="1" applyBorder="1" applyAlignment="1">
      <alignment horizontal="right" vertical="top"/>
    </xf>
    <xf numFmtId="179" fontId="8" fillId="0" borderId="3" xfId="3" applyNumberFormat="1" applyFont="1" applyFill="1" applyBorder="1">
      <alignment vertical="center"/>
    </xf>
    <xf numFmtId="41" fontId="10" fillId="0" borderId="158" xfId="0" applyNumberFormat="1" applyFont="1" applyFill="1" applyBorder="1" applyAlignment="1">
      <alignment horizontal="center" vertical="center"/>
    </xf>
    <xf numFmtId="177" fontId="49" fillId="0" borderId="78" xfId="147" applyNumberFormat="1" applyFont="1" applyBorder="1" applyAlignment="1">
      <alignment horizontal="right" vertical="top"/>
    </xf>
    <xf numFmtId="179" fontId="10" fillId="0" borderId="80" xfId="3" applyNumberFormat="1" applyFont="1" applyFill="1" applyBorder="1">
      <alignment vertical="center"/>
    </xf>
    <xf numFmtId="41" fontId="8" fillId="0" borderId="189" xfId="0" applyNumberFormat="1" applyFont="1" applyFill="1" applyBorder="1" applyAlignment="1">
      <alignment horizontal="center" vertical="center" wrapText="1"/>
    </xf>
    <xf numFmtId="0" fontId="118" fillId="0" borderId="0" xfId="0" applyFont="1" applyAlignment="1">
      <alignment horizontal="center" vertical="center"/>
    </xf>
    <xf numFmtId="0" fontId="100" fillId="0" borderId="181" xfId="0" applyFont="1" applyBorder="1" applyAlignment="1">
      <alignment vertical="top"/>
    </xf>
    <xf numFmtId="0" fontId="92" fillId="0" borderId="226" xfId="0" applyFont="1" applyFill="1" applyBorder="1" applyAlignment="1">
      <alignment horizontal="center" vertical="center" wrapText="1"/>
    </xf>
    <xf numFmtId="0" fontId="92" fillId="0" borderId="219" xfId="0" applyFont="1" applyFill="1" applyBorder="1" applyAlignment="1">
      <alignment horizontal="center" vertical="center" wrapText="1"/>
    </xf>
    <xf numFmtId="0" fontId="92" fillId="0" borderId="227" xfId="0" applyFont="1" applyFill="1" applyBorder="1" applyAlignment="1">
      <alignment horizontal="center" vertical="center" wrapText="1"/>
    </xf>
    <xf numFmtId="0" fontId="94" fillId="35" borderId="226" xfId="0" applyFont="1" applyFill="1" applyBorder="1" applyAlignment="1">
      <alignment horizontal="center" vertical="center" wrapText="1"/>
    </xf>
    <xf numFmtId="3" fontId="94" fillId="35" borderId="226" xfId="0" applyNumberFormat="1" applyFont="1" applyFill="1" applyBorder="1" applyAlignment="1">
      <alignment horizontal="right" vertical="center" wrapText="1"/>
    </xf>
    <xf numFmtId="3" fontId="94" fillId="35" borderId="219" xfId="0" applyNumberFormat="1" applyFont="1" applyFill="1" applyBorder="1" applyAlignment="1">
      <alignment horizontal="right" vertical="center" wrapText="1"/>
    </xf>
    <xf numFmtId="3" fontId="94" fillId="35" borderId="228" xfId="0" applyNumberFormat="1" applyFont="1" applyFill="1" applyBorder="1" applyAlignment="1">
      <alignment horizontal="right" vertical="center" wrapText="1"/>
    </xf>
    <xf numFmtId="3" fontId="94" fillId="35" borderId="227" xfId="0" applyNumberFormat="1" applyFont="1" applyFill="1" applyBorder="1" applyAlignment="1">
      <alignment horizontal="right" vertical="center" wrapText="1"/>
    </xf>
    <xf numFmtId="0" fontId="94" fillId="0" borderId="226" xfId="0" applyFont="1" applyBorder="1" applyAlignment="1">
      <alignment horizontal="center" vertical="center" wrapText="1"/>
    </xf>
    <xf numFmtId="3" fontId="94" fillId="0" borderId="226" xfId="0" applyNumberFormat="1" applyFont="1" applyBorder="1" applyAlignment="1">
      <alignment horizontal="right" vertical="center" wrapText="1"/>
    </xf>
    <xf numFmtId="3" fontId="94" fillId="0" borderId="219" xfId="0" applyNumberFormat="1" applyFont="1" applyBorder="1" applyAlignment="1">
      <alignment horizontal="right" vertical="center" wrapText="1"/>
    </xf>
    <xf numFmtId="3" fontId="94" fillId="0" borderId="227" xfId="0" applyNumberFormat="1" applyFont="1" applyBorder="1" applyAlignment="1">
      <alignment horizontal="right" vertical="center" wrapText="1"/>
    </xf>
    <xf numFmtId="0" fontId="95" fillId="0" borderId="0" xfId="0" applyFont="1" applyAlignment="1"/>
    <xf numFmtId="0" fontId="0" fillId="0" borderId="0" xfId="0" applyAlignment="1"/>
    <xf numFmtId="0" fontId="94" fillId="35" borderId="178" xfId="0" applyFont="1" applyFill="1" applyBorder="1" applyAlignment="1">
      <alignment horizontal="center" vertical="center" wrapText="1"/>
    </xf>
    <xf numFmtId="3" fontId="94" fillId="35" borderId="178" xfId="0" applyNumberFormat="1" applyFont="1" applyFill="1" applyBorder="1" applyAlignment="1">
      <alignment horizontal="right" vertical="center" wrapText="1"/>
    </xf>
    <xf numFmtId="3" fontId="94" fillId="35" borderId="23" xfId="0" applyNumberFormat="1" applyFont="1" applyFill="1" applyBorder="1" applyAlignment="1">
      <alignment horizontal="right" vertical="center" wrapText="1"/>
    </xf>
    <xf numFmtId="3" fontId="94" fillId="35" borderId="221" xfId="0" applyNumberFormat="1" applyFont="1" applyFill="1" applyBorder="1" applyAlignment="1">
      <alignment horizontal="right" vertical="center" wrapText="1"/>
    </xf>
    <xf numFmtId="0" fontId="89" fillId="0" borderId="0" xfId="411"/>
    <xf numFmtId="3" fontId="89" fillId="0" borderId="0" xfId="411" applyNumberFormat="1"/>
    <xf numFmtId="0" fontId="94" fillId="35" borderId="229" xfId="0" applyFont="1" applyFill="1" applyBorder="1" applyAlignment="1">
      <alignment horizontal="center" vertical="center" wrapText="1"/>
    </xf>
    <xf numFmtId="178" fontId="46" fillId="0" borderId="229" xfId="0" applyNumberFormat="1" applyFont="1" applyBorder="1" applyAlignment="1">
      <alignment horizontal="right" vertical="center"/>
    </xf>
    <xf numFmtId="178" fontId="46" fillId="0" borderId="229" xfId="0" applyNumberFormat="1" applyFont="1" applyBorder="1" applyAlignment="1">
      <alignment horizontal="center" vertical="center"/>
    </xf>
    <xf numFmtId="178" fontId="46" fillId="0" borderId="232" xfId="0" applyNumberFormat="1" applyFont="1" applyBorder="1" applyAlignment="1">
      <alignment horizontal="right" vertical="center"/>
    </xf>
    <xf numFmtId="0" fontId="94" fillId="35" borderId="233" xfId="0" applyFont="1" applyFill="1" applyBorder="1" applyAlignment="1">
      <alignment horizontal="center" vertical="center" wrapText="1"/>
    </xf>
    <xf numFmtId="178" fontId="46" fillId="0" borderId="233" xfId="0" applyNumberFormat="1" applyFont="1" applyBorder="1" applyAlignment="1">
      <alignment horizontal="right" vertical="center"/>
    </xf>
    <xf numFmtId="178" fontId="46" fillId="0" borderId="233" xfId="0" applyNumberFormat="1" applyFont="1" applyBorder="1" applyAlignment="1">
      <alignment horizontal="center" vertical="center"/>
    </xf>
    <xf numFmtId="3" fontId="89" fillId="0" borderId="229" xfId="411" applyNumberFormat="1" applyBorder="1"/>
    <xf numFmtId="3" fontId="89" fillId="0" borderId="232" xfId="411" applyNumberFormat="1" applyBorder="1"/>
    <xf numFmtId="3" fontId="89" fillId="0" borderId="233" xfId="411" applyNumberFormat="1" applyBorder="1"/>
    <xf numFmtId="3" fontId="89" fillId="0" borderId="234" xfId="411" applyNumberFormat="1" applyBorder="1"/>
    <xf numFmtId="0" fontId="0" fillId="0" borderId="0" xfId="0">
      <alignment vertical="center"/>
    </xf>
    <xf numFmtId="0" fontId="93" fillId="0" borderId="0" xfId="0" applyFont="1" applyBorder="1" applyAlignment="1">
      <alignment horizontal="right" vertical="top" wrapText="1"/>
    </xf>
    <xf numFmtId="0" fontId="0" fillId="0" borderId="0" xfId="0" applyAlignment="1">
      <alignment vertical="center"/>
    </xf>
    <xf numFmtId="0" fontId="97" fillId="0" borderId="239" xfId="0" applyFont="1" applyFill="1" applyBorder="1" applyAlignment="1">
      <alignment horizontal="center" vertical="center" wrapText="1"/>
    </xf>
    <xf numFmtId="0" fontId="97" fillId="0" borderId="240" xfId="0" applyFont="1" applyFill="1" applyBorder="1" applyAlignment="1">
      <alignment horizontal="center" vertical="center" wrapText="1"/>
    </xf>
    <xf numFmtId="0" fontId="97" fillId="0" borderId="242" xfId="0" applyFont="1" applyFill="1" applyBorder="1" applyAlignment="1">
      <alignment horizontal="center" vertical="center" wrapText="1"/>
    </xf>
    <xf numFmtId="0" fontId="91" fillId="0" borderId="242" xfId="0" applyFont="1" applyFill="1" applyBorder="1" applyAlignment="1">
      <alignment horizontal="center" vertical="center" wrapText="1"/>
    </xf>
    <xf numFmtId="184" fontId="91" fillId="0" borderId="242" xfId="0" applyNumberFormat="1" applyFont="1" applyFill="1" applyBorder="1" applyAlignment="1">
      <alignment horizontal="right" vertical="center" wrapText="1"/>
    </xf>
    <xf numFmtId="184" fontId="91" fillId="0" borderId="243" xfId="0" applyNumberFormat="1" applyFont="1" applyFill="1" applyBorder="1" applyAlignment="1">
      <alignment horizontal="right" vertical="center" wrapText="1"/>
    </xf>
    <xf numFmtId="177" fontId="50" fillId="0" borderId="242" xfId="0" applyNumberFormat="1" applyFont="1" applyBorder="1" applyAlignment="1">
      <alignment vertical="center"/>
    </xf>
    <xf numFmtId="177" fontId="50" fillId="0" borderId="243" xfId="0" applyNumberFormat="1" applyFont="1" applyBorder="1" applyAlignment="1">
      <alignment vertical="center"/>
    </xf>
    <xf numFmtId="177" fontId="50" fillId="0" borderId="245" xfId="0" applyNumberFormat="1" applyFont="1" applyBorder="1" applyAlignment="1">
      <alignment vertical="center"/>
    </xf>
    <xf numFmtId="177" fontId="50" fillId="0" borderId="246" xfId="0" applyNumberFormat="1" applyFont="1" applyBorder="1" applyAlignment="1">
      <alignment vertical="center"/>
    </xf>
    <xf numFmtId="0" fontId="97" fillId="37" borderId="242" xfId="0" applyFont="1" applyFill="1" applyBorder="1" applyAlignment="1">
      <alignment horizontal="center" vertical="center" wrapText="1"/>
    </xf>
    <xf numFmtId="184" fontId="97" fillId="37" borderId="242" xfId="0" applyNumberFormat="1" applyFont="1" applyFill="1" applyBorder="1" applyAlignment="1">
      <alignment horizontal="right" vertical="center" wrapText="1"/>
    </xf>
    <xf numFmtId="184" fontId="97" fillId="37" borderId="243" xfId="0" applyNumberFormat="1" applyFont="1" applyFill="1" applyBorder="1" applyAlignment="1">
      <alignment horizontal="right" vertical="center" wrapText="1"/>
    </xf>
    <xf numFmtId="0" fontId="117" fillId="0" borderId="0" xfId="0" applyFont="1" applyBorder="1" applyAlignment="1">
      <alignment vertical="center"/>
    </xf>
    <xf numFmtId="184" fontId="97" fillId="37" borderId="248" xfId="0" applyNumberFormat="1" applyFont="1" applyFill="1" applyBorder="1" applyAlignment="1">
      <alignment horizontal="right" vertical="center" wrapText="1"/>
    </xf>
    <xf numFmtId="184" fontId="91" fillId="0" borderId="248" xfId="0" applyNumberFormat="1" applyFont="1" applyFill="1" applyBorder="1" applyAlignment="1">
      <alignment horizontal="right" vertical="center" wrapText="1"/>
    </xf>
    <xf numFmtId="177" fontId="50" fillId="0" borderId="248" xfId="0" applyNumberFormat="1" applyFont="1" applyBorder="1" applyAlignment="1">
      <alignment vertical="center"/>
    </xf>
    <xf numFmtId="177" fontId="50" fillId="0" borderId="250" xfId="0" applyNumberFormat="1" applyFont="1" applyBorder="1" applyAlignment="1">
      <alignment vertical="center"/>
    </xf>
    <xf numFmtId="178" fontId="97" fillId="37" borderId="248" xfId="0" applyNumberFormat="1" applyFont="1" applyFill="1" applyBorder="1" applyAlignment="1">
      <alignment horizontal="center" vertical="center" wrapText="1"/>
    </xf>
    <xf numFmtId="178" fontId="97" fillId="37" borderId="242" xfId="0" applyNumberFormat="1" applyFont="1" applyFill="1" applyBorder="1" applyAlignment="1">
      <alignment horizontal="center" vertical="center" wrapText="1"/>
    </xf>
    <xf numFmtId="178" fontId="97" fillId="37" borderId="243" xfId="0" applyNumberFormat="1" applyFont="1" applyFill="1" applyBorder="1" applyAlignment="1">
      <alignment horizontal="center" vertical="center" wrapText="1"/>
    </xf>
    <xf numFmtId="178" fontId="97" fillId="0" borderId="248" xfId="0" applyNumberFormat="1" applyFont="1" applyFill="1" applyBorder="1" applyAlignment="1">
      <alignment horizontal="center" vertical="center" wrapText="1"/>
    </xf>
    <xf numFmtId="178" fontId="97" fillId="0" borderId="242" xfId="0" applyNumberFormat="1" applyFont="1" applyFill="1" applyBorder="1" applyAlignment="1">
      <alignment horizontal="center" vertical="center" wrapText="1"/>
    </xf>
    <xf numFmtId="178" fontId="97" fillId="0" borderId="243" xfId="0" applyNumberFormat="1" applyFont="1" applyFill="1" applyBorder="1" applyAlignment="1">
      <alignment horizontal="center" vertical="center" wrapText="1"/>
    </xf>
    <xf numFmtId="178" fontId="0" fillId="0" borderId="0" xfId="0" applyNumberFormat="1">
      <alignment vertical="center"/>
    </xf>
    <xf numFmtId="0" fontId="99" fillId="0" borderId="0" xfId="0" applyFont="1" applyBorder="1" applyAlignment="1">
      <alignment horizontal="justify" vertical="top" wrapText="1"/>
    </xf>
    <xf numFmtId="185" fontId="46" fillId="0" borderId="248" xfId="0" applyNumberFormat="1" applyFont="1" applyFill="1" applyBorder="1" applyAlignment="1">
      <alignment horizontal="right" vertical="center"/>
    </xf>
    <xf numFmtId="0" fontId="46" fillId="0" borderId="248" xfId="0" applyNumberFormat="1" applyFont="1" applyFill="1" applyBorder="1" applyAlignment="1">
      <alignment horizontal="center" vertical="center"/>
    </xf>
    <xf numFmtId="185" fontId="89" fillId="0" borderId="253" xfId="410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0" fontId="77" fillId="0" borderId="0" xfId="0" applyFont="1" applyAlignment="1">
      <alignment vertical="center"/>
    </xf>
    <xf numFmtId="0" fontId="77" fillId="0" borderId="0" xfId="0" applyFont="1">
      <alignment vertical="center"/>
    </xf>
    <xf numFmtId="0" fontId="107" fillId="0" borderId="0" xfId="0" applyFont="1">
      <alignment vertical="center"/>
    </xf>
    <xf numFmtId="0" fontId="107" fillId="0" borderId="0" xfId="0" applyFont="1" applyAlignment="1">
      <alignment horizontal="center" vertical="center"/>
    </xf>
    <xf numFmtId="0" fontId="111" fillId="0" borderId="0" xfId="0" applyFont="1">
      <alignment vertical="center"/>
    </xf>
    <xf numFmtId="0" fontId="112" fillId="35" borderId="0" xfId="0" applyFont="1" applyFill="1" applyBorder="1" applyAlignment="1">
      <alignment vertical="center" wrapText="1"/>
    </xf>
    <xf numFmtId="0" fontId="28" fillId="35" borderId="0" xfId="0" applyFont="1" applyFill="1" applyBorder="1" applyAlignment="1">
      <alignment horizontal="center" vertical="center" wrapText="1"/>
    </xf>
    <xf numFmtId="0" fontId="109" fillId="2" borderId="263" xfId="0" applyFont="1" applyFill="1" applyBorder="1" applyAlignment="1">
      <alignment horizontal="center" vertical="center" wrapText="1"/>
    </xf>
    <xf numFmtId="41" fontId="120" fillId="39" borderId="263" xfId="0" applyNumberFormat="1" applyFont="1" applyFill="1" applyBorder="1" applyAlignment="1">
      <alignment horizontal="right" vertical="center" wrapText="1"/>
    </xf>
    <xf numFmtId="0" fontId="120" fillId="39" borderId="263" xfId="0" applyFont="1" applyFill="1" applyBorder="1" applyAlignment="1">
      <alignment horizontal="right" vertical="center" wrapText="1"/>
    </xf>
    <xf numFmtId="183" fontId="120" fillId="39" borderId="263" xfId="0" applyNumberFormat="1" applyFont="1" applyFill="1" applyBorder="1" applyAlignment="1">
      <alignment horizontal="right" vertical="center" wrapText="1"/>
    </xf>
    <xf numFmtId="0" fontId="121" fillId="0" borderId="263" xfId="0" applyFont="1" applyFill="1" applyBorder="1" applyAlignment="1">
      <alignment horizontal="right" vertical="center" wrapText="1"/>
    </xf>
    <xf numFmtId="0" fontId="121" fillId="35" borderId="263" xfId="0" applyFont="1" applyFill="1" applyBorder="1" applyAlignment="1">
      <alignment horizontal="right" vertical="center" wrapText="1"/>
    </xf>
    <xf numFmtId="0" fontId="120" fillId="37" borderId="263" xfId="0" applyFont="1" applyFill="1" applyBorder="1" applyAlignment="1">
      <alignment horizontal="right" vertical="center" wrapText="1"/>
    </xf>
    <xf numFmtId="0" fontId="120" fillId="39" borderId="268" xfId="0" applyFont="1" applyFill="1" applyBorder="1" applyAlignment="1">
      <alignment horizontal="right" vertical="center" wrapText="1"/>
    </xf>
    <xf numFmtId="0" fontId="121" fillId="0" borderId="268" xfId="0" applyFont="1" applyFill="1" applyBorder="1" applyAlignment="1">
      <alignment horizontal="right" vertical="center" wrapText="1"/>
    </xf>
    <xf numFmtId="0" fontId="120" fillId="37" borderId="268" xfId="0" applyFont="1" applyFill="1" applyBorder="1" applyAlignment="1">
      <alignment horizontal="right" vertical="center" wrapText="1"/>
    </xf>
    <xf numFmtId="0" fontId="121" fillId="35" borderId="268" xfId="0" applyFont="1" applyFill="1" applyBorder="1" applyAlignment="1">
      <alignment horizontal="right" vertical="center" wrapText="1"/>
    </xf>
    <xf numFmtId="0" fontId="121" fillId="0" borderId="271" xfId="0" applyFont="1" applyFill="1" applyBorder="1" applyAlignment="1">
      <alignment horizontal="right" vertical="center" wrapText="1"/>
    </xf>
    <xf numFmtId="0" fontId="121" fillId="0" borderId="272" xfId="0" applyFont="1" applyFill="1" applyBorder="1" applyAlignment="1">
      <alignment horizontal="right" vertical="center" wrapText="1"/>
    </xf>
    <xf numFmtId="0" fontId="110" fillId="39" borderId="265" xfId="0" applyFont="1" applyFill="1" applyBorder="1" applyAlignment="1">
      <alignment horizontal="center" vertical="center" wrapText="1"/>
    </xf>
    <xf numFmtId="0" fontId="120" fillId="39" borderId="265" xfId="0" applyFont="1" applyFill="1" applyBorder="1" applyAlignment="1">
      <alignment horizontal="center" vertical="center" wrapText="1"/>
    </xf>
    <xf numFmtId="0" fontId="121" fillId="0" borderId="265" xfId="0" applyFont="1" applyFill="1" applyBorder="1" applyAlignment="1">
      <alignment horizontal="center" vertical="center" wrapText="1"/>
    </xf>
    <xf numFmtId="0" fontId="120" fillId="37" borderId="265" xfId="0" applyFont="1" applyFill="1" applyBorder="1" applyAlignment="1">
      <alignment horizontal="center" vertical="center" wrapText="1"/>
    </xf>
    <xf numFmtId="0" fontId="120" fillId="35" borderId="265" xfId="0" applyFont="1" applyFill="1" applyBorder="1" applyAlignment="1">
      <alignment horizontal="center" vertical="center" wrapText="1"/>
    </xf>
    <xf numFmtId="0" fontId="121" fillId="0" borderId="275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77" fillId="0" borderId="0" xfId="0" applyFont="1" applyAlignment="1">
      <alignment vertical="center"/>
    </xf>
    <xf numFmtId="0" fontId="107" fillId="0" borderId="0" xfId="0" applyFont="1">
      <alignment vertical="center"/>
    </xf>
    <xf numFmtId="0" fontId="107" fillId="0" borderId="0" xfId="0" applyFont="1" applyAlignment="1">
      <alignment horizontal="center" vertical="center"/>
    </xf>
    <xf numFmtId="0" fontId="112" fillId="35" borderId="0" xfId="0" applyFont="1" applyFill="1" applyBorder="1" applyAlignment="1">
      <alignment vertical="center" wrapText="1"/>
    </xf>
    <xf numFmtId="0" fontId="113" fillId="0" borderId="0" xfId="0" applyFont="1" applyAlignment="1">
      <alignment vertical="center"/>
    </xf>
    <xf numFmtId="0" fontId="109" fillId="2" borderId="284" xfId="0" applyFont="1" applyFill="1" applyBorder="1" applyAlignment="1">
      <alignment horizontal="center" vertical="center" wrapText="1"/>
    </xf>
    <xf numFmtId="0" fontId="9" fillId="0" borderId="262" xfId="0" applyNumberFormat="1" applyFont="1" applyFill="1" applyBorder="1" applyAlignment="1">
      <alignment vertical="center" wrapText="1"/>
    </xf>
    <xf numFmtId="0" fontId="121" fillId="35" borderId="0" xfId="0" applyFont="1" applyFill="1" applyBorder="1" applyAlignment="1">
      <alignment horizontal="center" vertical="center" wrapText="1"/>
    </xf>
    <xf numFmtId="0" fontId="123" fillId="0" borderId="262" xfId="0" applyNumberFormat="1" applyFont="1" applyFill="1" applyBorder="1" applyAlignment="1">
      <alignment vertical="center" wrapText="1"/>
    </xf>
    <xf numFmtId="0" fontId="127" fillId="0" borderId="261" xfId="0" applyNumberFormat="1" applyFont="1" applyFill="1" applyBorder="1" applyAlignment="1">
      <alignment vertical="center" wrapText="1"/>
    </xf>
    <xf numFmtId="0" fontId="121" fillId="0" borderId="261" xfId="0" applyNumberFormat="1" applyFont="1" applyFill="1" applyBorder="1" applyAlignment="1">
      <alignment horizontal="right" vertical="center" wrapText="1"/>
    </xf>
    <xf numFmtId="0" fontId="121" fillId="0" borderId="261" xfId="0" applyNumberFormat="1" applyFont="1" applyFill="1" applyBorder="1" applyAlignment="1">
      <alignment vertical="center" wrapText="1"/>
    </xf>
    <xf numFmtId="0" fontId="121" fillId="0" borderId="2" xfId="0" applyNumberFormat="1" applyFont="1" applyFill="1" applyBorder="1" applyAlignment="1">
      <alignment vertical="center" wrapText="1"/>
    </xf>
    <xf numFmtId="0" fontId="121" fillId="0" borderId="3" xfId="0" applyNumberFormat="1" applyFont="1" applyFill="1" applyBorder="1" applyAlignment="1">
      <alignment vertical="center" wrapText="1"/>
    </xf>
    <xf numFmtId="0" fontId="121" fillId="0" borderId="262" xfId="0" applyNumberFormat="1" applyFont="1" applyFill="1" applyBorder="1" applyAlignment="1">
      <alignment horizontal="right" vertical="center" wrapText="1"/>
    </xf>
    <xf numFmtId="0" fontId="121" fillId="0" borderId="262" xfId="0" applyNumberFormat="1" applyFont="1" applyFill="1" applyBorder="1" applyAlignment="1">
      <alignment vertical="center" wrapText="1"/>
    </xf>
    <xf numFmtId="0" fontId="127" fillId="0" borderId="262" xfId="0" applyNumberFormat="1" applyFont="1" applyFill="1" applyBorder="1" applyAlignment="1">
      <alignment vertical="center" wrapText="1"/>
    </xf>
    <xf numFmtId="0" fontId="9" fillId="0" borderId="261" xfId="0" applyNumberFormat="1" applyFont="1" applyFill="1" applyBorder="1" applyAlignment="1">
      <alignment vertical="center" wrapText="1"/>
    </xf>
    <xf numFmtId="0" fontId="121" fillId="35" borderId="262" xfId="0" applyFont="1" applyFill="1" applyBorder="1" applyAlignment="1">
      <alignment vertical="center" wrapText="1"/>
    </xf>
    <xf numFmtId="0" fontId="121" fillId="35" borderId="261" xfId="0" applyFont="1" applyFill="1" applyBorder="1" applyAlignment="1">
      <alignment vertical="center" wrapText="1"/>
    </xf>
    <xf numFmtId="0" fontId="123" fillId="0" borderId="261" xfId="0" applyNumberFormat="1" applyFont="1" applyFill="1" applyBorder="1" applyAlignment="1">
      <alignment vertical="center" wrapText="1"/>
    </xf>
    <xf numFmtId="0" fontId="120" fillId="0" borderId="293" xfId="0" applyNumberFormat="1" applyFont="1" applyFill="1" applyBorder="1" applyAlignment="1">
      <alignment horizontal="center" vertical="center" wrapText="1"/>
    </xf>
    <xf numFmtId="0" fontId="122" fillId="0" borderId="293" xfId="0" applyNumberFormat="1" applyFont="1" applyFill="1" applyBorder="1" applyAlignment="1">
      <alignment horizontal="center" vertical="center" wrapText="1"/>
    </xf>
    <xf numFmtId="0" fontId="120" fillId="35" borderId="293" xfId="0" applyFont="1" applyFill="1" applyBorder="1" applyAlignment="1">
      <alignment horizontal="center" vertical="center" wrapText="1"/>
    </xf>
    <xf numFmtId="0" fontId="110" fillId="0" borderId="293" xfId="0" applyNumberFormat="1" applyFont="1" applyFill="1" applyBorder="1" applyAlignment="1">
      <alignment horizontal="center" vertical="center" wrapText="1"/>
    </xf>
    <xf numFmtId="0" fontId="124" fillId="0" borderId="293" xfId="0" applyNumberFormat="1" applyFont="1" applyFill="1" applyBorder="1" applyAlignment="1">
      <alignment horizontal="center" vertical="center" wrapText="1"/>
    </xf>
    <xf numFmtId="0" fontId="120" fillId="0" borderId="293" xfId="0" applyFont="1" applyFill="1" applyBorder="1" applyAlignment="1">
      <alignment horizontal="center" vertical="center" wrapText="1"/>
    </xf>
    <xf numFmtId="0" fontId="120" fillId="0" borderId="9" xfId="0" applyNumberFormat="1" applyFont="1" applyFill="1" applyBorder="1" applyAlignment="1">
      <alignment horizontal="center" vertical="center" wrapText="1"/>
    </xf>
    <xf numFmtId="0" fontId="114" fillId="0" borderId="0" xfId="0" applyFont="1" applyAlignment="1">
      <alignment vertical="center"/>
    </xf>
    <xf numFmtId="0" fontId="110" fillId="39" borderId="292" xfId="0" applyNumberFormat="1" applyFont="1" applyFill="1" applyBorder="1" applyAlignment="1">
      <alignment horizontal="center" vertical="center" wrapText="1"/>
    </xf>
    <xf numFmtId="0" fontId="120" fillId="39" borderId="290" xfId="0" applyNumberFormat="1" applyFont="1" applyFill="1" applyBorder="1" applyAlignment="1">
      <alignment vertical="center" wrapText="1"/>
    </xf>
    <xf numFmtId="0" fontId="120" fillId="39" borderId="291" xfId="0" applyNumberFormat="1" applyFont="1" applyFill="1" applyBorder="1" applyAlignment="1">
      <alignment vertical="center" wrapText="1"/>
    </xf>
    <xf numFmtId="0" fontId="110" fillId="39" borderId="293" xfId="0" applyNumberFormat="1" applyFont="1" applyFill="1" applyBorder="1" applyAlignment="1">
      <alignment horizontal="center" vertical="center" wrapText="1"/>
    </xf>
    <xf numFmtId="0" fontId="110" fillId="39" borderId="262" xfId="0" applyNumberFormat="1" applyFont="1" applyFill="1" applyBorder="1" applyAlignment="1">
      <alignment vertical="center" wrapText="1"/>
    </xf>
    <xf numFmtId="0" fontId="110" fillId="39" borderId="261" xfId="0" applyNumberFormat="1" applyFont="1" applyFill="1" applyBorder="1" applyAlignment="1">
      <alignment vertical="center" wrapText="1"/>
    </xf>
    <xf numFmtId="0" fontId="120" fillId="39" borderId="293" xfId="0" applyNumberFormat="1" applyFont="1" applyFill="1" applyBorder="1" applyAlignment="1">
      <alignment horizontal="center" vertical="center" wrapText="1"/>
    </xf>
    <xf numFmtId="0" fontId="120" fillId="39" borderId="262" xfId="0" applyNumberFormat="1" applyFont="1" applyFill="1" applyBorder="1" applyAlignment="1">
      <alignment vertical="center" wrapText="1"/>
    </xf>
    <xf numFmtId="0" fontId="120" fillId="39" borderId="261" xfId="0" applyNumberFormat="1" applyFont="1" applyFill="1" applyBorder="1" applyAlignment="1">
      <alignment vertical="center" wrapText="1"/>
    </xf>
    <xf numFmtId="0" fontId="121" fillId="34" borderId="262" xfId="0" applyNumberFormat="1" applyFont="1" applyFill="1" applyBorder="1" applyAlignment="1">
      <alignment vertical="center" wrapText="1"/>
    </xf>
    <xf numFmtId="0" fontId="121" fillId="34" borderId="261" xfId="0" applyNumberFormat="1" applyFont="1" applyFill="1" applyBorder="1" applyAlignment="1">
      <alignment vertical="center" wrapText="1"/>
    </xf>
    <xf numFmtId="0" fontId="128" fillId="0" borderId="262" xfId="0" applyFont="1" applyBorder="1" applyAlignment="1">
      <alignment horizontal="right" vertical="center"/>
    </xf>
    <xf numFmtId="0" fontId="0" fillId="0" borderId="0" xfId="0">
      <alignment vertical="center"/>
    </xf>
    <xf numFmtId="0" fontId="45" fillId="0" borderId="0" xfId="0" applyFont="1" applyAlignment="1">
      <alignment horizontal="right" vertical="center"/>
    </xf>
    <xf numFmtId="0" fontId="101" fillId="36" borderId="182" xfId="0" applyFont="1" applyFill="1" applyBorder="1" applyAlignment="1">
      <alignment horizontal="center" vertical="center" wrapText="1"/>
    </xf>
    <xf numFmtId="0" fontId="101" fillId="0" borderId="182" xfId="0" applyFont="1" applyBorder="1" applyAlignment="1">
      <alignment horizontal="center" vertical="center" wrapText="1"/>
    </xf>
    <xf numFmtId="41" fontId="103" fillId="0" borderId="182" xfId="33" applyFont="1" applyFill="1" applyBorder="1" applyAlignment="1">
      <alignment horizontal="right" vertical="center"/>
    </xf>
    <xf numFmtId="41" fontId="102" fillId="0" borderId="182" xfId="33" applyFont="1" applyBorder="1" applyAlignment="1">
      <alignment horizontal="right" vertical="center" wrapText="1"/>
    </xf>
    <xf numFmtId="41" fontId="103" fillId="0" borderId="182" xfId="33" applyFont="1" applyBorder="1" applyAlignment="1">
      <alignment horizontal="right" vertical="center"/>
    </xf>
    <xf numFmtId="41" fontId="103" fillId="0" borderId="199" xfId="33" applyFont="1" applyFill="1" applyBorder="1" applyAlignment="1">
      <alignment horizontal="right" vertical="center"/>
    </xf>
    <xf numFmtId="0" fontId="0" fillId="0" borderId="0" xfId="0">
      <alignment vertical="center"/>
    </xf>
    <xf numFmtId="0" fontId="88" fillId="0" borderId="0" xfId="0" applyFont="1" applyAlignment="1">
      <alignment horizontal="right" vertical="center"/>
    </xf>
    <xf numFmtId="0" fontId="0" fillId="0" borderId="301" xfId="0" applyBorder="1" applyAlignment="1">
      <alignment horizontal="center" vertical="center"/>
    </xf>
    <xf numFmtId="0" fontId="100" fillId="0" borderId="0" xfId="0" applyFont="1" applyBorder="1" applyAlignment="1">
      <alignment vertical="top" wrapText="1"/>
    </xf>
    <xf numFmtId="0" fontId="43" fillId="0" borderId="0" xfId="0" applyFont="1" applyBorder="1" applyAlignment="1">
      <alignment vertical="top" wrapText="1"/>
    </xf>
    <xf numFmtId="0" fontId="0" fillId="0" borderId="301" xfId="0" applyBorder="1" applyAlignment="1">
      <alignment horizontal="centerContinuous" vertical="center"/>
    </xf>
    <xf numFmtId="0" fontId="0" fillId="0" borderId="0" xfId="0" applyFill="1" applyBorder="1" applyAlignment="1">
      <alignment horizontal="left" vertical="center"/>
    </xf>
    <xf numFmtId="0" fontId="0" fillId="38" borderId="301" xfId="0" applyFill="1" applyBorder="1" applyAlignment="1">
      <alignment horizontal="centerContinuous" vertical="center"/>
    </xf>
    <xf numFmtId="0" fontId="0" fillId="38" borderId="301" xfId="0" applyFill="1" applyBorder="1" applyAlignment="1">
      <alignment horizontal="center" vertical="center"/>
    </xf>
    <xf numFmtId="178" fontId="0" fillId="0" borderId="301" xfId="0" applyNumberFormat="1" applyBorder="1">
      <alignment vertical="center"/>
    </xf>
    <xf numFmtId="186" fontId="0" fillId="0" borderId="301" xfId="0" applyNumberFormat="1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8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130" fillId="36" borderId="201" xfId="0" applyFont="1" applyFill="1" applyBorder="1" applyAlignment="1">
      <alignment horizontal="center" vertical="center" wrapText="1"/>
    </xf>
    <xf numFmtId="0" fontId="132" fillId="0" borderId="186" xfId="0" applyFont="1" applyBorder="1" applyAlignment="1">
      <alignment horizontal="justify" vertical="center" wrapText="1"/>
    </xf>
    <xf numFmtId="3" fontId="131" fillId="0" borderId="182" xfId="0" applyNumberFormat="1" applyFont="1" applyBorder="1" applyAlignment="1">
      <alignment horizontal="right" vertical="center" wrapText="1"/>
    </xf>
    <xf numFmtId="0" fontId="131" fillId="0" borderId="182" xfId="0" applyFont="1" applyBorder="1" applyAlignment="1">
      <alignment horizontal="right" vertical="center" wrapText="1"/>
    </xf>
    <xf numFmtId="0" fontId="131" fillId="0" borderId="186" xfId="0" applyFont="1" applyBorder="1" applyAlignment="1">
      <alignment horizontal="left" vertical="center" wrapText="1"/>
    </xf>
    <xf numFmtId="0" fontId="131" fillId="0" borderId="186" xfId="0" applyFont="1" applyBorder="1" applyAlignment="1">
      <alignment horizontal="justify" vertical="center" wrapText="1"/>
    </xf>
    <xf numFmtId="3" fontId="132" fillId="0" borderId="182" xfId="0" applyNumberFormat="1" applyFont="1" applyBorder="1" applyAlignment="1">
      <alignment horizontal="right" vertical="center" wrapText="1"/>
    </xf>
    <xf numFmtId="0" fontId="132" fillId="0" borderId="182" xfId="0" applyFont="1" applyBorder="1" applyAlignment="1">
      <alignment horizontal="right" vertical="center" wrapText="1"/>
    </xf>
    <xf numFmtId="0" fontId="131" fillId="36" borderId="182" xfId="0" applyFont="1" applyFill="1" applyBorder="1" applyAlignment="1">
      <alignment horizontal="center" vertical="center" wrapText="1"/>
    </xf>
    <xf numFmtId="0" fontId="131" fillId="0" borderId="186" xfId="0" applyFont="1" applyBorder="1" applyAlignment="1">
      <alignment horizontal="center" vertical="center" wrapText="1"/>
    </xf>
    <xf numFmtId="0" fontId="132" fillId="0" borderId="204" xfId="0" applyFont="1" applyBorder="1" applyAlignment="1">
      <alignment horizontal="justify" vertical="center" wrapText="1"/>
    </xf>
    <xf numFmtId="3" fontId="132" fillId="0" borderId="205" xfId="0" applyNumberFormat="1" applyFont="1" applyBorder="1" applyAlignment="1">
      <alignment horizontal="right" vertical="center" wrapText="1"/>
    </xf>
    <xf numFmtId="0" fontId="132" fillId="0" borderId="205" xfId="0" applyFont="1" applyBorder="1" applyAlignment="1">
      <alignment horizontal="right" vertical="center" wrapText="1"/>
    </xf>
    <xf numFmtId="0" fontId="129" fillId="0" borderId="185" xfId="0" applyFont="1" applyBorder="1" applyAlignment="1">
      <alignment horizontal="justify" vertical="center" wrapText="1"/>
    </xf>
    <xf numFmtId="0" fontId="133" fillId="0" borderId="185" xfId="0" applyFont="1" applyBorder="1" applyAlignment="1">
      <alignment horizontal="justify" vertical="center" wrapText="1"/>
    </xf>
    <xf numFmtId="0" fontId="134" fillId="0" borderId="185" xfId="0" applyFont="1" applyBorder="1" applyAlignment="1">
      <alignment horizontal="justify" vertical="center" wrapText="1"/>
    </xf>
    <xf numFmtId="0" fontId="134" fillId="0" borderId="208" xfId="0" applyFont="1" applyBorder="1" applyAlignment="1">
      <alignment horizontal="justify" vertical="center" wrapText="1"/>
    </xf>
    <xf numFmtId="0" fontId="136" fillId="0" borderId="185" xfId="0" applyFont="1" applyBorder="1" applyAlignment="1">
      <alignment horizontal="justify" vertical="center" wrapText="1"/>
    </xf>
    <xf numFmtId="0" fontId="136" fillId="0" borderId="206" xfId="0" applyFont="1" applyBorder="1" applyAlignment="1">
      <alignment horizontal="justify" vertical="center" wrapText="1"/>
    </xf>
    <xf numFmtId="0" fontId="34" fillId="2" borderId="36" xfId="0" applyFont="1" applyFill="1" applyBorder="1" applyAlignment="1">
      <alignment horizontal="center" vertical="center" wrapText="1"/>
    </xf>
    <xf numFmtId="0" fontId="34" fillId="2" borderId="24" xfId="0" applyFont="1" applyFill="1" applyBorder="1" applyAlignment="1">
      <alignment horizontal="center" vertical="center" wrapText="1"/>
    </xf>
    <xf numFmtId="0" fontId="36" fillId="0" borderId="43" xfId="0" applyFont="1" applyBorder="1" applyAlignment="1">
      <alignment horizontal="justify" vertical="center" wrapText="1"/>
    </xf>
    <xf numFmtId="0" fontId="36" fillId="0" borderId="44" xfId="0" applyFont="1" applyBorder="1" applyAlignment="1">
      <alignment horizontal="justify" vertical="center" wrapText="1"/>
    </xf>
    <xf numFmtId="0" fontId="35" fillId="0" borderId="41" xfId="0" applyFont="1" applyBorder="1" applyAlignment="1">
      <alignment horizontal="justify" vertical="center" wrapText="1"/>
    </xf>
    <xf numFmtId="0" fontId="35" fillId="0" borderId="42" xfId="0" applyFont="1" applyBorder="1" applyAlignment="1">
      <alignment horizontal="justify" vertical="center" wrapText="1"/>
    </xf>
    <xf numFmtId="0" fontId="80" fillId="0" borderId="45" xfId="0" applyFont="1" applyBorder="1" applyAlignment="1">
      <alignment horizontal="justify" vertical="center" wrapText="1"/>
    </xf>
    <xf numFmtId="0" fontId="80" fillId="0" borderId="23" xfId="0" applyFont="1" applyBorder="1" applyAlignment="1">
      <alignment horizontal="justify" vertical="center" wrapText="1"/>
    </xf>
    <xf numFmtId="0" fontId="33" fillId="0" borderId="0" xfId="0" applyFont="1" applyAlignment="1">
      <alignment horizontal="center" vertical="center"/>
    </xf>
    <xf numFmtId="0" fontId="29" fillId="0" borderId="41" xfId="0" applyFont="1" applyBorder="1" applyAlignment="1">
      <alignment horizontal="justify" vertical="center" wrapText="1"/>
    </xf>
    <xf numFmtId="0" fontId="29" fillId="0" borderId="42" xfId="0" applyFont="1" applyBorder="1" applyAlignment="1">
      <alignment horizontal="justify" vertical="center" wrapText="1"/>
    </xf>
    <xf numFmtId="0" fontId="81" fillId="0" borderId="41" xfId="0" applyFont="1" applyBorder="1" applyAlignment="1">
      <alignment horizontal="justify" vertical="center" wrapText="1"/>
    </xf>
    <xf numFmtId="0" fontId="81" fillId="0" borderId="42" xfId="0" applyFont="1" applyBorder="1" applyAlignment="1">
      <alignment horizontal="justify" vertical="center" wrapText="1"/>
    </xf>
    <xf numFmtId="0" fontId="36" fillId="0" borderId="41" xfId="0" applyFont="1" applyBorder="1" applyAlignment="1">
      <alignment horizontal="justify" vertical="center" wrapText="1"/>
    </xf>
    <xf numFmtId="0" fontId="36" fillId="0" borderId="42" xfId="0" applyFont="1" applyBorder="1" applyAlignment="1">
      <alignment horizontal="justify" vertical="center" wrapText="1"/>
    </xf>
    <xf numFmtId="0" fontId="80" fillId="0" borderId="41" xfId="0" applyFont="1" applyBorder="1" applyAlignment="1">
      <alignment horizontal="justify" vertical="center" wrapText="1"/>
    </xf>
    <xf numFmtId="0" fontId="80" fillId="0" borderId="42" xfId="0" applyFont="1" applyBorder="1" applyAlignment="1">
      <alignment horizontal="justify" vertical="center" wrapText="1"/>
    </xf>
    <xf numFmtId="0" fontId="15" fillId="0" borderId="0" xfId="0" applyFont="1" applyAlignment="1">
      <alignment horizontal="center" vertical="center"/>
    </xf>
    <xf numFmtId="0" fontId="12" fillId="0" borderId="133" xfId="0" applyFont="1" applyFill="1" applyBorder="1" applyAlignment="1">
      <alignment horizontal="center" vertical="center"/>
    </xf>
    <xf numFmtId="0" fontId="12" fillId="0" borderId="13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8" fillId="0" borderId="133" xfId="0" applyFont="1" applyFill="1" applyBorder="1" applyAlignment="1">
      <alignment horizontal="center" vertical="center"/>
    </xf>
    <xf numFmtId="0" fontId="10" fillId="0" borderId="127" xfId="0" applyFont="1" applyFill="1" applyBorder="1" applyAlignment="1">
      <alignment horizontal="center" vertical="center"/>
    </xf>
    <xf numFmtId="0" fontId="10" fillId="0" borderId="128" xfId="0" applyFont="1" applyFill="1" applyBorder="1" applyAlignment="1">
      <alignment horizontal="center" vertical="center"/>
    </xf>
    <xf numFmtId="0" fontId="23" fillId="0" borderId="133" xfId="0" applyFont="1" applyFill="1" applyBorder="1" applyAlignment="1">
      <alignment horizontal="center" vertical="center"/>
    </xf>
    <xf numFmtId="0" fontId="23" fillId="0" borderId="135" xfId="0" applyFont="1" applyFill="1" applyBorder="1" applyAlignment="1">
      <alignment horizontal="center" vertical="center"/>
    </xf>
    <xf numFmtId="0" fontId="78" fillId="0" borderId="133" xfId="0" applyFont="1" applyFill="1" applyBorder="1" applyAlignment="1">
      <alignment horizontal="center" vertical="center"/>
    </xf>
    <xf numFmtId="0" fontId="8" fillId="0" borderId="141" xfId="0" applyFont="1" applyFill="1" applyBorder="1" applyAlignment="1">
      <alignment horizontal="center" vertical="center"/>
    </xf>
    <xf numFmtId="0" fontId="8" fillId="0" borderId="142" xfId="0" applyFont="1" applyFill="1" applyBorder="1" applyAlignment="1">
      <alignment horizontal="center" vertical="center"/>
    </xf>
    <xf numFmtId="0" fontId="10" fillId="0" borderId="13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1" fillId="0" borderId="135" xfId="0" applyFont="1" applyFill="1" applyBorder="1" applyAlignment="1">
      <alignment horizontal="center" vertical="center"/>
    </xf>
    <xf numFmtId="0" fontId="24" fillId="0" borderId="135" xfId="0" applyFont="1" applyFill="1" applyBorder="1" applyAlignment="1">
      <alignment horizontal="center" vertical="center"/>
    </xf>
    <xf numFmtId="0" fontId="11" fillId="0" borderId="135" xfId="0" applyFont="1" applyFill="1" applyBorder="1" applyAlignment="1">
      <alignment horizontal="center" vertical="center"/>
    </xf>
    <xf numFmtId="0" fontId="41" fillId="0" borderId="135" xfId="0" applyFont="1" applyFill="1" applyBorder="1" applyAlignment="1">
      <alignment horizontal="center" vertical="center"/>
    </xf>
    <xf numFmtId="0" fontId="10" fillId="0" borderId="133" xfId="0" applyFont="1" applyFill="1" applyBorder="1" applyAlignment="1">
      <alignment horizontal="center" vertical="center"/>
    </xf>
    <xf numFmtId="0" fontId="21" fillId="0" borderId="133" xfId="0" applyFont="1" applyFill="1" applyBorder="1" applyAlignment="1">
      <alignment horizontal="center" vertical="center"/>
    </xf>
    <xf numFmtId="0" fontId="24" fillId="0" borderId="133" xfId="0" applyFont="1" applyFill="1" applyBorder="1" applyAlignment="1">
      <alignment horizontal="center" vertical="center"/>
    </xf>
    <xf numFmtId="0" fontId="10" fillId="0" borderId="133" xfId="0" applyFont="1" applyFill="1" applyBorder="1" applyAlignment="1">
      <alignment horizontal="center" vertical="center" wrapText="1"/>
    </xf>
    <xf numFmtId="0" fontId="21" fillId="0" borderId="133" xfId="0" applyFont="1" applyFill="1" applyBorder="1" applyAlignment="1">
      <alignment horizontal="center" vertical="center" wrapText="1"/>
    </xf>
    <xf numFmtId="0" fontId="24" fillId="0" borderId="133" xfId="0" applyFont="1" applyFill="1" applyBorder="1" applyAlignment="1">
      <alignment horizontal="center" vertical="center" wrapText="1"/>
    </xf>
    <xf numFmtId="0" fontId="24" fillId="0" borderId="13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 vertical="center"/>
    </xf>
    <xf numFmtId="41" fontId="38" fillId="0" borderId="133" xfId="1" applyFont="1" applyBorder="1" applyAlignment="1">
      <alignment horizontal="center" vertical="center"/>
    </xf>
    <xf numFmtId="41" fontId="8" fillId="0" borderId="133" xfId="1" applyFont="1" applyFill="1" applyBorder="1" applyAlignment="1">
      <alignment horizontal="center" vertical="center"/>
    </xf>
    <xf numFmtId="41" fontId="8" fillId="0" borderId="12" xfId="1" applyFont="1" applyFill="1" applyBorder="1" applyAlignment="1">
      <alignment horizontal="center" vertical="center"/>
    </xf>
    <xf numFmtId="41" fontId="38" fillId="0" borderId="11" xfId="1" applyFont="1" applyBorder="1" applyAlignment="1">
      <alignment horizontal="center" vertical="center"/>
    </xf>
    <xf numFmtId="41" fontId="38" fillId="0" borderId="94" xfId="1" applyFont="1" applyBorder="1" applyAlignment="1">
      <alignment horizontal="center" vertical="center"/>
    </xf>
    <xf numFmtId="41" fontId="38" fillId="0" borderId="51" xfId="1" applyFont="1" applyBorder="1" applyAlignment="1">
      <alignment horizontal="center" vertical="center"/>
    </xf>
    <xf numFmtId="41" fontId="38" fillId="0" borderId="120" xfId="1" applyFont="1" applyBorder="1" applyAlignment="1">
      <alignment horizontal="center" vertical="center"/>
    </xf>
    <xf numFmtId="41" fontId="38" fillId="0" borderId="40" xfId="1" applyFont="1" applyBorder="1" applyAlignment="1">
      <alignment horizontal="center" vertical="center"/>
    </xf>
    <xf numFmtId="0" fontId="0" fillId="0" borderId="51" xfId="0" applyBorder="1">
      <alignment vertical="center"/>
    </xf>
    <xf numFmtId="0" fontId="0" fillId="0" borderId="62" xfId="0" applyBorder="1">
      <alignment vertical="center"/>
    </xf>
    <xf numFmtId="0" fontId="10" fillId="0" borderId="54" xfId="0" applyFont="1" applyFill="1" applyBorder="1" applyAlignment="1">
      <alignment horizontal="center" vertical="center"/>
    </xf>
    <xf numFmtId="41" fontId="38" fillId="0" borderId="47" xfId="1" applyFont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41" fontId="38" fillId="0" borderId="14" xfId="1" applyFont="1" applyBorder="1" applyAlignment="1">
      <alignment horizontal="center" vertical="center"/>
    </xf>
    <xf numFmtId="41" fontId="0" fillId="0" borderId="94" xfId="1" applyFont="1" applyBorder="1" applyAlignment="1">
      <alignment horizontal="center" vertical="center"/>
    </xf>
    <xf numFmtId="41" fontId="8" fillId="0" borderId="135" xfId="3" applyFont="1" applyFill="1" applyBorder="1" applyAlignment="1">
      <alignment horizontal="center" vertical="center"/>
    </xf>
    <xf numFmtId="41" fontId="8" fillId="0" borderId="2" xfId="3" applyFont="1" applyFill="1" applyBorder="1" applyAlignment="1">
      <alignment horizontal="center" vertical="center"/>
    </xf>
    <xf numFmtId="41" fontId="38" fillId="0" borderId="135" xfId="3" applyFont="1" applyBorder="1" applyAlignment="1">
      <alignment horizontal="center" vertical="center"/>
    </xf>
    <xf numFmtId="41" fontId="10" fillId="0" borderId="135" xfId="3" applyFont="1" applyFill="1" applyBorder="1" applyAlignment="1">
      <alignment horizontal="center" vertical="center"/>
    </xf>
    <xf numFmtId="41" fontId="10" fillId="0" borderId="133" xfId="3" applyFont="1" applyFill="1" applyBorder="1" applyAlignment="1">
      <alignment horizontal="center" vertical="center"/>
    </xf>
    <xf numFmtId="41" fontId="10" fillId="0" borderId="12" xfId="3" applyFont="1" applyFill="1" applyBorder="1" applyAlignment="1">
      <alignment horizontal="center" vertical="center"/>
    </xf>
    <xf numFmtId="41" fontId="10" fillId="0" borderId="135" xfId="3" applyFont="1" applyBorder="1" applyAlignment="1">
      <alignment horizontal="center" vertical="center"/>
    </xf>
    <xf numFmtId="41" fontId="10" fillId="0" borderId="133" xfId="3" applyFont="1" applyBorder="1" applyAlignment="1">
      <alignment horizontal="center" vertical="center"/>
    </xf>
    <xf numFmtId="41" fontId="38" fillId="0" borderId="135" xfId="3" applyFont="1" applyBorder="1" applyAlignment="1">
      <alignment horizontal="center" vertical="center" wrapText="1"/>
    </xf>
    <xf numFmtId="41" fontId="0" fillId="0" borderId="135" xfId="3" applyFont="1" applyBorder="1" applyAlignment="1">
      <alignment horizontal="center" vertical="center"/>
    </xf>
    <xf numFmtId="41" fontId="0" fillId="0" borderId="135" xfId="3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77" xfId="0" applyFont="1" applyFill="1" applyBorder="1" applyAlignment="1">
      <alignment horizontal="center" vertical="center"/>
    </xf>
    <xf numFmtId="41" fontId="26" fillId="0" borderId="10" xfId="1" applyFont="1" applyFill="1" applyBorder="1" applyAlignment="1">
      <alignment horizontal="center" vertical="center"/>
    </xf>
    <xf numFmtId="41" fontId="26" fillId="0" borderId="5" xfId="1" applyFont="1" applyFill="1" applyBorder="1" applyAlignment="1">
      <alignment horizontal="center" vertical="center"/>
    </xf>
    <xf numFmtId="41" fontId="26" fillId="0" borderId="6" xfId="1" applyFont="1" applyFill="1" applyBorder="1" applyAlignment="1">
      <alignment horizontal="center" vertical="center"/>
    </xf>
    <xf numFmtId="41" fontId="26" fillId="0" borderId="8" xfId="1" applyFont="1" applyFill="1" applyBorder="1" applyAlignment="1">
      <alignment horizontal="center" vertical="center"/>
    </xf>
    <xf numFmtId="41" fontId="26" fillId="0" borderId="1" xfId="1" applyFont="1" applyFill="1" applyBorder="1" applyAlignment="1">
      <alignment horizontal="center" vertical="center"/>
    </xf>
    <xf numFmtId="41" fontId="26" fillId="0" borderId="4" xfId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0" fontId="10" fillId="0" borderId="110" xfId="0" applyFont="1" applyFill="1" applyBorder="1" applyAlignment="1">
      <alignment horizontal="center" vertical="center"/>
    </xf>
    <xf numFmtId="0" fontId="10" fillId="0" borderId="111" xfId="0" applyFont="1" applyFill="1" applyBorder="1" applyAlignment="1">
      <alignment horizontal="center" vertical="center"/>
    </xf>
    <xf numFmtId="41" fontId="10" fillId="0" borderId="47" xfId="3" applyFont="1" applyFill="1" applyBorder="1" applyAlignment="1">
      <alignment horizontal="center" vertical="center"/>
    </xf>
    <xf numFmtId="41" fontId="10" fillId="0" borderId="7" xfId="3" applyFont="1" applyFill="1" applyBorder="1" applyAlignment="1">
      <alignment horizontal="center" vertical="center"/>
    </xf>
    <xf numFmtId="41" fontId="10" fillId="0" borderId="11" xfId="3" applyFont="1" applyFill="1" applyBorder="1" applyAlignment="1">
      <alignment horizontal="center" vertical="center"/>
    </xf>
    <xf numFmtId="41" fontId="10" fillId="0" borderId="1" xfId="3" applyFont="1" applyFill="1" applyBorder="1" applyAlignment="1">
      <alignment horizontal="center" vertical="center"/>
    </xf>
    <xf numFmtId="41" fontId="8" fillId="0" borderId="11" xfId="3" applyFont="1" applyFill="1" applyBorder="1" applyAlignment="1">
      <alignment horizontal="center" vertical="center"/>
    </xf>
    <xf numFmtId="41" fontId="8" fillId="0" borderId="1" xfId="3" applyFont="1" applyFill="1" applyBorder="1" applyAlignment="1">
      <alignment horizontal="center" vertical="center"/>
    </xf>
    <xf numFmtId="41" fontId="8" fillId="0" borderId="12" xfId="3" applyFont="1" applyFill="1" applyBorder="1" applyAlignment="1">
      <alignment horizontal="center" vertical="center"/>
    </xf>
    <xf numFmtId="41" fontId="38" fillId="0" borderId="11" xfId="3" applyFont="1" applyFill="1" applyBorder="1" applyAlignment="1">
      <alignment horizontal="center" vertical="center"/>
    </xf>
    <xf numFmtId="41" fontId="38" fillId="0" borderId="1" xfId="3" applyFont="1" applyFill="1" applyBorder="1" applyAlignment="1">
      <alignment horizontal="center" vertical="center"/>
    </xf>
    <xf numFmtId="41" fontId="38" fillId="0" borderId="40" xfId="3" applyFont="1" applyFill="1" applyBorder="1" applyAlignment="1">
      <alignment horizontal="center" vertical="center"/>
    </xf>
    <xf numFmtId="41" fontId="38" fillId="0" borderId="27" xfId="3" applyFont="1" applyFill="1" applyBorder="1" applyAlignment="1">
      <alignment horizontal="center" vertical="center"/>
    </xf>
    <xf numFmtId="41" fontId="10" fillId="0" borderId="14" xfId="3" applyFont="1" applyFill="1" applyBorder="1" applyAlignment="1">
      <alignment horizontal="center" vertical="center"/>
    </xf>
    <xf numFmtId="41" fontId="10" fillId="0" borderId="5" xfId="3" applyFont="1" applyFill="1" applyBorder="1" applyAlignment="1">
      <alignment horizontal="center" vertical="center"/>
    </xf>
    <xf numFmtId="41" fontId="38" fillId="0" borderId="12" xfId="3" applyFont="1" applyFill="1" applyBorder="1" applyAlignment="1">
      <alignment horizontal="center" vertical="center"/>
    </xf>
    <xf numFmtId="41" fontId="38" fillId="0" borderId="2" xfId="3" applyFont="1" applyFill="1" applyBorder="1" applyAlignment="1">
      <alignment horizontal="center" vertical="center"/>
    </xf>
    <xf numFmtId="41" fontId="10" fillId="0" borderId="120" xfId="3" applyFont="1" applyFill="1" applyBorder="1" applyAlignment="1">
      <alignment horizontal="center" vertical="center"/>
    </xf>
    <xf numFmtId="41" fontId="0" fillId="0" borderId="11" xfId="3" applyFont="1" applyFill="1" applyBorder="1" applyAlignment="1">
      <alignment horizontal="center" vertical="center"/>
    </xf>
    <xf numFmtId="41" fontId="0" fillId="0" borderId="93" xfId="3" applyFont="1" applyFill="1" applyBorder="1" applyAlignment="1">
      <alignment horizontal="center" vertical="center"/>
    </xf>
    <xf numFmtId="41" fontId="38" fillId="0" borderId="93" xfId="3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1" fontId="10" fillId="0" borderId="2" xfId="3" applyFont="1" applyFill="1" applyBorder="1" applyAlignment="1">
      <alignment horizontal="center" vertical="center"/>
    </xf>
    <xf numFmtId="41" fontId="10" fillId="0" borderId="90" xfId="3" applyFont="1" applyFill="1" applyBorder="1" applyAlignment="1">
      <alignment horizontal="center" vertical="center"/>
    </xf>
    <xf numFmtId="41" fontId="10" fillId="0" borderId="91" xfId="3" applyFont="1" applyFill="1" applyBorder="1" applyAlignment="1">
      <alignment horizontal="center" vertical="center"/>
    </xf>
    <xf numFmtId="41" fontId="10" fillId="0" borderId="93" xfId="3" applyFont="1" applyFill="1" applyBorder="1" applyAlignment="1">
      <alignment horizontal="center" vertical="center"/>
    </xf>
    <xf numFmtId="41" fontId="38" fillId="0" borderId="95" xfId="3" applyFont="1" applyFill="1" applyBorder="1" applyAlignment="1">
      <alignment horizontal="center" vertical="center"/>
    </xf>
    <xf numFmtId="0" fontId="10" fillId="0" borderId="14" xfId="7" applyFont="1" applyFill="1" applyBorder="1" applyAlignment="1">
      <alignment horizontal="center" vertical="center"/>
    </xf>
    <xf numFmtId="0" fontId="10" fillId="0" borderId="11" xfId="7" applyFont="1" applyFill="1" applyBorder="1" applyAlignment="1">
      <alignment horizontal="center" vertical="center"/>
    </xf>
    <xf numFmtId="0" fontId="10" fillId="0" borderId="12" xfId="7" applyFont="1" applyFill="1" applyBorder="1" applyAlignment="1">
      <alignment horizontal="center" vertical="center"/>
    </xf>
    <xf numFmtId="0" fontId="10" fillId="0" borderId="5" xfId="7" applyFont="1" applyFill="1" applyBorder="1" applyAlignment="1">
      <alignment horizontal="center" vertical="center"/>
    </xf>
    <xf numFmtId="0" fontId="10" fillId="0" borderId="1" xfId="7" applyFont="1" applyFill="1" applyBorder="1" applyAlignment="1">
      <alignment horizontal="center" vertical="center"/>
    </xf>
    <xf numFmtId="0" fontId="10" fillId="0" borderId="2" xfId="7" applyFont="1" applyFill="1" applyBorder="1" applyAlignment="1">
      <alignment horizontal="center" vertical="center"/>
    </xf>
    <xf numFmtId="0" fontId="10" fillId="0" borderId="40" xfId="7" applyFont="1" applyFill="1" applyBorder="1" applyAlignment="1">
      <alignment horizontal="center" vertical="center"/>
    </xf>
    <xf numFmtId="0" fontId="10" fillId="0" borderId="27" xfId="7" applyFont="1" applyFill="1" applyBorder="1" applyAlignment="1">
      <alignment horizontal="center" vertical="center"/>
    </xf>
    <xf numFmtId="0" fontId="10" fillId="0" borderId="68" xfId="7" applyFont="1" applyFill="1" applyBorder="1" applyAlignment="1">
      <alignment horizontal="center" vertical="center"/>
    </xf>
    <xf numFmtId="0" fontId="10" fillId="0" borderId="7" xfId="7" applyFont="1" applyFill="1" applyBorder="1" applyAlignment="1">
      <alignment horizontal="center" vertical="center"/>
    </xf>
    <xf numFmtId="0" fontId="10" fillId="0" borderId="47" xfId="7" applyFont="1" applyFill="1" applyBorder="1" applyAlignment="1">
      <alignment horizontal="center" vertical="center"/>
    </xf>
    <xf numFmtId="0" fontId="15" fillId="0" borderId="0" xfId="7" applyFont="1" applyAlignment="1">
      <alignment horizontal="center" vertical="center"/>
    </xf>
    <xf numFmtId="0" fontId="10" fillId="0" borderId="6" xfId="7" applyFont="1" applyFill="1" applyBorder="1" applyAlignment="1">
      <alignment horizontal="center" vertical="center"/>
    </xf>
    <xf numFmtId="0" fontId="10" fillId="0" borderId="4" xfId="7" applyFont="1" applyFill="1" applyBorder="1" applyAlignment="1">
      <alignment horizontal="center" vertical="center"/>
    </xf>
    <xf numFmtId="0" fontId="10" fillId="0" borderId="10" xfId="7" applyFont="1" applyFill="1" applyBorder="1" applyAlignment="1">
      <alignment horizontal="center" vertical="center"/>
    </xf>
    <xf numFmtId="0" fontId="10" fillId="0" borderId="30" xfId="7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10" fillId="0" borderId="92" xfId="0" applyFont="1" applyFill="1" applyBorder="1" applyAlignment="1">
      <alignment horizontal="center" vertical="center"/>
    </xf>
    <xf numFmtId="0" fontId="10" fillId="0" borderId="93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1" fontId="10" fillId="0" borderId="6" xfId="3" applyFont="1" applyFill="1" applyBorder="1" applyAlignment="1">
      <alignment horizontal="center" vertical="center"/>
    </xf>
    <xf numFmtId="41" fontId="10" fillId="0" borderId="4" xfId="3" applyFont="1" applyFill="1" applyBorder="1" applyAlignment="1">
      <alignment horizontal="center" vertical="center"/>
    </xf>
    <xf numFmtId="41" fontId="10" fillId="0" borderId="3" xfId="3" applyFont="1" applyFill="1" applyBorder="1" applyAlignment="1">
      <alignment horizontal="center" vertical="center"/>
    </xf>
    <xf numFmtId="41" fontId="10" fillId="0" borderId="92" xfId="3" applyFont="1" applyFill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26" fillId="0" borderId="95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50" fillId="0" borderId="120" xfId="0" applyFont="1" applyBorder="1" applyAlignment="1">
      <alignment horizontal="center" vertical="center" wrapText="1"/>
    </xf>
    <xf numFmtId="0" fontId="50" fillId="0" borderId="93" xfId="0" applyFont="1" applyBorder="1" applyAlignment="1">
      <alignment horizontal="center" vertical="center"/>
    </xf>
    <xf numFmtId="0" fontId="50" fillId="0" borderId="101" xfId="0" applyFont="1" applyBorder="1" applyAlignment="1">
      <alignment horizontal="center" vertical="center"/>
    </xf>
    <xf numFmtId="0" fontId="50" fillId="0" borderId="123" xfId="0" applyFont="1" applyBorder="1" applyAlignment="1">
      <alignment horizontal="center" vertical="center"/>
    </xf>
    <xf numFmtId="0" fontId="49" fillId="0" borderId="121" xfId="0" applyFont="1" applyFill="1" applyBorder="1" applyAlignment="1">
      <alignment horizontal="center" vertical="center"/>
    </xf>
    <xf numFmtId="0" fontId="49" fillId="0" borderId="122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0" fontId="49" fillId="0" borderId="71" xfId="0" applyFont="1" applyFill="1" applyBorder="1" applyAlignment="1">
      <alignment horizontal="center" vertical="center"/>
    </xf>
    <xf numFmtId="0" fontId="49" fillId="0" borderId="55" xfId="0" applyFont="1" applyFill="1" applyBorder="1" applyAlignment="1">
      <alignment horizontal="center" vertical="center"/>
    </xf>
    <xf numFmtId="0" fontId="49" fillId="0" borderId="56" xfId="0" applyFont="1" applyFill="1" applyBorder="1" applyAlignment="1">
      <alignment horizontal="center" vertical="center"/>
    </xf>
    <xf numFmtId="0" fontId="26" fillId="0" borderId="102" xfId="0" applyFont="1" applyFill="1" applyBorder="1" applyAlignment="1">
      <alignment horizontal="center" vertical="center"/>
    </xf>
    <xf numFmtId="0" fontId="26" fillId="0" borderId="91" xfId="0" applyFont="1" applyFill="1" applyBorder="1" applyAlignment="1">
      <alignment horizontal="center" vertical="center"/>
    </xf>
    <xf numFmtId="0" fontId="26" fillId="0" borderId="113" xfId="0" applyFont="1" applyFill="1" applyBorder="1" applyAlignment="1">
      <alignment horizontal="center" vertical="center"/>
    </xf>
    <xf numFmtId="0" fontId="26" fillId="0" borderId="114" xfId="0" applyFont="1" applyFill="1" applyBorder="1" applyAlignment="1">
      <alignment horizontal="center" vertical="center"/>
    </xf>
    <xf numFmtId="0" fontId="26" fillId="0" borderId="122" xfId="0" applyFont="1" applyFill="1" applyBorder="1" applyAlignment="1">
      <alignment horizontal="center" vertical="center"/>
    </xf>
    <xf numFmtId="0" fontId="26" fillId="0" borderId="7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100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/>
    </xf>
    <xf numFmtId="0" fontId="26" fillId="0" borderId="98" xfId="0" applyFont="1" applyFill="1" applyBorder="1" applyAlignment="1">
      <alignment horizontal="center" vertical="center"/>
    </xf>
    <xf numFmtId="0" fontId="26" fillId="0" borderId="67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6" fillId="0" borderId="97" xfId="0" applyFont="1" applyFill="1" applyBorder="1" applyAlignment="1">
      <alignment horizontal="center" vertical="center" wrapText="1"/>
    </xf>
    <xf numFmtId="0" fontId="26" fillId="0" borderId="124" xfId="0" applyFont="1" applyFill="1" applyBorder="1" applyAlignment="1">
      <alignment horizontal="center" vertical="center"/>
    </xf>
    <xf numFmtId="0" fontId="26" fillId="0" borderId="98" xfId="0" applyFont="1" applyFill="1" applyBorder="1" applyAlignment="1">
      <alignment horizontal="center" vertical="center" wrapText="1"/>
    </xf>
    <xf numFmtId="177" fontId="84" fillId="0" borderId="153" xfId="22" applyNumberFormat="1" applyFont="1" applyBorder="1" applyAlignment="1" applyProtection="1">
      <alignment horizontal="right" vertical="center"/>
      <protection locked="0"/>
    </xf>
    <xf numFmtId="177" fontId="84" fillId="0" borderId="2" xfId="22" applyNumberFormat="1" applyFont="1" applyBorder="1" applyAlignment="1" applyProtection="1">
      <alignment horizontal="right" vertical="center"/>
      <protection locked="0"/>
    </xf>
    <xf numFmtId="177" fontId="11" fillId="0" borderId="118" xfId="0" applyNumberFormat="1" applyFont="1" applyFill="1" applyBorder="1" applyAlignment="1">
      <alignment horizontal="right" vertical="center"/>
    </xf>
    <xf numFmtId="177" fontId="11" fillId="0" borderId="9" xfId="0" applyNumberFormat="1" applyFont="1" applyFill="1" applyBorder="1" applyAlignment="1">
      <alignment horizontal="right" vertical="center"/>
    </xf>
    <xf numFmtId="0" fontId="10" fillId="0" borderId="102" xfId="0" applyFont="1" applyFill="1" applyBorder="1" applyAlignment="1">
      <alignment horizontal="center" vertical="center"/>
    </xf>
    <xf numFmtId="177" fontId="8" fillId="0" borderId="115" xfId="0" applyNumberFormat="1" applyFont="1" applyFill="1" applyBorder="1" applyAlignment="1">
      <alignment horizontal="right" vertical="center"/>
    </xf>
    <xf numFmtId="177" fontId="8" fillId="0" borderId="2" xfId="0" applyNumberFormat="1" applyFont="1" applyFill="1" applyBorder="1" applyAlignment="1">
      <alignment horizontal="right" vertical="center"/>
    </xf>
    <xf numFmtId="177" fontId="8" fillId="0" borderId="156" xfId="0" applyNumberFormat="1" applyFont="1" applyFill="1" applyBorder="1" applyAlignment="1">
      <alignment horizontal="right" vertical="center"/>
    </xf>
    <xf numFmtId="177" fontId="8" fillId="0" borderId="158" xfId="0" applyNumberFormat="1" applyFont="1" applyFill="1" applyBorder="1" applyAlignment="1">
      <alignment horizontal="right" vertical="center"/>
    </xf>
    <xf numFmtId="177" fontId="8" fillId="0" borderId="138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/>
    </xf>
    <xf numFmtId="0" fontId="10" fillId="0" borderId="96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19" xfId="0" applyFont="1" applyFill="1" applyBorder="1" applyAlignment="1">
      <alignment horizontal="center" vertical="center"/>
    </xf>
    <xf numFmtId="0" fontId="49" fillId="0" borderId="99" xfId="0" applyFont="1" applyFill="1" applyBorder="1" applyAlignment="1">
      <alignment horizontal="center" vertical="center"/>
    </xf>
    <xf numFmtId="0" fontId="49" fillId="0" borderId="98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 wrapText="1"/>
    </xf>
    <xf numFmtId="0" fontId="10" fillId="0" borderId="98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10" fillId="0" borderId="99" xfId="0" applyFont="1" applyFill="1" applyBorder="1" applyAlignment="1">
      <alignment horizontal="center" vertical="center"/>
    </xf>
    <xf numFmtId="0" fontId="10" fillId="0" borderId="164" xfId="0" applyFont="1" applyFill="1" applyBorder="1" applyAlignment="1">
      <alignment horizontal="center" vertical="center" wrapText="1"/>
    </xf>
    <xf numFmtId="0" fontId="10" fillId="0" borderId="165" xfId="0" applyFont="1" applyFill="1" applyBorder="1" applyAlignment="1">
      <alignment horizontal="center" vertical="center"/>
    </xf>
    <xf numFmtId="0" fontId="10" fillId="0" borderId="143" xfId="0" applyFont="1" applyFill="1" applyBorder="1" applyAlignment="1">
      <alignment horizontal="center" vertical="center"/>
    </xf>
    <xf numFmtId="177" fontId="10" fillId="0" borderId="91" xfId="1" applyNumberFormat="1" applyFont="1" applyFill="1" applyBorder="1" applyAlignment="1">
      <alignment horizontal="right" vertical="center"/>
    </xf>
    <xf numFmtId="177" fontId="10" fillId="0" borderId="115" xfId="1" applyNumberFormat="1" applyFont="1" applyFill="1" applyBorder="1" applyAlignment="1">
      <alignment horizontal="right" vertical="center"/>
    </xf>
    <xf numFmtId="177" fontId="10" fillId="0" borderId="91" xfId="0" applyNumberFormat="1" applyFont="1" applyFill="1" applyBorder="1" applyAlignment="1">
      <alignment horizontal="right" vertical="center"/>
    </xf>
    <xf numFmtId="177" fontId="10" fillId="0" borderId="115" xfId="0" applyNumberFormat="1" applyFont="1" applyFill="1" applyBorder="1" applyAlignment="1">
      <alignment horizontal="right" vertical="center"/>
    </xf>
    <xf numFmtId="177" fontId="10" fillId="0" borderId="102" xfId="0" applyNumberFormat="1" applyFont="1" applyFill="1" applyBorder="1" applyAlignment="1">
      <alignment horizontal="right" vertical="center"/>
    </xf>
    <xf numFmtId="177" fontId="10" fillId="0" borderId="118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/>
    </xf>
    <xf numFmtId="177" fontId="10" fillId="0" borderId="157" xfId="1" applyNumberFormat="1" applyFont="1" applyFill="1" applyBorder="1" applyAlignment="1">
      <alignment horizontal="right" vertical="center"/>
    </xf>
    <xf numFmtId="177" fontId="10" fillId="0" borderId="158" xfId="1" applyNumberFormat="1" applyFont="1" applyFill="1" applyBorder="1" applyAlignment="1">
      <alignment horizontal="right" vertical="center"/>
    </xf>
    <xf numFmtId="177" fontId="10" fillId="0" borderId="138" xfId="1" applyNumberFormat="1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right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177" fontId="8" fillId="0" borderId="7" xfId="0" applyNumberFormat="1" applyFont="1" applyFill="1" applyBorder="1" applyAlignment="1">
      <alignment horizontal="right" vertical="center"/>
    </xf>
    <xf numFmtId="0" fontId="10" fillId="0" borderId="12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37" xfId="0" applyFont="1" applyFill="1" applyBorder="1" applyAlignment="1">
      <alignment horizontal="center" vertical="center"/>
    </xf>
    <xf numFmtId="177" fontId="10" fillId="0" borderId="138" xfId="3" applyNumberFormat="1" applyFont="1" applyFill="1" applyBorder="1" applyAlignment="1">
      <alignment horizontal="right" vertical="center"/>
    </xf>
    <xf numFmtId="177" fontId="10" fillId="0" borderId="1" xfId="3" applyNumberFormat="1" applyFont="1" applyFill="1" applyBorder="1" applyAlignment="1">
      <alignment horizontal="right" vertical="center"/>
    </xf>
    <xf numFmtId="177" fontId="10" fillId="0" borderId="2" xfId="3" applyNumberFormat="1" applyFont="1" applyFill="1" applyBorder="1" applyAlignment="1">
      <alignment horizontal="right" vertical="center"/>
    </xf>
    <xf numFmtId="177" fontId="10" fillId="0" borderId="138" xfId="0" applyNumberFormat="1" applyFont="1" applyFill="1" applyBorder="1" applyAlignment="1">
      <alignment horizontal="right" vertical="center"/>
    </xf>
    <xf numFmtId="177" fontId="10" fillId="0" borderId="1" xfId="0" applyNumberFormat="1" applyFont="1" applyFill="1" applyBorder="1" applyAlignment="1">
      <alignment horizontal="right" vertical="center"/>
    </xf>
    <xf numFmtId="177" fontId="10" fillId="0" borderId="2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05" xfId="0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/>
    </xf>
    <xf numFmtId="177" fontId="10" fillId="0" borderId="68" xfId="1" applyNumberFormat="1" applyFont="1" applyFill="1" applyBorder="1" applyAlignment="1">
      <alignment horizontal="right" vertical="center"/>
    </xf>
    <xf numFmtId="177" fontId="10" fillId="0" borderId="30" xfId="1" applyNumberFormat="1" applyFont="1" applyFill="1" applyBorder="1" applyAlignment="1">
      <alignment horizontal="right" vertical="center"/>
    </xf>
    <xf numFmtId="177" fontId="10" fillId="0" borderId="60" xfId="0" applyNumberFormat="1" applyFont="1" applyFill="1" applyBorder="1" applyAlignment="1">
      <alignment horizontal="right" vertical="center"/>
    </xf>
    <xf numFmtId="177" fontId="10" fillId="0" borderId="104" xfId="0" applyNumberFormat="1" applyFont="1" applyFill="1" applyBorder="1" applyAlignment="1">
      <alignment horizontal="right" vertical="center"/>
    </xf>
    <xf numFmtId="177" fontId="8" fillId="0" borderId="91" xfId="0" applyNumberFormat="1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10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7" fontId="41" fillId="0" borderId="156" xfId="3" applyNumberFormat="1" applyFont="1" applyFill="1" applyBorder="1" applyAlignment="1">
      <alignment horizontal="right" vertical="center"/>
    </xf>
    <xf numFmtId="177" fontId="41" fillId="0" borderId="158" xfId="3" applyNumberFormat="1" applyFont="1" applyFill="1" applyBorder="1" applyAlignment="1">
      <alignment horizontal="right" vertical="center"/>
    </xf>
    <xf numFmtId="177" fontId="41" fillId="0" borderId="138" xfId="3" applyNumberFormat="1" applyFont="1" applyFill="1" applyBorder="1" applyAlignment="1">
      <alignment horizontal="right" vertical="center"/>
    </xf>
    <xf numFmtId="177" fontId="41" fillId="0" borderId="27" xfId="3" applyNumberFormat="1" applyFont="1" applyFill="1" applyBorder="1" applyAlignment="1">
      <alignment horizontal="right" vertical="center"/>
    </xf>
    <xf numFmtId="177" fontId="41" fillId="0" borderId="68" xfId="3" applyNumberFormat="1" applyFont="1" applyFill="1" applyBorder="1" applyAlignment="1">
      <alignment horizontal="right" vertical="center"/>
    </xf>
    <xf numFmtId="177" fontId="41" fillId="0" borderId="7" xfId="3" applyNumberFormat="1" applyFont="1" applyFill="1" applyBorder="1" applyAlignment="1">
      <alignment horizontal="right" vertical="center"/>
    </xf>
    <xf numFmtId="177" fontId="41" fillId="0" borderId="30" xfId="3" applyNumberFormat="1" applyFont="1" applyFill="1" applyBorder="1" applyAlignment="1">
      <alignment horizontal="right" vertical="center"/>
    </xf>
    <xf numFmtId="177" fontId="26" fillId="0" borderId="5" xfId="3" applyNumberFormat="1" applyFont="1" applyFill="1" applyBorder="1" applyAlignment="1">
      <alignment horizontal="right" vertical="center"/>
    </xf>
    <xf numFmtId="177" fontId="26" fillId="0" borderId="1" xfId="3" applyNumberFormat="1" applyFont="1" applyFill="1" applyBorder="1" applyAlignment="1">
      <alignment horizontal="right" vertical="center"/>
    </xf>
    <xf numFmtId="177" fontId="26" fillId="0" borderId="2" xfId="3" applyNumberFormat="1" applyFont="1" applyFill="1" applyBorder="1" applyAlignment="1">
      <alignment horizontal="right" vertical="center"/>
    </xf>
    <xf numFmtId="177" fontId="26" fillId="0" borderId="157" xfId="3" applyNumberFormat="1" applyFont="1" applyFill="1" applyBorder="1" applyAlignment="1">
      <alignment horizontal="right" vertical="center"/>
    </xf>
    <xf numFmtId="177" fontId="26" fillId="0" borderId="158" xfId="3" applyNumberFormat="1" applyFont="1" applyFill="1" applyBorder="1" applyAlignment="1">
      <alignment horizontal="right" vertical="center"/>
    </xf>
    <xf numFmtId="177" fontId="26" fillId="0" borderId="30" xfId="3" applyNumberFormat="1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41" fontId="10" fillId="0" borderId="1" xfId="3" applyFont="1" applyFill="1" applyBorder="1" applyAlignment="1">
      <alignment horizontal="center" vertical="center" wrapText="1"/>
    </xf>
    <xf numFmtId="41" fontId="10" fillId="0" borderId="27" xfId="3" applyFont="1" applyFill="1" applyBorder="1" applyAlignment="1">
      <alignment horizontal="center" vertical="center"/>
    </xf>
    <xf numFmtId="41" fontId="10" fillId="0" borderId="28" xfId="3" applyFont="1" applyFill="1" applyBorder="1" applyAlignment="1">
      <alignment horizontal="center" vertical="center"/>
    </xf>
    <xf numFmtId="177" fontId="38" fillId="0" borderId="1" xfId="3" applyNumberFormat="1" applyFont="1" applyBorder="1" applyAlignment="1">
      <alignment horizontal="right" vertical="center"/>
    </xf>
    <xf numFmtId="177" fontId="38" fillId="0" borderId="2" xfId="3" applyNumberFormat="1" applyFont="1" applyBorder="1" applyAlignment="1">
      <alignment horizontal="right" vertical="center"/>
    </xf>
    <xf numFmtId="177" fontId="10" fillId="0" borderId="103" xfId="3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177" fontId="84" fillId="0" borderId="153" xfId="22" applyNumberFormat="1" applyFont="1" applyBorder="1" applyAlignment="1" applyProtection="1">
      <alignment horizontal="right" vertical="center" wrapText="1"/>
      <protection locked="0"/>
    </xf>
    <xf numFmtId="177" fontId="84" fillId="0" borderId="103" xfId="22" applyNumberFormat="1" applyFont="1" applyBorder="1" applyAlignment="1" applyProtection="1">
      <alignment horizontal="right" vertical="center"/>
      <protection locked="0"/>
    </xf>
    <xf numFmtId="177" fontId="84" fillId="0" borderId="128" xfId="22" applyNumberFormat="1" applyFont="1" applyBorder="1" applyAlignment="1" applyProtection="1">
      <alignment horizontal="right" vertical="center"/>
      <protection locked="0"/>
    </xf>
    <xf numFmtId="0" fontId="10" fillId="0" borderId="50" xfId="0" applyFont="1" applyFill="1" applyBorder="1" applyAlignment="1">
      <alignment horizontal="center" vertical="center"/>
    </xf>
    <xf numFmtId="41" fontId="38" fillId="0" borderId="11" xfId="3" applyFont="1" applyBorder="1" applyAlignment="1">
      <alignment horizontal="center" vertical="center"/>
    </xf>
    <xf numFmtId="41" fontId="38" fillId="0" borderId="12" xfId="3" applyFont="1" applyBorder="1" applyAlignment="1">
      <alignment horizontal="center" vertical="center"/>
    </xf>
    <xf numFmtId="177" fontId="38" fillId="0" borderId="27" xfId="3" applyNumberFormat="1" applyFont="1" applyBorder="1" applyAlignment="1">
      <alignment horizontal="right" vertical="center"/>
    </xf>
    <xf numFmtId="177" fontId="38" fillId="0" borderId="68" xfId="3" applyNumberFormat="1" applyFont="1" applyBorder="1" applyAlignment="1">
      <alignment horizontal="right" vertical="center"/>
    </xf>
    <xf numFmtId="177" fontId="38" fillId="0" borderId="30" xfId="3" applyNumberFormat="1" applyFont="1" applyBorder="1" applyAlignment="1">
      <alignment horizontal="right" vertical="center"/>
    </xf>
    <xf numFmtId="41" fontId="0" fillId="0" borderId="11" xfId="3" applyFont="1" applyBorder="1" applyAlignment="1">
      <alignment horizontal="center" vertical="center"/>
    </xf>
    <xf numFmtId="41" fontId="38" fillId="0" borderId="14" xfId="3" applyFont="1" applyBorder="1" applyAlignment="1">
      <alignment horizontal="center" vertical="center"/>
    </xf>
    <xf numFmtId="177" fontId="8" fillId="0" borderId="1" xfId="3" applyNumberFormat="1" applyFont="1" applyFill="1" applyBorder="1" applyAlignment="1">
      <alignment vertical="center"/>
    </xf>
    <xf numFmtId="177" fontId="8" fillId="0" borderId="2" xfId="3" applyNumberFormat="1" applyFont="1" applyFill="1" applyBorder="1" applyAlignment="1">
      <alignment vertical="center"/>
    </xf>
    <xf numFmtId="177" fontId="84" fillId="0" borderId="153" xfId="22" applyNumberFormat="1" applyFont="1" applyBorder="1" applyAlignment="1" applyProtection="1">
      <alignment vertical="center"/>
      <protection locked="0"/>
    </xf>
    <xf numFmtId="177" fontId="10" fillId="0" borderId="103" xfId="3" applyNumberFormat="1" applyFont="1" applyFill="1" applyBorder="1" applyAlignment="1">
      <alignment vertical="center"/>
    </xf>
    <xf numFmtId="177" fontId="84" fillId="0" borderId="144" xfId="22" applyNumberFormat="1" applyFont="1" applyBorder="1" applyAlignment="1" applyProtection="1">
      <alignment horizontal="right" vertical="center"/>
      <protection locked="0"/>
    </xf>
    <xf numFmtId="177" fontId="8" fillId="0" borderId="27" xfId="3" applyNumberFormat="1" applyFont="1" applyFill="1" applyBorder="1" applyAlignment="1">
      <alignment horizontal="right" vertical="center"/>
    </xf>
    <xf numFmtId="177" fontId="8" fillId="0" borderId="68" xfId="3" applyNumberFormat="1" applyFont="1" applyFill="1" applyBorder="1" applyAlignment="1">
      <alignment horizontal="right" vertical="center"/>
    </xf>
    <xf numFmtId="177" fontId="8" fillId="0" borderId="30" xfId="3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177" fontId="10" fillId="0" borderId="19" xfId="3" applyNumberFormat="1" applyFont="1" applyFill="1" applyBorder="1" applyAlignment="1">
      <alignment horizontal="right" vertical="center"/>
    </xf>
    <xf numFmtId="177" fontId="10" fillId="0" borderId="68" xfId="3" applyNumberFormat="1" applyFont="1" applyFill="1" applyBorder="1" applyAlignment="1">
      <alignment horizontal="right" vertical="center"/>
    </xf>
    <xf numFmtId="177" fontId="10" fillId="0" borderId="30" xfId="3" applyNumberFormat="1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77" fontId="84" fillId="0" borderId="144" xfId="22" applyNumberFormat="1" applyFont="1" applyBorder="1" applyAlignment="1" applyProtection="1">
      <alignment vertical="center"/>
      <protection locked="0"/>
    </xf>
    <xf numFmtId="41" fontId="10" fillId="0" borderId="14" xfId="1" applyFont="1" applyFill="1" applyBorder="1" applyAlignment="1">
      <alignment horizontal="center" vertical="center"/>
    </xf>
    <xf numFmtId="41" fontId="10" fillId="0" borderId="11" xfId="1" applyFont="1" applyFill="1" applyBorder="1" applyAlignment="1">
      <alignment horizontal="center" vertical="center"/>
    </xf>
    <xf numFmtId="41" fontId="10" fillId="0" borderId="12" xfId="1" applyFont="1" applyFill="1" applyBorder="1" applyAlignment="1">
      <alignment horizontal="center" vertical="center"/>
    </xf>
    <xf numFmtId="177" fontId="10" fillId="0" borderId="19" xfId="1" applyNumberFormat="1" applyFont="1" applyFill="1" applyBorder="1" applyAlignment="1">
      <alignment horizontal="center" vertical="center"/>
    </xf>
    <xf numFmtId="177" fontId="10" fillId="0" borderId="68" xfId="1" applyNumberFormat="1" applyFont="1" applyFill="1" applyBorder="1" applyAlignment="1">
      <alignment horizontal="center" vertical="center"/>
    </xf>
    <xf numFmtId="177" fontId="10" fillId="0" borderId="30" xfId="1" applyNumberFormat="1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41" fontId="11" fillId="0" borderId="51" xfId="1" applyFont="1" applyFill="1" applyBorder="1" applyAlignment="1">
      <alignment horizontal="center" vertical="center"/>
    </xf>
    <xf numFmtId="41" fontId="11" fillId="0" borderId="40" xfId="1" applyFont="1" applyFill="1" applyBorder="1" applyAlignment="1">
      <alignment horizontal="center" vertical="center"/>
    </xf>
    <xf numFmtId="41" fontId="11" fillId="0" borderId="47" xfId="1" applyFont="1" applyFill="1" applyBorder="1" applyAlignment="1">
      <alignment horizontal="center" vertical="center"/>
    </xf>
    <xf numFmtId="41" fontId="8" fillId="0" borderId="40" xfId="1" applyFont="1" applyFill="1" applyBorder="1" applyAlignment="1">
      <alignment horizontal="center" vertical="center"/>
    </xf>
    <xf numFmtId="41" fontId="11" fillId="0" borderId="62" xfId="1" applyFont="1" applyFill="1" applyBorder="1" applyAlignment="1">
      <alignment horizontal="center" vertical="center"/>
    </xf>
    <xf numFmtId="177" fontId="0" fillId="0" borderId="27" xfId="1" applyNumberFormat="1" applyFont="1" applyBorder="1" applyAlignment="1">
      <alignment horizontal="center" vertical="center"/>
    </xf>
    <xf numFmtId="177" fontId="0" fillId="0" borderId="68" xfId="1" applyNumberFormat="1" applyFont="1" applyBorder="1" applyAlignment="1">
      <alignment horizontal="center" vertical="center"/>
    </xf>
    <xf numFmtId="177" fontId="0" fillId="0" borderId="30" xfId="1" applyNumberFormat="1" applyFont="1" applyBorder="1" applyAlignment="1">
      <alignment horizontal="center" vertical="center"/>
    </xf>
    <xf numFmtId="177" fontId="0" fillId="0" borderId="1" xfId="1" applyNumberFormat="1" applyFont="1" applyBorder="1" applyAlignment="1">
      <alignment horizontal="right" vertical="center"/>
    </xf>
    <xf numFmtId="177" fontId="0" fillId="0" borderId="2" xfId="1" applyNumberFormat="1" applyFont="1" applyBorder="1" applyAlignment="1">
      <alignment horizontal="right" vertical="center"/>
    </xf>
    <xf numFmtId="177" fontId="84" fillId="0" borderId="144" xfId="22" applyNumberFormat="1" applyFont="1" applyBorder="1" applyAlignment="1" applyProtection="1">
      <alignment horizontal="right" vertical="center" wrapText="1"/>
      <protection locked="0"/>
    </xf>
    <xf numFmtId="177" fontId="77" fillId="0" borderId="1" xfId="1" applyNumberFormat="1" applyFont="1" applyBorder="1" applyAlignment="1">
      <alignment horizontal="right" vertical="center"/>
    </xf>
    <xf numFmtId="0" fontId="10" fillId="0" borderId="74" xfId="0" applyFont="1" applyFill="1" applyBorder="1" applyAlignment="1">
      <alignment horizontal="center" vertical="center"/>
    </xf>
    <xf numFmtId="177" fontId="10" fillId="0" borderId="19" xfId="1" applyNumberFormat="1" applyFont="1" applyFill="1" applyBorder="1" applyAlignment="1">
      <alignment horizontal="right" vertical="center"/>
    </xf>
    <xf numFmtId="41" fontId="11" fillId="0" borderId="65" xfId="1" applyFont="1" applyFill="1" applyBorder="1" applyAlignment="1">
      <alignment horizontal="center" vertical="center"/>
    </xf>
    <xf numFmtId="41" fontId="11" fillId="0" borderId="25" xfId="1" applyFont="1" applyFill="1" applyBorder="1" applyAlignment="1">
      <alignment horizontal="center" vertical="center"/>
    </xf>
    <xf numFmtId="41" fontId="11" fillId="0" borderId="48" xfId="1" applyFont="1" applyFill="1" applyBorder="1" applyAlignment="1">
      <alignment horizontal="center" vertical="center"/>
    </xf>
    <xf numFmtId="41" fontId="11" fillId="0" borderId="55" xfId="1" applyFont="1" applyFill="1" applyBorder="1" applyAlignment="1">
      <alignment horizontal="center" vertical="center"/>
    </xf>
    <xf numFmtId="41" fontId="8" fillId="0" borderId="65" xfId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/>
    </xf>
    <xf numFmtId="41" fontId="8" fillId="0" borderId="14" xfId="3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177" fontId="26" fillId="0" borderId="105" xfId="1" applyNumberFormat="1" applyFont="1" applyFill="1" applyBorder="1" applyAlignment="1">
      <alignment horizontal="right" vertical="center"/>
    </xf>
    <xf numFmtId="177" fontId="26" fillId="0" borderId="19" xfId="1" applyNumberFormat="1" applyFont="1" applyFill="1" applyBorder="1" applyAlignment="1">
      <alignment horizontal="right" vertical="center"/>
    </xf>
    <xf numFmtId="177" fontId="26" fillId="0" borderId="68" xfId="1" applyNumberFormat="1" applyFont="1" applyFill="1" applyBorder="1" applyAlignment="1">
      <alignment horizontal="right" vertical="center"/>
    </xf>
    <xf numFmtId="177" fontId="26" fillId="0" borderId="30" xfId="1" applyNumberFormat="1" applyFont="1" applyFill="1" applyBorder="1" applyAlignment="1">
      <alignment horizontal="right" vertical="center"/>
    </xf>
    <xf numFmtId="0" fontId="8" fillId="0" borderId="106" xfId="0" applyFont="1" applyFill="1" applyBorder="1" applyAlignment="1">
      <alignment horizontal="center" vertical="center"/>
    </xf>
    <xf numFmtId="0" fontId="11" fillId="0" borderId="107" xfId="0" applyFont="1" applyFill="1" applyBorder="1" applyAlignment="1">
      <alignment horizontal="center" vertical="center"/>
    </xf>
    <xf numFmtId="177" fontId="84" fillId="0" borderId="105" xfId="22" applyNumberFormat="1" applyFont="1" applyBorder="1" applyAlignment="1" applyProtection="1">
      <alignment horizontal="right" vertical="center"/>
      <protection locked="0"/>
    </xf>
    <xf numFmtId="177" fontId="84" fillId="0" borderId="127" xfId="22" applyNumberFormat="1" applyFont="1" applyBorder="1" applyAlignment="1" applyProtection="1">
      <alignment horizontal="right" vertical="center"/>
      <protection locked="0"/>
    </xf>
    <xf numFmtId="0" fontId="10" fillId="0" borderId="13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177" fontId="84" fillId="0" borderId="93" xfId="22" applyNumberFormat="1" applyFont="1" applyBorder="1" applyAlignment="1" applyProtection="1">
      <alignment horizontal="right" vertical="center"/>
      <protection locked="0"/>
    </xf>
    <xf numFmtId="0" fontId="8" fillId="0" borderId="107" xfId="0" applyFont="1" applyFill="1" applyBorder="1" applyAlignment="1">
      <alignment horizontal="center" vertical="center"/>
    </xf>
    <xf numFmtId="177" fontId="41" fillId="0" borderId="93" xfId="1" applyNumberFormat="1" applyFont="1" applyFill="1" applyBorder="1" applyAlignment="1">
      <alignment horizontal="right" vertical="center"/>
    </xf>
    <xf numFmtId="177" fontId="41" fillId="0" borderId="12" xfId="1" applyNumberFormat="1" applyFont="1" applyFill="1" applyBorder="1" applyAlignment="1">
      <alignment horizontal="right" vertical="center"/>
    </xf>
    <xf numFmtId="177" fontId="41" fillId="0" borderId="1" xfId="1" applyNumberFormat="1" applyFont="1" applyFill="1" applyBorder="1" applyAlignment="1">
      <alignment horizontal="right" vertical="center"/>
    </xf>
    <xf numFmtId="177" fontId="41" fillId="0" borderId="2" xfId="1" applyNumberFormat="1" applyFont="1" applyFill="1" applyBorder="1" applyAlignment="1">
      <alignment horizontal="right" vertical="center"/>
    </xf>
    <xf numFmtId="41" fontId="10" fillId="0" borderId="113" xfId="1" applyFont="1" applyFill="1" applyBorder="1" applyAlignment="1">
      <alignment horizontal="center" vertical="center"/>
    </xf>
    <xf numFmtId="41" fontId="10" fillId="0" borderId="136" xfId="1" applyFont="1" applyFill="1" applyBorder="1" applyAlignment="1">
      <alignment horizontal="center" vertical="center"/>
    </xf>
    <xf numFmtId="41" fontId="10" fillId="0" borderId="132" xfId="1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41" fontId="10" fillId="0" borderId="69" xfId="1" applyFont="1" applyFill="1" applyBorder="1" applyAlignment="1">
      <alignment horizontal="center" vertical="center"/>
    </xf>
    <xf numFmtId="41" fontId="10" fillId="0" borderId="10" xfId="1" applyFont="1" applyFill="1" applyBorder="1" applyAlignment="1">
      <alignment horizontal="center" vertical="center"/>
    </xf>
    <xf numFmtId="41" fontId="10" fillId="0" borderId="19" xfId="1" applyFont="1" applyFill="1" applyBorder="1" applyAlignment="1">
      <alignment horizontal="center" vertical="center"/>
    </xf>
    <xf numFmtId="41" fontId="10" fillId="0" borderId="68" xfId="1" applyFont="1" applyFill="1" applyBorder="1" applyAlignment="1">
      <alignment horizontal="center" vertical="center"/>
    </xf>
    <xf numFmtId="41" fontId="10" fillId="0" borderId="34" xfId="1" applyFont="1" applyFill="1" applyBorder="1" applyAlignment="1">
      <alignment horizontal="center" vertical="center"/>
    </xf>
    <xf numFmtId="41" fontId="10" fillId="0" borderId="75" xfId="1" applyFont="1" applyFill="1" applyBorder="1" applyAlignment="1">
      <alignment horizontal="center" vertical="center"/>
    </xf>
    <xf numFmtId="41" fontId="10" fillId="0" borderId="80" xfId="1" applyFont="1" applyFill="1" applyBorder="1" applyAlignment="1">
      <alignment horizontal="center" vertical="center"/>
    </xf>
    <xf numFmtId="0" fontId="11" fillId="0" borderId="11" xfId="8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41" fontId="10" fillId="0" borderId="5" xfId="1" applyFont="1" applyFill="1" applyBorder="1" applyAlignment="1">
      <alignment horizontal="center" vertical="center"/>
    </xf>
    <xf numFmtId="41" fontId="10" fillId="0" borderId="27" xfId="1" applyFont="1" applyFill="1" applyBorder="1" applyAlignment="1">
      <alignment horizontal="center" vertical="center"/>
    </xf>
    <xf numFmtId="41" fontId="10" fillId="0" borderId="6" xfId="1" applyFont="1" applyFill="1" applyBorder="1" applyAlignment="1">
      <alignment horizontal="center" vertical="center"/>
    </xf>
    <xf numFmtId="41" fontId="10" fillId="0" borderId="28" xfId="1" applyFont="1" applyFill="1" applyBorder="1" applyAlignment="1">
      <alignment horizontal="center" vertical="center"/>
    </xf>
    <xf numFmtId="41" fontId="10" fillId="0" borderId="143" xfId="1" applyFont="1" applyFill="1" applyBorder="1" applyAlignment="1">
      <alignment horizontal="center" vertical="center"/>
    </xf>
    <xf numFmtId="41" fontId="10" fillId="0" borderId="110" xfId="1" applyFont="1" applyFill="1" applyBorder="1" applyAlignment="1">
      <alignment horizontal="center" vertical="center"/>
    </xf>
    <xf numFmtId="41" fontId="10" fillId="0" borderId="102" xfId="1" applyFont="1" applyFill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40" xfId="0" applyNumberFormat="1" applyBorder="1" applyAlignment="1">
      <alignment horizontal="center" vertical="center"/>
    </xf>
    <xf numFmtId="178" fontId="0" fillId="0" borderId="51" xfId="0" applyNumberFormat="1" applyBorder="1" applyAlignment="1">
      <alignment horizontal="center" vertical="center"/>
    </xf>
    <xf numFmtId="178" fontId="0" fillId="0" borderId="62" xfId="0" applyNumberFormat="1" applyBorder="1" applyAlignment="1">
      <alignment horizontal="center" vertical="center"/>
    </xf>
    <xf numFmtId="178" fontId="0" fillId="0" borderId="50" xfId="0" applyNumberFormat="1" applyBorder="1" applyAlignment="1">
      <alignment horizontal="center" vertical="center"/>
    </xf>
    <xf numFmtId="178" fontId="0" fillId="0" borderId="47" xfId="0" applyNumberFormat="1" applyBorder="1" applyAlignment="1">
      <alignment horizontal="center" vertical="center"/>
    </xf>
    <xf numFmtId="178" fontId="0" fillId="0" borderId="127" xfId="0" applyNumberFormat="1" applyBorder="1" applyAlignment="1">
      <alignment horizontal="center" vertical="center"/>
    </xf>
    <xf numFmtId="178" fontId="0" fillId="0" borderId="93" xfId="0" applyNumberForma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78" fontId="39" fillId="0" borderId="14" xfId="0" applyNumberFormat="1" applyFont="1" applyBorder="1" applyAlignment="1">
      <alignment horizontal="center" vertical="center"/>
    </xf>
    <xf numFmtId="178" fontId="39" fillId="0" borderId="11" xfId="0" applyNumberFormat="1" applyFont="1" applyBorder="1" applyAlignment="1">
      <alignment horizontal="center" vertical="center"/>
    </xf>
    <xf numFmtId="178" fontId="39" fillId="0" borderId="1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5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Font="1" applyBorder="1" applyAlignment="1">
      <alignment horizontal="center" vertical="center"/>
    </xf>
    <xf numFmtId="0" fontId="0" fillId="0" borderId="15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53" xfId="0" applyFont="1" applyBorder="1" applyAlignment="1">
      <alignment horizontal="center" vertical="center"/>
    </xf>
    <xf numFmtId="0" fontId="0" fillId="0" borderId="163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38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152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41" fontId="11" fillId="0" borderId="11" xfId="1" applyFont="1" applyFill="1" applyBorder="1" applyAlignment="1">
      <alignment horizontal="center" vertical="center"/>
    </xf>
    <xf numFmtId="41" fontId="11" fillId="0" borderId="12" xfId="1" applyFont="1" applyFill="1" applyBorder="1" applyAlignment="1">
      <alignment horizontal="center" vertical="center"/>
    </xf>
    <xf numFmtId="41" fontId="8" fillId="0" borderId="11" xfId="1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41" fontId="10" fillId="0" borderId="1" xfId="1" applyFont="1" applyFill="1" applyBorder="1" applyAlignment="1">
      <alignment horizontal="center" vertical="center"/>
    </xf>
    <xf numFmtId="41" fontId="10" fillId="0" borderId="4" xfId="1" applyFont="1" applyFill="1" applyBorder="1" applyAlignment="1">
      <alignment horizontal="center" vertical="center"/>
    </xf>
    <xf numFmtId="41" fontId="10" fillId="0" borderId="40" xfId="1" applyFont="1" applyFill="1" applyBorder="1" applyAlignment="1">
      <alignment horizontal="center" vertical="center"/>
    </xf>
    <xf numFmtId="41" fontId="10" fillId="0" borderId="57" xfId="1" applyFont="1" applyFill="1" applyBorder="1" applyAlignment="1">
      <alignment horizontal="center" vertical="center"/>
    </xf>
    <xf numFmtId="41" fontId="10" fillId="0" borderId="76" xfId="1" applyFont="1" applyFill="1" applyBorder="1" applyAlignment="1">
      <alignment horizontal="center" vertical="center"/>
    </xf>
    <xf numFmtId="41" fontId="10" fillId="0" borderId="58" xfId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78" fontId="0" fillId="0" borderId="77" xfId="0" applyNumberFormat="1" applyBorder="1" applyAlignment="1">
      <alignment horizontal="center" vertical="center"/>
    </xf>
    <xf numFmtId="178" fontId="0" fillId="0" borderId="39" xfId="0" applyNumberFormat="1" applyBorder="1" applyAlignment="1">
      <alignment horizontal="center" vertical="center"/>
    </xf>
    <xf numFmtId="178" fontId="0" fillId="0" borderId="57" xfId="0" applyNumberFormat="1" applyBorder="1" applyAlignment="1">
      <alignment horizontal="center" vertical="center"/>
    </xf>
    <xf numFmtId="178" fontId="0" fillId="0" borderId="58" xfId="0" applyNumberFormat="1" applyBorder="1" applyAlignment="1">
      <alignment horizontal="center" vertical="center"/>
    </xf>
    <xf numFmtId="178" fontId="0" fillId="0" borderId="119" xfId="0" applyNumberFormat="1" applyBorder="1" applyAlignment="1">
      <alignment horizontal="center" vertical="center"/>
    </xf>
    <xf numFmtId="0" fontId="10" fillId="0" borderId="130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178" fontId="0" fillId="0" borderId="171" xfId="0" applyNumberFormat="1" applyBorder="1" applyAlignment="1">
      <alignment horizontal="center" vertical="center"/>
    </xf>
    <xf numFmtId="178" fontId="0" fillId="0" borderId="166" xfId="0" applyNumberFormat="1" applyBorder="1" applyAlignment="1">
      <alignment horizontal="center" vertical="center"/>
    </xf>
    <xf numFmtId="178" fontId="0" fillId="0" borderId="141" xfId="0" applyNumberFormat="1" applyBorder="1" applyAlignment="1">
      <alignment horizontal="center" vertical="center"/>
    </xf>
    <xf numFmtId="178" fontId="0" fillId="0" borderId="154" xfId="0" applyNumberFormat="1" applyBorder="1" applyAlignment="1">
      <alignment horizontal="center" vertical="center"/>
    </xf>
    <xf numFmtId="178" fontId="0" fillId="0" borderId="55" xfId="0" applyNumberFormat="1" applyBorder="1" applyAlignment="1">
      <alignment horizontal="center" vertical="center"/>
    </xf>
    <xf numFmtId="178" fontId="0" fillId="0" borderId="172" xfId="0" applyNumberFormat="1" applyBorder="1" applyAlignment="1">
      <alignment horizontal="center" vertical="center"/>
    </xf>
    <xf numFmtId="41" fontId="10" fillId="0" borderId="3" xfId="1" applyFont="1" applyFill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41" fontId="10" fillId="0" borderId="74" xfId="1" applyFont="1" applyFill="1" applyBorder="1" applyAlignment="1">
      <alignment horizontal="center" vertical="center"/>
    </xf>
    <xf numFmtId="41" fontId="10" fillId="0" borderId="73" xfId="1" applyFont="1" applyFill="1" applyBorder="1" applyAlignment="1">
      <alignment horizontal="center" vertical="center"/>
    </xf>
    <xf numFmtId="41" fontId="10" fillId="0" borderId="70" xfId="1" applyFont="1" applyFill="1" applyBorder="1" applyAlignment="1">
      <alignment horizontal="center" vertical="center"/>
    </xf>
    <xf numFmtId="41" fontId="10" fillId="0" borderId="60" xfId="1" applyFont="1" applyFill="1" applyBorder="1" applyAlignment="1">
      <alignment horizontal="center" vertical="center"/>
    </xf>
    <xf numFmtId="178" fontId="0" fillId="0" borderId="76" xfId="0" applyNumberFormat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67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44" fillId="0" borderId="156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215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210" xfId="0" applyFont="1" applyFill="1" applyBorder="1" applyAlignment="1">
      <alignment horizontal="center" vertical="center"/>
    </xf>
    <xf numFmtId="0" fontId="8" fillId="0" borderId="173" xfId="0" applyFont="1" applyFill="1" applyBorder="1" applyAlignment="1">
      <alignment horizontal="center" vertical="center"/>
    </xf>
    <xf numFmtId="0" fontId="88" fillId="0" borderId="0" xfId="0" applyFont="1" applyBorder="1" applyAlignment="1">
      <alignment horizontal="left" vertical="center" wrapText="1"/>
    </xf>
    <xf numFmtId="0" fontId="10" fillId="0" borderId="214" xfId="0" applyFont="1" applyFill="1" applyBorder="1" applyAlignment="1">
      <alignment horizontal="center" vertical="center"/>
    </xf>
    <xf numFmtId="0" fontId="79" fillId="0" borderId="70" xfId="0" applyFont="1" applyBorder="1" applyAlignment="1">
      <alignment horizontal="center" vertical="center"/>
    </xf>
    <xf numFmtId="0" fontId="10" fillId="0" borderId="217" xfId="0" applyFont="1" applyFill="1" applyBorder="1" applyAlignment="1">
      <alignment horizontal="center" vertical="center"/>
    </xf>
    <xf numFmtId="0" fontId="10" fillId="0" borderId="216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211" xfId="0" applyFont="1" applyFill="1" applyBorder="1" applyAlignment="1">
      <alignment horizontal="center" vertical="center"/>
    </xf>
    <xf numFmtId="0" fontId="78" fillId="0" borderId="213" xfId="0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center" vertical="center"/>
    </xf>
    <xf numFmtId="0" fontId="10" fillId="0" borderId="212" xfId="0" applyFont="1" applyFill="1" applyBorder="1" applyAlignment="1">
      <alignment horizontal="center" vertical="center" wrapText="1"/>
    </xf>
    <xf numFmtId="0" fontId="93" fillId="0" borderId="225" xfId="0" applyFont="1" applyBorder="1" applyAlignment="1">
      <alignment horizontal="center" vertical="center" wrapText="1"/>
    </xf>
    <xf numFmtId="3" fontId="94" fillId="35" borderId="226" xfId="0" applyNumberFormat="1" applyFont="1" applyFill="1" applyBorder="1" applyAlignment="1">
      <alignment horizontal="right" vertical="center" wrapText="1"/>
    </xf>
    <xf numFmtId="0" fontId="92" fillId="0" borderId="175" xfId="0" applyFont="1" applyFill="1" applyBorder="1" applyAlignment="1">
      <alignment horizontal="center" vertical="center" wrapText="1"/>
    </xf>
    <xf numFmtId="0" fontId="92" fillId="0" borderId="225" xfId="0" applyFont="1" applyFill="1" applyBorder="1" applyAlignment="1">
      <alignment horizontal="center" vertical="center" wrapText="1"/>
    </xf>
    <xf numFmtId="0" fontId="92" fillId="0" borderId="176" xfId="0" applyFont="1" applyFill="1" applyBorder="1" applyAlignment="1">
      <alignment horizontal="center" vertical="center" wrapText="1"/>
    </xf>
    <xf numFmtId="0" fontId="92" fillId="0" borderId="226" xfId="0" applyFont="1" applyFill="1" applyBorder="1" applyAlignment="1">
      <alignment horizontal="center" vertical="center" wrapText="1"/>
    </xf>
    <xf numFmtId="0" fontId="92" fillId="0" borderId="177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center" vertical="center" wrapText="1"/>
    </xf>
    <xf numFmtId="0" fontId="91" fillId="0" borderId="0" xfId="0" applyFont="1" applyAlignment="1">
      <alignment horizontal="justify" vertical="top" wrapText="1"/>
    </xf>
    <xf numFmtId="0" fontId="28" fillId="0" borderId="174" xfId="0" applyFont="1" applyBorder="1" applyAlignment="1">
      <alignment horizontal="justify" vertical="top" wrapText="1"/>
    </xf>
    <xf numFmtId="0" fontId="28" fillId="0" borderId="174" xfId="0" applyFont="1" applyBorder="1" applyAlignment="1">
      <alignment horizontal="center" vertical="top" wrapText="1"/>
    </xf>
    <xf numFmtId="0" fontId="28" fillId="0" borderId="174" xfId="0" applyFont="1" applyBorder="1" applyAlignment="1">
      <alignment horizontal="right" vertical="top" wrapText="1"/>
    </xf>
    <xf numFmtId="0" fontId="46" fillId="0" borderId="231" xfId="0" applyFont="1" applyBorder="1" applyAlignment="1">
      <alignment horizontal="center" vertical="center"/>
    </xf>
    <xf numFmtId="0" fontId="46" fillId="0" borderId="235" xfId="0" applyFont="1" applyBorder="1" applyAlignment="1">
      <alignment horizontal="center" vertical="center"/>
    </xf>
    <xf numFmtId="178" fontId="46" fillId="0" borderId="230" xfId="0" applyNumberFormat="1" applyFont="1" applyBorder="1" applyAlignment="1">
      <alignment horizontal="right" vertical="center"/>
    </xf>
    <xf numFmtId="0" fontId="46" fillId="0" borderId="180" xfId="0" applyFont="1" applyBorder="1" applyAlignment="1">
      <alignment horizontal="right" vertical="center"/>
    </xf>
    <xf numFmtId="0" fontId="46" fillId="0" borderId="192" xfId="0" applyFont="1" applyBorder="1" applyAlignment="1">
      <alignment horizontal="right" vertical="center"/>
    </xf>
    <xf numFmtId="178" fontId="46" fillId="0" borderId="229" xfId="0" applyNumberFormat="1" applyFont="1" applyBorder="1" applyAlignment="1">
      <alignment horizontal="right" vertical="center"/>
    </xf>
    <xf numFmtId="0" fontId="46" fillId="0" borderId="229" xfId="0" applyFont="1" applyBorder="1" applyAlignment="1">
      <alignment horizontal="right" vertical="center"/>
    </xf>
    <xf numFmtId="0" fontId="93" fillId="0" borderId="183" xfId="0" applyFont="1" applyBorder="1" applyAlignment="1">
      <alignment horizontal="center" vertical="center" wrapText="1"/>
    </xf>
    <xf numFmtId="0" fontId="93" fillId="0" borderId="220" xfId="0" applyFont="1" applyBorder="1" applyAlignment="1">
      <alignment horizontal="center" vertical="center" wrapText="1"/>
    </xf>
    <xf numFmtId="3" fontId="94" fillId="35" borderId="180" xfId="0" applyNumberFormat="1" applyFont="1" applyFill="1" applyBorder="1" applyAlignment="1">
      <alignment horizontal="right" vertical="center" wrapText="1"/>
    </xf>
    <xf numFmtId="3" fontId="94" fillId="35" borderId="178" xfId="0" applyNumberFormat="1" applyFont="1" applyFill="1" applyBorder="1" applyAlignment="1">
      <alignment horizontal="right" vertical="center" wrapText="1"/>
    </xf>
    <xf numFmtId="0" fontId="91" fillId="0" borderId="241" xfId="0" applyFont="1" applyFill="1" applyBorder="1" applyAlignment="1">
      <alignment horizontal="center" vertical="center" wrapText="1"/>
    </xf>
    <xf numFmtId="0" fontId="96" fillId="0" borderId="0" xfId="0" applyFont="1" applyAlignment="1">
      <alignment horizontal="center" vertical="top" wrapText="1"/>
    </xf>
    <xf numFmtId="0" fontId="28" fillId="0" borderId="0" xfId="0" applyFont="1" applyBorder="1" applyAlignment="1">
      <alignment horizontal="justify" vertical="top" wrapText="1"/>
    </xf>
    <xf numFmtId="0" fontId="28" fillId="0" borderId="0" xfId="0" applyFont="1" applyBorder="1" applyAlignment="1">
      <alignment horizontal="center" vertical="top" wrapText="1"/>
    </xf>
    <xf numFmtId="0" fontId="97" fillId="0" borderId="238" xfId="0" applyFont="1" applyFill="1" applyBorder="1" applyAlignment="1">
      <alignment horizontal="center" vertical="center" wrapText="1"/>
    </xf>
    <xf numFmtId="0" fontId="97" fillId="0" borderId="239" xfId="0" applyFont="1" applyFill="1" applyBorder="1" applyAlignment="1">
      <alignment horizontal="center" vertical="center" wrapText="1"/>
    </xf>
    <xf numFmtId="0" fontId="43" fillId="0" borderId="247" xfId="0" applyFont="1" applyFill="1" applyBorder="1" applyAlignment="1">
      <alignment horizontal="center" vertical="center" wrapText="1"/>
    </xf>
    <xf numFmtId="0" fontId="43" fillId="0" borderId="187" xfId="0" applyFont="1" applyFill="1" applyBorder="1" applyAlignment="1">
      <alignment horizontal="center" vertical="center" wrapText="1"/>
    </xf>
    <xf numFmtId="0" fontId="43" fillId="0" borderId="222" xfId="0" applyFont="1" applyFill="1" applyBorder="1" applyAlignment="1">
      <alignment horizontal="center" vertical="center" wrapText="1"/>
    </xf>
    <xf numFmtId="0" fontId="50" fillId="0" borderId="241" xfId="0" applyFont="1" applyBorder="1" applyAlignment="1">
      <alignment horizontal="center" vertical="center"/>
    </xf>
    <xf numFmtId="0" fontId="50" fillId="0" borderId="242" xfId="0" applyFont="1" applyBorder="1" applyAlignment="1">
      <alignment horizontal="center" vertical="center"/>
    </xf>
    <xf numFmtId="0" fontId="91" fillId="0" borderId="242" xfId="0" applyFont="1" applyFill="1" applyBorder="1" applyAlignment="1">
      <alignment horizontal="center" vertical="center" wrapText="1"/>
    </xf>
    <xf numFmtId="0" fontId="50" fillId="0" borderId="244" xfId="0" applyFont="1" applyBorder="1" applyAlignment="1">
      <alignment horizontal="center" vertical="center"/>
    </xf>
    <xf numFmtId="0" fontId="50" fillId="0" borderId="245" xfId="0" applyFont="1" applyBorder="1" applyAlignment="1">
      <alignment horizontal="center" vertical="center"/>
    </xf>
    <xf numFmtId="0" fontId="117" fillId="0" borderId="0" xfId="0" applyFont="1" applyBorder="1" applyAlignment="1">
      <alignment horizontal="justify" vertical="center"/>
    </xf>
    <xf numFmtId="0" fontId="117" fillId="0" borderId="0" xfId="0" applyFont="1" applyBorder="1" applyAlignment="1">
      <alignment vertical="center"/>
    </xf>
    <xf numFmtId="0" fontId="98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justify" vertical="top" wrapText="1"/>
    </xf>
    <xf numFmtId="0" fontId="93" fillId="0" borderId="0" xfId="0" applyFont="1" applyBorder="1" applyAlignment="1">
      <alignment horizontal="right" vertical="top" wrapText="1"/>
    </xf>
    <xf numFmtId="0" fontId="93" fillId="0" borderId="251" xfId="0" applyFont="1" applyBorder="1" applyAlignment="1">
      <alignment horizontal="right" vertical="top" wrapText="1"/>
    </xf>
    <xf numFmtId="0" fontId="93" fillId="0" borderId="249" xfId="0" applyFont="1" applyFill="1" applyBorder="1" applyAlignment="1">
      <alignment horizontal="center" vertical="center" wrapText="1"/>
    </xf>
    <xf numFmtId="0" fontId="93" fillId="0" borderId="252" xfId="0" applyFont="1" applyFill="1" applyBorder="1" applyAlignment="1">
      <alignment horizontal="center" vertical="center" wrapText="1"/>
    </xf>
    <xf numFmtId="0" fontId="93" fillId="0" borderId="249" xfId="0" quotePrefix="1" applyFont="1" applyFill="1" applyBorder="1" applyAlignment="1">
      <alignment horizontal="center" vertical="center" wrapText="1"/>
    </xf>
    <xf numFmtId="0" fontId="95" fillId="0" borderId="249" xfId="0" applyFont="1" applyBorder="1" applyAlignment="1">
      <alignment horizontal="center" vertical="center"/>
    </xf>
    <xf numFmtId="0" fontId="46" fillId="0" borderId="236" xfId="0" applyFont="1" applyBorder="1" applyAlignment="1">
      <alignment horizontal="center" vertical="center"/>
    </xf>
    <xf numFmtId="0" fontId="46" fillId="0" borderId="252" xfId="0" applyFont="1" applyBorder="1" applyAlignment="1">
      <alignment horizontal="center" vertical="center"/>
    </xf>
    <xf numFmtId="0" fontId="93" fillId="0" borderId="252" xfId="0" applyFont="1" applyFill="1" applyBorder="1" applyAlignment="1">
      <alignment horizontal="center" vertical="center"/>
    </xf>
    <xf numFmtId="0" fontId="112" fillId="35" borderId="263" xfId="0" applyFont="1" applyFill="1" applyBorder="1" applyAlignment="1">
      <alignment horizontal="center" vertical="center" wrapText="1"/>
    </xf>
    <xf numFmtId="0" fontId="112" fillId="35" borderId="264" xfId="0" applyFont="1" applyFill="1" applyBorder="1" applyAlignment="1">
      <alignment horizontal="center" vertical="center" wrapText="1"/>
    </xf>
    <xf numFmtId="0" fontId="112" fillId="35" borderId="180" xfId="0" applyFont="1" applyFill="1" applyBorder="1" applyAlignment="1">
      <alignment horizontal="center" vertical="center" wrapText="1"/>
    </xf>
    <xf numFmtId="0" fontId="112" fillId="35" borderId="252" xfId="0" applyFont="1" applyFill="1" applyBorder="1" applyAlignment="1">
      <alignment horizontal="center" vertical="center" wrapText="1"/>
    </xf>
    <xf numFmtId="0" fontId="112" fillId="0" borderId="267" xfId="0" applyFont="1" applyFill="1" applyBorder="1" applyAlignment="1">
      <alignment horizontal="center" vertical="center" wrapText="1"/>
    </xf>
    <xf numFmtId="0" fontId="112" fillId="0" borderId="263" xfId="0" applyFont="1" applyFill="1" applyBorder="1" applyAlignment="1">
      <alignment horizontal="center" vertical="center" wrapText="1"/>
    </xf>
    <xf numFmtId="0" fontId="112" fillId="0" borderId="264" xfId="0" applyFont="1" applyFill="1" applyBorder="1" applyAlignment="1">
      <alignment horizontal="center" vertical="center" wrapText="1"/>
    </xf>
    <xf numFmtId="0" fontId="112" fillId="0" borderId="180" xfId="0" applyFont="1" applyFill="1" applyBorder="1" applyAlignment="1">
      <alignment horizontal="center" vertical="center" wrapText="1"/>
    </xf>
    <xf numFmtId="0" fontId="112" fillId="0" borderId="252" xfId="0" applyFont="1" applyFill="1" applyBorder="1" applyAlignment="1">
      <alignment horizontal="center" vertical="center" wrapText="1"/>
    </xf>
    <xf numFmtId="0" fontId="112" fillId="35" borderId="268" xfId="0" applyFont="1" applyFill="1" applyBorder="1" applyAlignment="1">
      <alignment horizontal="center" vertical="center" wrapText="1"/>
    </xf>
    <xf numFmtId="0" fontId="112" fillId="35" borderId="276" xfId="0" applyFont="1" applyFill="1" applyBorder="1" applyAlignment="1">
      <alignment horizontal="center" vertical="center" wrapText="1"/>
    </xf>
    <xf numFmtId="0" fontId="112" fillId="35" borderId="193" xfId="0" applyFont="1" applyFill="1" applyBorder="1" applyAlignment="1">
      <alignment horizontal="center" vertical="center" wrapText="1"/>
    </xf>
    <xf numFmtId="0" fontId="112" fillId="35" borderId="277" xfId="0" applyFont="1" applyFill="1" applyBorder="1" applyAlignment="1">
      <alignment horizontal="center" vertical="center" wrapText="1"/>
    </xf>
    <xf numFmtId="0" fontId="112" fillId="35" borderId="267" xfId="0" applyFont="1" applyFill="1" applyBorder="1" applyAlignment="1">
      <alignment horizontal="center" vertical="center" wrapText="1"/>
    </xf>
    <xf numFmtId="0" fontId="112" fillId="0" borderId="268" xfId="0" applyFont="1" applyFill="1" applyBorder="1" applyAlignment="1">
      <alignment horizontal="center" vertical="center" wrapText="1"/>
    </xf>
    <xf numFmtId="0" fontId="112" fillId="0" borderId="276" xfId="0" applyFont="1" applyFill="1" applyBorder="1" applyAlignment="1">
      <alignment horizontal="center" vertical="center" wrapText="1"/>
    </xf>
    <xf numFmtId="0" fontId="112" fillId="0" borderId="193" xfId="0" applyFont="1" applyFill="1" applyBorder="1" applyAlignment="1">
      <alignment horizontal="center" vertical="center" wrapText="1"/>
    </xf>
    <xf numFmtId="0" fontId="112" fillId="0" borderId="277" xfId="0" applyFont="1" applyFill="1" applyBorder="1" applyAlignment="1">
      <alignment horizontal="center" vertical="center" wrapText="1"/>
    </xf>
    <xf numFmtId="0" fontId="112" fillId="34" borderId="279" xfId="0" applyFont="1" applyFill="1" applyBorder="1" applyAlignment="1">
      <alignment horizontal="center" vertical="center" wrapText="1"/>
    </xf>
    <xf numFmtId="0" fontId="112" fillId="34" borderId="0" xfId="0" applyFont="1" applyFill="1" applyBorder="1" applyAlignment="1">
      <alignment horizontal="center" vertical="center" wrapText="1"/>
    </xf>
    <xf numFmtId="0" fontId="112" fillId="34" borderId="251" xfId="0" applyFont="1" applyFill="1" applyBorder="1" applyAlignment="1">
      <alignment horizontal="center" vertical="center" wrapText="1"/>
    </xf>
    <xf numFmtId="0" fontId="114" fillId="0" borderId="0" xfId="0" applyFont="1" applyAlignment="1">
      <alignment horizontal="left" vertical="center"/>
    </xf>
    <xf numFmtId="0" fontId="113" fillId="0" borderId="0" xfId="0" applyFont="1" applyAlignment="1">
      <alignment horizontal="left" vertical="center"/>
    </xf>
    <xf numFmtId="0" fontId="112" fillId="0" borderId="272" xfId="0" applyFont="1" applyFill="1" applyBorder="1" applyAlignment="1">
      <alignment horizontal="center" vertical="center" wrapText="1"/>
    </xf>
    <xf numFmtId="0" fontId="112" fillId="0" borderId="192" xfId="0" applyFont="1" applyFill="1" applyBorder="1" applyAlignment="1">
      <alignment horizontal="center" vertical="center" wrapText="1"/>
    </xf>
    <xf numFmtId="0" fontId="112" fillId="0" borderId="271" xfId="0" applyFont="1" applyFill="1" applyBorder="1" applyAlignment="1">
      <alignment horizontal="center" vertical="center" wrapText="1"/>
    </xf>
    <xf numFmtId="0" fontId="112" fillId="0" borderId="195" xfId="0" applyFont="1" applyFill="1" applyBorder="1" applyAlignment="1">
      <alignment horizontal="center" vertical="center" wrapText="1"/>
    </xf>
    <xf numFmtId="0" fontId="112" fillId="0" borderId="278" xfId="0" applyFont="1" applyFill="1" applyBorder="1" applyAlignment="1">
      <alignment horizontal="center" vertical="center" wrapText="1"/>
    </xf>
    <xf numFmtId="0" fontId="112" fillId="35" borderId="279" xfId="0" applyFont="1" applyFill="1" applyBorder="1" applyAlignment="1">
      <alignment horizontal="center" vertical="center" wrapText="1"/>
    </xf>
    <xf numFmtId="0" fontId="112" fillId="35" borderId="0" xfId="0" applyFont="1" applyFill="1" applyBorder="1" applyAlignment="1">
      <alignment horizontal="center" vertical="center" wrapText="1"/>
    </xf>
    <xf numFmtId="0" fontId="112" fillId="35" borderId="251" xfId="0" applyFont="1" applyFill="1" applyBorder="1" applyAlignment="1">
      <alignment horizontal="center" vertical="center" wrapText="1"/>
    </xf>
    <xf numFmtId="0" fontId="121" fillId="35" borderId="280" xfId="0" applyFont="1" applyFill="1" applyBorder="1" applyAlignment="1">
      <alignment horizontal="center" vertical="center" wrapText="1"/>
    </xf>
    <xf numFmtId="0" fontId="112" fillId="34" borderId="267" xfId="0" applyFont="1" applyFill="1" applyBorder="1" applyAlignment="1">
      <alignment horizontal="center" vertical="center" wrapText="1"/>
    </xf>
    <xf numFmtId="0" fontId="112" fillId="34" borderId="266" xfId="0" applyFont="1" applyFill="1" applyBorder="1" applyAlignment="1">
      <alignment horizontal="center" vertical="center" wrapText="1"/>
    </xf>
    <xf numFmtId="0" fontId="112" fillId="34" borderId="269" xfId="0" applyFont="1" applyFill="1" applyBorder="1" applyAlignment="1">
      <alignment horizontal="center" vertical="center" wrapText="1"/>
    </xf>
    <xf numFmtId="0" fontId="108" fillId="2" borderId="263" xfId="0" applyFont="1" applyFill="1" applyBorder="1" applyAlignment="1">
      <alignment horizontal="center" vertical="center" wrapText="1"/>
    </xf>
    <xf numFmtId="0" fontId="108" fillId="2" borderId="268" xfId="0" applyFont="1" applyFill="1" applyBorder="1" applyAlignment="1">
      <alignment horizontal="center" vertical="center" wrapText="1"/>
    </xf>
    <xf numFmtId="0" fontId="109" fillId="2" borderId="263" xfId="0" applyFont="1" applyFill="1" applyBorder="1" applyAlignment="1">
      <alignment horizontal="center" vertical="center" wrapText="1"/>
    </xf>
    <xf numFmtId="0" fontId="108" fillId="2" borderId="264" xfId="0" applyFont="1" applyFill="1" applyBorder="1" applyAlignment="1">
      <alignment horizontal="center" vertical="center" wrapText="1"/>
    </xf>
    <xf numFmtId="0" fontId="108" fillId="2" borderId="252" xfId="0" applyFont="1" applyFill="1" applyBorder="1" applyAlignment="1">
      <alignment horizontal="center" vertical="center" wrapText="1"/>
    </xf>
    <xf numFmtId="0" fontId="110" fillId="39" borderId="263" xfId="0" applyFont="1" applyFill="1" applyBorder="1" applyAlignment="1">
      <alignment horizontal="center" vertical="center" wrapText="1"/>
    </xf>
    <xf numFmtId="0" fontId="121" fillId="0" borderId="264" xfId="0" applyFont="1" applyFill="1" applyBorder="1" applyAlignment="1">
      <alignment horizontal="center" vertical="center" wrapText="1"/>
    </xf>
    <xf numFmtId="0" fontId="121" fillId="0" borderId="180" xfId="0" applyFont="1" applyFill="1" applyBorder="1" applyAlignment="1">
      <alignment horizontal="center" vertical="center" wrapText="1"/>
    </xf>
    <xf numFmtId="0" fontId="121" fillId="0" borderId="252" xfId="0" applyFont="1" applyFill="1" applyBorder="1" applyAlignment="1">
      <alignment horizontal="center" vertical="center" wrapText="1"/>
    </xf>
    <xf numFmtId="0" fontId="121" fillId="0" borderId="263" xfId="0" applyFont="1" applyFill="1" applyBorder="1" applyAlignment="1">
      <alignment horizontal="center" vertical="center" wrapText="1"/>
    </xf>
    <xf numFmtId="0" fontId="121" fillId="0" borderId="276" xfId="0" applyFont="1" applyFill="1" applyBorder="1" applyAlignment="1">
      <alignment horizontal="center" vertical="center" wrapText="1"/>
    </xf>
    <xf numFmtId="0" fontId="121" fillId="0" borderId="193" xfId="0" applyFont="1" applyFill="1" applyBorder="1" applyAlignment="1">
      <alignment horizontal="center" vertical="center" wrapText="1"/>
    </xf>
    <xf numFmtId="0" fontId="121" fillId="0" borderId="277" xfId="0" applyFont="1" applyFill="1" applyBorder="1" applyAlignment="1">
      <alignment horizontal="center" vertical="center" wrapText="1"/>
    </xf>
    <xf numFmtId="0" fontId="110" fillId="37" borderId="263" xfId="0" applyFont="1" applyFill="1" applyBorder="1" applyAlignment="1">
      <alignment horizontal="center" vertical="center" wrapText="1"/>
    </xf>
    <xf numFmtId="0" fontId="110" fillId="37" borderId="268" xfId="0" applyFont="1" applyFill="1" applyBorder="1" applyAlignment="1">
      <alignment horizontal="center" vertical="center" wrapText="1"/>
    </xf>
    <xf numFmtId="0" fontId="110" fillId="37" borderId="267" xfId="0" applyFont="1" applyFill="1" applyBorder="1" applyAlignment="1">
      <alignment horizontal="center" vertical="center" wrapText="1"/>
    </xf>
    <xf numFmtId="0" fontId="112" fillId="35" borderId="270" xfId="0" applyFont="1" applyFill="1" applyBorder="1" applyAlignment="1">
      <alignment horizontal="center" vertical="center" wrapText="1"/>
    </xf>
    <xf numFmtId="0" fontId="112" fillId="35" borderId="190" xfId="0" applyFont="1" applyFill="1" applyBorder="1" applyAlignment="1">
      <alignment horizontal="center" vertical="center" wrapText="1"/>
    </xf>
    <xf numFmtId="0" fontId="112" fillId="35" borderId="191" xfId="0" applyFont="1" applyFill="1" applyBorder="1" applyAlignment="1">
      <alignment horizontal="center" vertical="center" wrapText="1"/>
    </xf>
    <xf numFmtId="0" fontId="112" fillId="35" borderId="194" xfId="0" applyFont="1" applyFill="1" applyBorder="1" applyAlignment="1">
      <alignment horizontal="center" vertical="center" wrapText="1"/>
    </xf>
    <xf numFmtId="0" fontId="112" fillId="0" borderId="279" xfId="0" applyFont="1" applyFill="1" applyBorder="1" applyAlignment="1">
      <alignment horizontal="center" vertical="center" wrapText="1"/>
    </xf>
    <xf numFmtId="0" fontId="112" fillId="0" borderId="0" xfId="0" applyFont="1" applyFill="1" applyBorder="1" applyAlignment="1">
      <alignment horizontal="center" vertical="center" wrapText="1"/>
    </xf>
    <xf numFmtId="0" fontId="112" fillId="0" borderId="251" xfId="0" applyFont="1" applyFill="1" applyBorder="1" applyAlignment="1">
      <alignment horizontal="center" vertical="center" wrapText="1"/>
    </xf>
    <xf numFmtId="0" fontId="105" fillId="0" borderId="0" xfId="0" applyFont="1" applyAlignment="1">
      <alignment horizontal="left" vertical="top" wrapText="1"/>
    </xf>
    <xf numFmtId="0" fontId="107" fillId="0" borderId="0" xfId="0" applyFont="1" applyBorder="1" applyAlignment="1">
      <alignment horizontal="right" vertical="center"/>
    </xf>
    <xf numFmtId="0" fontId="106" fillId="0" borderId="0" xfId="0" applyFont="1" applyAlignment="1">
      <alignment horizontal="left" vertical="top" wrapText="1"/>
    </xf>
    <xf numFmtId="0" fontId="108" fillId="2" borderId="274" xfId="0" applyFont="1" applyFill="1" applyBorder="1" applyAlignment="1">
      <alignment horizontal="center" vertical="center" wrapText="1"/>
    </xf>
    <xf numFmtId="0" fontId="108" fillId="2" borderId="258" xfId="0" applyFont="1" applyFill="1" applyBorder="1" applyAlignment="1">
      <alignment horizontal="center" vertical="center" wrapText="1"/>
    </xf>
    <xf numFmtId="0" fontId="108" fillId="2" borderId="259" xfId="0" applyFont="1" applyFill="1" applyBorder="1" applyAlignment="1">
      <alignment horizontal="center" vertical="center" wrapText="1"/>
    </xf>
    <xf numFmtId="0" fontId="108" fillId="2" borderId="265" xfId="0" applyFont="1" applyFill="1" applyBorder="1" applyAlignment="1">
      <alignment horizontal="center" vertical="center" wrapText="1"/>
    </xf>
    <xf numFmtId="0" fontId="110" fillId="37" borderId="279" xfId="0" applyFont="1" applyFill="1" applyBorder="1" applyAlignment="1">
      <alignment horizontal="center" vertical="center" wrapText="1"/>
    </xf>
    <xf numFmtId="0" fontId="110" fillId="37" borderId="0" xfId="0" applyFont="1" applyFill="1" applyBorder="1" applyAlignment="1">
      <alignment horizontal="center" vertical="center" wrapText="1"/>
    </xf>
    <xf numFmtId="0" fontId="110" fillId="37" borderId="251" xfId="0" applyFont="1" applyFill="1" applyBorder="1" applyAlignment="1">
      <alignment horizontal="center" vertical="center" wrapText="1"/>
    </xf>
    <xf numFmtId="0" fontId="108" fillId="2" borderId="267" xfId="0" applyFont="1" applyFill="1" applyBorder="1" applyAlignment="1">
      <alignment horizontal="center" vertical="center" wrapText="1"/>
    </xf>
    <xf numFmtId="0" fontId="108" fillId="2" borderId="257" xfId="0" applyFont="1" applyFill="1" applyBorder="1" applyAlignment="1">
      <alignment horizontal="center" vertical="center" wrapText="1"/>
    </xf>
    <xf numFmtId="0" fontId="108" fillId="2" borderId="273" xfId="0" applyFont="1" applyFill="1" applyBorder="1" applyAlignment="1">
      <alignment horizontal="center" vertical="center" wrapText="1"/>
    </xf>
    <xf numFmtId="0" fontId="108" fillId="2" borderId="266" xfId="0" applyFont="1" applyFill="1" applyBorder="1" applyAlignment="1">
      <alignment horizontal="center" vertical="center" wrapText="1"/>
    </xf>
    <xf numFmtId="0" fontId="110" fillId="39" borderId="267" xfId="0" applyFont="1" applyFill="1" applyBorder="1" applyAlignment="1">
      <alignment horizontal="center" vertical="center" wrapText="1"/>
    </xf>
    <xf numFmtId="0" fontId="110" fillId="39" borderId="266" xfId="0" applyFont="1" applyFill="1" applyBorder="1" applyAlignment="1">
      <alignment horizontal="center" vertical="center" wrapText="1"/>
    </xf>
    <xf numFmtId="0" fontId="110" fillId="39" borderId="268" xfId="0" applyFont="1" applyFill="1" applyBorder="1" applyAlignment="1">
      <alignment horizontal="center" vertical="center" wrapText="1"/>
    </xf>
    <xf numFmtId="0" fontId="109" fillId="2" borderId="267" xfId="0" applyFont="1" applyFill="1" applyBorder="1" applyAlignment="1">
      <alignment horizontal="center" vertical="center" wrapText="1"/>
    </xf>
    <xf numFmtId="0" fontId="109" fillId="2" borderId="268" xfId="0" applyFont="1" applyFill="1" applyBorder="1" applyAlignment="1">
      <alignment horizontal="center" vertical="center" wrapText="1"/>
    </xf>
    <xf numFmtId="0" fontId="109" fillId="2" borderId="257" xfId="0" applyFont="1" applyFill="1" applyBorder="1" applyAlignment="1">
      <alignment horizontal="center" vertical="center" wrapText="1"/>
    </xf>
    <xf numFmtId="0" fontId="109" fillId="2" borderId="258" xfId="0" applyFont="1" applyFill="1" applyBorder="1" applyAlignment="1">
      <alignment horizontal="center" vertical="center" wrapText="1"/>
    </xf>
    <xf numFmtId="0" fontId="109" fillId="2" borderId="259" xfId="0" applyFont="1" applyFill="1" applyBorder="1" applyAlignment="1">
      <alignment horizontal="center" vertical="center" wrapText="1"/>
    </xf>
    <xf numFmtId="0" fontId="121" fillId="0" borderId="267" xfId="0" applyFont="1" applyFill="1" applyBorder="1" applyAlignment="1">
      <alignment horizontal="center" vertical="center" wrapText="1"/>
    </xf>
    <xf numFmtId="0" fontId="121" fillId="0" borderId="268" xfId="0" applyFont="1" applyFill="1" applyBorder="1" applyAlignment="1">
      <alignment horizontal="center" vertical="center" wrapText="1"/>
    </xf>
    <xf numFmtId="0" fontId="112" fillId="0" borderId="269" xfId="0" applyFont="1" applyFill="1" applyBorder="1" applyAlignment="1">
      <alignment horizontal="center" vertical="center" wrapText="1"/>
    </xf>
    <xf numFmtId="0" fontId="112" fillId="0" borderId="187" xfId="0" applyFont="1" applyFill="1" applyBorder="1" applyAlignment="1">
      <alignment horizontal="center" vertical="center" wrapText="1"/>
    </xf>
    <xf numFmtId="0" fontId="112" fillId="0" borderId="260" xfId="0" applyFont="1" applyFill="1" applyBorder="1" applyAlignment="1">
      <alignment horizontal="center" vertical="center" wrapText="1"/>
    </xf>
    <xf numFmtId="0" fontId="121" fillId="34" borderId="237" xfId="0" applyNumberFormat="1" applyFont="1" applyFill="1" applyBorder="1" applyAlignment="1">
      <alignment vertical="center" wrapText="1"/>
    </xf>
    <xf numFmtId="0" fontId="121" fillId="0" borderId="261" xfId="0" applyNumberFormat="1" applyFont="1" applyFill="1" applyBorder="1" applyAlignment="1">
      <alignment vertical="center" wrapText="1"/>
    </xf>
    <xf numFmtId="0" fontId="121" fillId="0" borderId="262" xfId="0" applyNumberFormat="1" applyFont="1" applyFill="1" applyBorder="1" applyAlignment="1">
      <alignment vertical="center" wrapText="1"/>
    </xf>
    <xf numFmtId="0" fontId="121" fillId="0" borderId="237" xfId="0" applyNumberFormat="1" applyFont="1" applyFill="1" applyBorder="1" applyAlignment="1">
      <alignment vertical="center" wrapText="1"/>
    </xf>
    <xf numFmtId="0" fontId="112" fillId="0" borderId="261" xfId="0" applyNumberFormat="1" applyFont="1" applyFill="1" applyBorder="1" applyAlignment="1">
      <alignment vertical="center" wrapText="1"/>
    </xf>
    <xf numFmtId="0" fontId="112" fillId="0" borderId="262" xfId="0" applyNumberFormat="1" applyFont="1" applyFill="1" applyBorder="1" applyAlignment="1">
      <alignment vertical="center" wrapText="1"/>
    </xf>
    <xf numFmtId="0" fontId="112" fillId="0" borderId="237" xfId="0" applyNumberFormat="1" applyFont="1" applyFill="1" applyBorder="1" applyAlignment="1">
      <alignment vertical="center" wrapText="1"/>
    </xf>
    <xf numFmtId="0" fontId="112" fillId="34" borderId="237" xfId="0" applyNumberFormat="1" applyFont="1" applyFill="1" applyBorder="1" applyAlignment="1">
      <alignment vertical="center" wrapText="1"/>
    </xf>
    <xf numFmtId="0" fontId="127" fillId="0" borderId="262" xfId="0" applyNumberFormat="1" applyFont="1" applyFill="1" applyBorder="1" applyAlignment="1">
      <alignment vertical="center" wrapText="1"/>
    </xf>
    <xf numFmtId="0" fontId="116" fillId="35" borderId="279" xfId="0" applyFont="1" applyFill="1" applyBorder="1" applyAlignment="1">
      <alignment horizontal="center" vertical="center" wrapText="1"/>
    </xf>
    <xf numFmtId="0" fontId="116" fillId="35" borderId="0" xfId="0" applyFont="1" applyFill="1" applyBorder="1" applyAlignment="1">
      <alignment horizontal="center" vertical="center" wrapText="1"/>
    </xf>
    <xf numFmtId="0" fontId="116" fillId="35" borderId="251" xfId="0" applyFont="1" applyFill="1" applyBorder="1" applyAlignment="1">
      <alignment horizontal="center" vertical="center" wrapText="1"/>
    </xf>
    <xf numFmtId="0" fontId="116" fillId="35" borderId="288" xfId="0" applyFont="1" applyFill="1" applyBorder="1" applyAlignment="1">
      <alignment horizontal="center" vertical="center" wrapText="1"/>
    </xf>
    <xf numFmtId="0" fontId="116" fillId="35" borderId="78" xfId="0" applyFont="1" applyFill="1" applyBorder="1" applyAlignment="1">
      <alignment horizontal="center" vertical="center" wrapText="1"/>
    </xf>
    <xf numFmtId="0" fontId="116" fillId="35" borderId="223" xfId="0" applyFont="1" applyFill="1" applyBorder="1" applyAlignment="1">
      <alignment horizontal="center" vertical="center" wrapText="1"/>
    </xf>
    <xf numFmtId="0" fontId="112" fillId="35" borderId="237" xfId="0" applyFont="1" applyFill="1" applyBorder="1" applyAlignment="1">
      <alignment horizontal="right" vertical="center" wrapText="1"/>
    </xf>
    <xf numFmtId="0" fontId="112" fillId="35" borderId="261" xfId="0" applyFont="1" applyFill="1" applyBorder="1" applyAlignment="1">
      <alignment horizontal="right" vertical="center" wrapText="1"/>
    </xf>
    <xf numFmtId="0" fontId="112" fillId="35" borderId="262" xfId="0" applyFont="1" applyFill="1" applyBorder="1" applyAlignment="1">
      <alignment horizontal="right" vertical="center" wrapText="1"/>
    </xf>
    <xf numFmtId="0" fontId="112" fillId="34" borderId="237" xfId="0" applyFont="1" applyFill="1" applyBorder="1" applyAlignment="1">
      <alignment horizontal="right" vertical="center" wrapText="1"/>
    </xf>
    <xf numFmtId="0" fontId="116" fillId="34" borderId="288" xfId="0" applyFont="1" applyFill="1" applyBorder="1" applyAlignment="1">
      <alignment horizontal="center" vertical="center" wrapText="1"/>
    </xf>
    <xf numFmtId="0" fontId="116" fillId="34" borderId="78" xfId="0" applyFont="1" applyFill="1" applyBorder="1" applyAlignment="1">
      <alignment horizontal="center" vertical="center" wrapText="1"/>
    </xf>
    <xf numFmtId="0" fontId="116" fillId="34" borderId="223" xfId="0" applyFont="1" applyFill="1" applyBorder="1" applyAlignment="1">
      <alignment horizontal="center" vertical="center" wrapText="1"/>
    </xf>
    <xf numFmtId="0" fontId="112" fillId="34" borderId="237" xfId="0" applyNumberFormat="1" applyFont="1" applyFill="1" applyBorder="1" applyAlignment="1">
      <alignment horizontal="right" vertical="center" wrapText="1"/>
    </xf>
    <xf numFmtId="0" fontId="112" fillId="0" borderId="262" xfId="0" applyNumberFormat="1" applyFont="1" applyFill="1" applyBorder="1" applyAlignment="1">
      <alignment horizontal="right" vertical="center" wrapText="1"/>
    </xf>
    <xf numFmtId="0" fontId="112" fillId="0" borderId="261" xfId="0" applyNumberFormat="1" applyFont="1" applyFill="1" applyBorder="1" applyAlignment="1">
      <alignment horizontal="right" vertical="center" wrapText="1"/>
    </xf>
    <xf numFmtId="0" fontId="112" fillId="0" borderId="237" xfId="0" applyNumberFormat="1" applyFont="1" applyFill="1" applyBorder="1" applyAlignment="1">
      <alignment horizontal="right" vertical="center" wrapText="1"/>
    </xf>
    <xf numFmtId="0" fontId="40" fillId="35" borderId="288" xfId="0" applyFont="1" applyFill="1" applyBorder="1" applyAlignment="1">
      <alignment horizontal="center" vertical="center" wrapText="1"/>
    </xf>
    <xf numFmtId="0" fontId="40" fillId="35" borderId="78" xfId="0" applyFont="1" applyFill="1" applyBorder="1" applyAlignment="1">
      <alignment horizontal="center" vertical="center" wrapText="1"/>
    </xf>
    <xf numFmtId="0" fontId="40" fillId="35" borderId="223" xfId="0" applyFont="1" applyFill="1" applyBorder="1" applyAlignment="1">
      <alignment horizontal="center" vertical="center" wrapText="1"/>
    </xf>
    <xf numFmtId="0" fontId="127" fillId="34" borderId="237" xfId="0" applyNumberFormat="1" applyFont="1" applyFill="1" applyBorder="1" applyAlignment="1">
      <alignment vertical="center" wrapText="1"/>
    </xf>
    <xf numFmtId="0" fontId="115" fillId="2" borderId="294" xfId="0" applyFont="1" applyFill="1" applyBorder="1" applyAlignment="1">
      <alignment horizontal="center" vertical="center" wrapText="1"/>
    </xf>
    <xf numFmtId="0" fontId="115" fillId="2" borderId="284" xfId="0" applyFont="1" applyFill="1" applyBorder="1" applyAlignment="1">
      <alignment horizontal="center" vertical="center" wrapText="1"/>
    </xf>
    <xf numFmtId="0" fontId="108" fillId="2" borderId="281" xfId="0" applyFont="1" applyFill="1" applyBorder="1" applyAlignment="1">
      <alignment horizontal="center" vertical="center" wrapText="1"/>
    </xf>
    <xf numFmtId="0" fontId="108" fillId="2" borderId="283" xfId="0" applyFont="1" applyFill="1" applyBorder="1" applyAlignment="1">
      <alignment horizontal="center" vertical="center" wrapText="1"/>
    </xf>
    <xf numFmtId="0" fontId="108" fillId="2" borderId="282" xfId="0" applyFont="1" applyFill="1" applyBorder="1" applyAlignment="1">
      <alignment horizontal="center" vertical="center" wrapText="1"/>
    </xf>
    <xf numFmtId="0" fontId="108" fillId="2" borderId="285" xfId="0" applyFont="1" applyFill="1" applyBorder="1" applyAlignment="1">
      <alignment horizontal="center" vertical="center" wrapText="1"/>
    </xf>
    <xf numFmtId="0" fontId="110" fillId="39" borderId="290" xfId="0" applyNumberFormat="1" applyFont="1" applyFill="1" applyBorder="1" applyAlignment="1">
      <alignment vertical="center" wrapText="1"/>
    </xf>
    <xf numFmtId="0" fontId="110" fillId="39" borderId="262" xfId="0" applyNumberFormat="1" applyFont="1" applyFill="1" applyBorder="1" applyAlignment="1">
      <alignment vertical="center" wrapText="1"/>
    </xf>
    <xf numFmtId="0" fontId="127" fillId="0" borderId="237" xfId="0" applyNumberFormat="1" applyFont="1" applyFill="1" applyBorder="1" applyAlignment="1">
      <alignment vertical="center" wrapText="1"/>
    </xf>
    <xf numFmtId="0" fontId="127" fillId="0" borderId="261" xfId="0" applyNumberFormat="1" applyFont="1" applyFill="1" applyBorder="1" applyAlignment="1">
      <alignment vertical="center" wrapText="1"/>
    </xf>
    <xf numFmtId="0" fontId="40" fillId="35" borderId="279" xfId="0" applyFont="1" applyFill="1" applyBorder="1" applyAlignment="1">
      <alignment horizontal="center" vertical="center" wrapText="1"/>
    </xf>
    <xf numFmtId="0" fontId="40" fillId="35" borderId="0" xfId="0" applyFont="1" applyFill="1" applyBorder="1" applyAlignment="1">
      <alignment horizontal="center" vertical="center" wrapText="1"/>
    </xf>
    <xf numFmtId="0" fontId="40" fillId="35" borderId="251" xfId="0" applyFont="1" applyFill="1" applyBorder="1" applyAlignment="1">
      <alignment horizontal="center" vertical="center" wrapText="1"/>
    </xf>
    <xf numFmtId="0" fontId="116" fillId="34" borderId="279" xfId="0" applyFont="1" applyFill="1" applyBorder="1" applyAlignment="1">
      <alignment horizontal="center" vertical="center" wrapText="1"/>
    </xf>
    <xf numFmtId="0" fontId="116" fillId="34" borderId="0" xfId="0" applyFont="1" applyFill="1" applyBorder="1" applyAlignment="1">
      <alignment horizontal="center" vertical="center" wrapText="1"/>
    </xf>
    <xf numFmtId="0" fontId="116" fillId="34" borderId="251" xfId="0" applyFont="1" applyFill="1" applyBorder="1" applyAlignment="1">
      <alignment horizontal="center" vertical="center" wrapText="1"/>
    </xf>
    <xf numFmtId="0" fontId="126" fillId="35" borderId="254" xfId="0" applyFont="1" applyFill="1" applyBorder="1" applyAlignment="1">
      <alignment horizontal="center" vertical="center" wrapText="1"/>
    </xf>
    <xf numFmtId="0" fontId="126" fillId="35" borderId="51" xfId="0" applyFont="1" applyFill="1" applyBorder="1" applyAlignment="1">
      <alignment horizontal="center" vertical="center" wrapText="1"/>
    </xf>
    <xf numFmtId="0" fontId="126" fillId="35" borderId="62" xfId="0" applyFont="1" applyFill="1" applyBorder="1" applyAlignment="1">
      <alignment horizontal="center" vertical="center" wrapText="1"/>
    </xf>
    <xf numFmtId="0" fontId="110" fillId="39" borderId="289" xfId="0" applyNumberFormat="1" applyFont="1" applyFill="1" applyBorder="1" applyAlignment="1">
      <alignment vertical="center" wrapText="1"/>
    </xf>
    <xf numFmtId="0" fontId="110" fillId="39" borderId="237" xfId="0" applyNumberFormat="1" applyFont="1" applyFill="1" applyBorder="1" applyAlignment="1">
      <alignment vertical="center" wrapText="1"/>
    </xf>
    <xf numFmtId="0" fontId="119" fillId="0" borderId="0" xfId="0" applyFont="1" applyAlignment="1">
      <alignment horizontal="left" vertical="top" wrapText="1"/>
    </xf>
    <xf numFmtId="0" fontId="108" fillId="2" borderId="296" xfId="0" applyFont="1" applyFill="1" applyBorder="1" applyAlignment="1">
      <alignment horizontal="center" vertical="center" wrapText="1"/>
    </xf>
    <xf numFmtId="0" fontId="108" fillId="2" borderId="300" xfId="0" applyFont="1" applyFill="1" applyBorder="1" applyAlignment="1">
      <alignment horizontal="center" vertical="center" wrapText="1"/>
    </xf>
    <xf numFmtId="0" fontId="108" fillId="2" borderId="287" xfId="0" applyFont="1" applyFill="1" applyBorder="1" applyAlignment="1">
      <alignment horizontal="center" vertical="center" wrapText="1"/>
    </xf>
    <xf numFmtId="0" fontId="109" fillId="2" borderId="296" xfId="0" applyFont="1" applyFill="1" applyBorder="1" applyAlignment="1">
      <alignment horizontal="center" vertical="center" wrapText="1"/>
    </xf>
    <xf numFmtId="0" fontId="109" fillId="2" borderId="297" xfId="0" applyFont="1" applyFill="1" applyBorder="1" applyAlignment="1">
      <alignment horizontal="center" vertical="center" wrapText="1"/>
    </xf>
    <xf numFmtId="0" fontId="109" fillId="2" borderId="298" xfId="0" applyFont="1" applyFill="1" applyBorder="1" applyAlignment="1">
      <alignment horizontal="center" vertical="center" wrapText="1"/>
    </xf>
    <xf numFmtId="0" fontId="108" fillId="2" borderId="298" xfId="0" applyFont="1" applyFill="1" applyBorder="1" applyAlignment="1">
      <alignment horizontal="center" vertical="center" wrapText="1"/>
    </xf>
    <xf numFmtId="0" fontId="108" fillId="2" borderId="299" xfId="0" applyFont="1" applyFill="1" applyBorder="1" applyAlignment="1">
      <alignment horizontal="center" vertical="center" wrapText="1"/>
    </xf>
    <xf numFmtId="0" fontId="108" fillId="2" borderId="297" xfId="0" applyFont="1" applyFill="1" applyBorder="1" applyAlignment="1">
      <alignment horizontal="center" vertical="center" wrapText="1"/>
    </xf>
    <xf numFmtId="0" fontId="109" fillId="2" borderId="281" xfId="0" applyFont="1" applyFill="1" applyBorder="1" applyAlignment="1">
      <alignment horizontal="center" vertical="center" wrapText="1"/>
    </xf>
    <xf numFmtId="0" fontId="109" fillId="2" borderId="283" xfId="0" applyFont="1" applyFill="1" applyBorder="1" applyAlignment="1">
      <alignment horizontal="center" vertical="center" wrapText="1"/>
    </xf>
    <xf numFmtId="0" fontId="109" fillId="2" borderId="294" xfId="0" applyFont="1" applyFill="1" applyBorder="1" applyAlignment="1">
      <alignment horizontal="center" vertical="center" wrapText="1"/>
    </xf>
    <xf numFmtId="0" fontId="109" fillId="2" borderId="282" xfId="0" applyFont="1" applyFill="1" applyBorder="1" applyAlignment="1">
      <alignment horizontal="center" vertical="center" wrapText="1"/>
    </xf>
    <xf numFmtId="0" fontId="109" fillId="2" borderId="285" xfId="0" applyFont="1" applyFill="1" applyBorder="1" applyAlignment="1">
      <alignment horizontal="center" vertical="center" wrapText="1"/>
    </xf>
    <xf numFmtId="0" fontId="115" fillId="2" borderId="295" xfId="0" applyFont="1" applyFill="1" applyBorder="1" applyAlignment="1">
      <alignment horizontal="center" vertical="center" wrapText="1"/>
    </xf>
    <xf numFmtId="0" fontId="115" fillId="2" borderId="184" xfId="0" applyFont="1" applyFill="1" applyBorder="1" applyAlignment="1">
      <alignment horizontal="center" vertical="center" wrapText="1"/>
    </xf>
    <xf numFmtId="0" fontId="108" fillId="2" borderId="294" xfId="0" applyFont="1" applyFill="1" applyBorder="1" applyAlignment="1">
      <alignment horizontal="center" vertical="center" wrapText="1"/>
    </xf>
    <xf numFmtId="0" fontId="108" fillId="2" borderId="286" xfId="0" applyFont="1" applyFill="1" applyBorder="1" applyAlignment="1">
      <alignment horizontal="center" vertical="center" wrapText="1"/>
    </xf>
    <xf numFmtId="0" fontId="108" fillId="2" borderId="284" xfId="0" applyFont="1" applyFill="1" applyBorder="1" applyAlignment="1">
      <alignment horizontal="center" vertical="center" wrapText="1"/>
    </xf>
    <xf numFmtId="0" fontId="115" fillId="2" borderId="282" xfId="0" applyFont="1" applyFill="1" applyBorder="1" applyAlignment="1">
      <alignment horizontal="center" vertical="center" wrapText="1"/>
    </xf>
    <xf numFmtId="0" fontId="115" fillId="2" borderId="285" xfId="0" applyFont="1" applyFill="1" applyBorder="1" applyAlignment="1">
      <alignment horizontal="center" vertical="center" wrapText="1"/>
    </xf>
    <xf numFmtId="0" fontId="110" fillId="39" borderId="291" xfId="0" applyNumberFormat="1" applyFont="1" applyFill="1" applyBorder="1" applyAlignment="1">
      <alignment vertical="center" wrapText="1"/>
    </xf>
    <xf numFmtId="0" fontId="110" fillId="39" borderId="261" xfId="0" applyNumberFormat="1" applyFont="1" applyFill="1" applyBorder="1" applyAlignment="1">
      <alignment vertical="center" wrapText="1"/>
    </xf>
    <xf numFmtId="0" fontId="110" fillId="39" borderId="256" xfId="0" applyFont="1" applyFill="1" applyBorder="1" applyAlignment="1">
      <alignment horizontal="center" vertical="center" wrapText="1"/>
    </xf>
    <xf numFmtId="0" fontId="110" fillId="39" borderId="0" xfId="0" applyFont="1" applyFill="1" applyBorder="1" applyAlignment="1">
      <alignment horizontal="center" vertical="center" wrapText="1"/>
    </xf>
    <xf numFmtId="0" fontId="110" fillId="39" borderId="251" xfId="0" applyFont="1" applyFill="1" applyBorder="1" applyAlignment="1">
      <alignment horizontal="center" vertical="center" wrapText="1"/>
    </xf>
    <xf numFmtId="0" fontId="116" fillId="35" borderId="255" xfId="0" applyFont="1" applyFill="1" applyBorder="1" applyAlignment="1">
      <alignment horizontal="center" vertical="center" wrapText="1"/>
    </xf>
    <xf numFmtId="0" fontId="116" fillId="35" borderId="31" xfId="0" applyFont="1" applyFill="1" applyBorder="1" applyAlignment="1">
      <alignment horizontal="center" vertical="center" wrapText="1"/>
    </xf>
    <xf numFmtId="0" fontId="112" fillId="0" borderId="3" xfId="0" applyNumberFormat="1" applyFont="1" applyFill="1" applyBorder="1" applyAlignment="1">
      <alignment vertical="center" wrapText="1"/>
    </xf>
    <xf numFmtId="0" fontId="112" fillId="0" borderId="12" xfId="0" applyNumberFormat="1" applyFont="1" applyFill="1" applyBorder="1" applyAlignment="1">
      <alignment vertical="center" wrapText="1"/>
    </xf>
    <xf numFmtId="0" fontId="112" fillId="0" borderId="2" xfId="0" applyNumberFormat="1" applyFont="1" applyFill="1" applyBorder="1" applyAlignment="1">
      <alignment vertical="center" wrapText="1"/>
    </xf>
    <xf numFmtId="0" fontId="112" fillId="34" borderId="12" xfId="0" applyNumberFormat="1" applyFont="1" applyFill="1" applyBorder="1" applyAlignment="1">
      <alignment vertical="center" wrapText="1"/>
    </xf>
    <xf numFmtId="0" fontId="116" fillId="0" borderId="288" xfId="0" applyFont="1" applyFill="1" applyBorder="1" applyAlignment="1">
      <alignment horizontal="center" vertical="center" wrapText="1"/>
    </xf>
    <xf numFmtId="0" fontId="116" fillId="0" borderId="78" xfId="0" applyFont="1" applyFill="1" applyBorder="1" applyAlignment="1">
      <alignment horizontal="center" vertical="center" wrapText="1"/>
    </xf>
    <xf numFmtId="0" fontId="116" fillId="0" borderId="223" xfId="0" applyFont="1" applyFill="1" applyBorder="1" applyAlignment="1">
      <alignment horizontal="center" vertical="center" wrapText="1"/>
    </xf>
    <xf numFmtId="0" fontId="101" fillId="36" borderId="182" xfId="0" applyFont="1" applyFill="1" applyBorder="1" applyAlignment="1">
      <alignment horizontal="center" vertical="center" wrapText="1"/>
    </xf>
    <xf numFmtId="0" fontId="101" fillId="36" borderId="185" xfId="0" applyFont="1" applyFill="1" applyBorder="1" applyAlignment="1">
      <alignment horizontal="center" vertical="center" wrapText="1"/>
    </xf>
    <xf numFmtId="0" fontId="101" fillId="36" borderId="198" xfId="0" applyFont="1" applyFill="1" applyBorder="1" applyAlignment="1">
      <alignment horizontal="center" vertical="center" wrapText="1"/>
    </xf>
    <xf numFmtId="0" fontId="101" fillId="36" borderId="186" xfId="0" applyFont="1" applyFill="1" applyBorder="1" applyAlignment="1">
      <alignment horizontal="center" vertical="center" wrapText="1"/>
    </xf>
    <xf numFmtId="0" fontId="100" fillId="0" borderId="181" xfId="0" applyFont="1" applyBorder="1" applyAlignment="1">
      <alignment horizontal="center" vertical="top" wrapText="1"/>
    </xf>
    <xf numFmtId="0" fontId="100" fillId="0" borderId="0" xfId="0" applyFont="1" applyBorder="1" applyAlignment="1">
      <alignment horizontal="center" vertical="top" wrapText="1"/>
    </xf>
    <xf numFmtId="0" fontId="43" fillId="0" borderId="181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101" fillId="36" borderId="196" xfId="0" applyFont="1" applyFill="1" applyBorder="1" applyAlignment="1">
      <alignment horizontal="center" vertical="center" wrapText="1"/>
    </xf>
    <xf numFmtId="0" fontId="101" fillId="36" borderId="197" xfId="0" applyFont="1" applyFill="1" applyBorder="1" applyAlignment="1">
      <alignment horizontal="center" vertical="center" wrapText="1"/>
    </xf>
    <xf numFmtId="0" fontId="0" fillId="0" borderId="302" xfId="0" applyBorder="1" applyAlignment="1">
      <alignment horizontal="center" vertical="center"/>
    </xf>
    <xf numFmtId="0" fontId="0" fillId="0" borderId="224" xfId="0" applyBorder="1" applyAlignment="1">
      <alignment horizontal="center" vertical="center"/>
    </xf>
    <xf numFmtId="0" fontId="0" fillId="0" borderId="179" xfId="0" applyBorder="1" applyAlignment="1">
      <alignment horizontal="center" vertical="center"/>
    </xf>
    <xf numFmtId="0" fontId="131" fillId="36" borderId="203" xfId="0" applyFont="1" applyFill="1" applyBorder="1" applyAlignment="1">
      <alignment horizontal="center" vertical="center" wrapText="1"/>
    </xf>
    <xf numFmtId="0" fontId="131" fillId="36" borderId="185" xfId="0" applyFont="1" applyFill="1" applyBorder="1" applyAlignment="1">
      <alignment horizontal="center" vertical="center" wrapText="1"/>
    </xf>
    <xf numFmtId="0" fontId="104" fillId="0" borderId="0" xfId="0" applyFont="1" applyAlignment="1">
      <alignment horizontal="center" vertical="center"/>
    </xf>
    <xf numFmtId="0" fontId="131" fillId="36" borderId="207" xfId="0" applyFont="1" applyFill="1" applyBorder="1" applyAlignment="1">
      <alignment horizontal="center" vertical="center" wrapText="1"/>
    </xf>
    <xf numFmtId="0" fontId="131" fillId="36" borderId="197" xfId="0" applyFont="1" applyFill="1" applyBorder="1" applyAlignment="1">
      <alignment horizontal="center" vertical="center" wrapText="1"/>
    </xf>
    <xf numFmtId="0" fontId="130" fillId="36" borderId="200" xfId="0" applyFont="1" applyFill="1" applyBorder="1" applyAlignment="1">
      <alignment horizontal="center" vertical="center" wrapText="1"/>
    </xf>
    <xf numFmtId="0" fontId="130" fillId="36" borderId="202" xfId="0" applyFont="1" applyFill="1" applyBorder="1" applyAlignment="1">
      <alignment horizontal="center" vertical="center" wrapText="1"/>
    </xf>
    <xf numFmtId="0" fontId="131" fillId="36" borderId="182" xfId="0" applyFont="1" applyFill="1" applyBorder="1" applyAlignment="1">
      <alignment horizontal="center" vertical="center" wrapText="1"/>
    </xf>
  </cellXfs>
  <cellStyles count="664">
    <cellStyle name="20% - 강조색1" xfId="54" builtinId="30" customBuiltin="1"/>
    <cellStyle name="20% - 강조색1 2" xfId="97"/>
    <cellStyle name="20% - 강조색1 2 2" xfId="407"/>
    <cellStyle name="20% - 강조색1 2 2 2" xfId="660"/>
    <cellStyle name="20% - 강조색1 2 3" xfId="448"/>
    <cellStyle name="20% - 강조색1 2 4" xfId="156"/>
    <cellStyle name="20% - 강조색1 3" xfId="409"/>
    <cellStyle name="20% - 강조색1 3 2" xfId="662"/>
    <cellStyle name="20% - 강조색1 4" xfId="419"/>
    <cellStyle name="20% - 강조색1 5" xfId="126"/>
    <cellStyle name="20% - 강조색2" xfId="58" builtinId="34" customBuiltin="1"/>
    <cellStyle name="20% - 강조색2 2" xfId="99"/>
    <cellStyle name="20% - 강조색2 2 2" xfId="392"/>
    <cellStyle name="20% - 강조색2 2 2 2" xfId="645"/>
    <cellStyle name="20% - 강조색2 2 3" xfId="450"/>
    <cellStyle name="20% - 강조색2 2 4" xfId="158"/>
    <cellStyle name="20% - 강조색2 3" xfId="391"/>
    <cellStyle name="20% - 강조색2 3 2" xfId="644"/>
    <cellStyle name="20% - 강조색2 4" xfId="421"/>
    <cellStyle name="20% - 강조색2 5" xfId="128"/>
    <cellStyle name="20% - 강조색3" xfId="62" builtinId="38" customBuiltin="1"/>
    <cellStyle name="20% - 강조색3 2" xfId="101"/>
    <cellStyle name="20% - 강조색3 2 2" xfId="376"/>
    <cellStyle name="20% - 강조색3 2 2 2" xfId="629"/>
    <cellStyle name="20% - 강조색3 2 3" xfId="452"/>
    <cellStyle name="20% - 강조색3 2 4" xfId="160"/>
    <cellStyle name="20% - 강조색3 3" xfId="379"/>
    <cellStyle name="20% - 강조색3 3 2" xfId="632"/>
    <cellStyle name="20% - 강조색3 4" xfId="423"/>
    <cellStyle name="20% - 강조색3 5" xfId="130"/>
    <cellStyle name="20% - 강조색4" xfId="66" builtinId="42" customBuiltin="1"/>
    <cellStyle name="20% - 강조색4 2" xfId="103"/>
    <cellStyle name="20% - 강조색4 2 2" xfId="402"/>
    <cellStyle name="20% - 강조색4 2 2 2" xfId="655"/>
    <cellStyle name="20% - 강조색4 2 3" xfId="454"/>
    <cellStyle name="20% - 강조색4 2 4" xfId="162"/>
    <cellStyle name="20% - 강조색4 3" xfId="394"/>
    <cellStyle name="20% - 강조색4 3 2" xfId="647"/>
    <cellStyle name="20% - 강조색4 4" xfId="425"/>
    <cellStyle name="20% - 강조색4 5" xfId="132"/>
    <cellStyle name="20% - 강조색5" xfId="70" builtinId="46" customBuiltin="1"/>
    <cellStyle name="20% - 강조색5 2" xfId="105"/>
    <cellStyle name="20% - 강조색5 2 2" xfId="387"/>
    <cellStyle name="20% - 강조색5 2 2 2" xfId="640"/>
    <cellStyle name="20% - 강조색5 2 3" xfId="456"/>
    <cellStyle name="20% - 강조색5 2 4" xfId="164"/>
    <cellStyle name="20% - 강조색5 3" xfId="400"/>
    <cellStyle name="20% - 강조색5 3 2" xfId="653"/>
    <cellStyle name="20% - 강조색5 4" xfId="427"/>
    <cellStyle name="20% - 강조색5 5" xfId="134"/>
    <cellStyle name="20% - 강조색6" xfId="74" builtinId="50" customBuiltin="1"/>
    <cellStyle name="20% - 강조색6 2" xfId="107"/>
    <cellStyle name="20% - 강조색6 2 2" xfId="404"/>
    <cellStyle name="20% - 강조색6 2 2 2" xfId="657"/>
    <cellStyle name="20% - 강조색6 2 3" xfId="458"/>
    <cellStyle name="20% - 강조색6 2 4" xfId="166"/>
    <cellStyle name="20% - 강조색6 3" xfId="406"/>
    <cellStyle name="20% - 강조색6 3 2" xfId="659"/>
    <cellStyle name="20% - 강조색6 4" xfId="429"/>
    <cellStyle name="20% - 강조색6 5" xfId="136"/>
    <cellStyle name="40% - 강조색1" xfId="55" builtinId="31" customBuiltin="1"/>
    <cellStyle name="40% - 강조색1 2" xfId="98"/>
    <cellStyle name="40% - 강조색1 2 2" xfId="399"/>
    <cellStyle name="40% - 강조색1 2 2 2" xfId="652"/>
    <cellStyle name="40% - 강조색1 2 3" xfId="449"/>
    <cellStyle name="40% - 강조색1 2 4" xfId="157"/>
    <cellStyle name="40% - 강조색1 3" xfId="401"/>
    <cellStyle name="40% - 강조색1 3 2" xfId="654"/>
    <cellStyle name="40% - 강조색1 4" xfId="420"/>
    <cellStyle name="40% - 강조색1 5" xfId="127"/>
    <cellStyle name="40% - 강조색2" xfId="59" builtinId="35" customBuiltin="1"/>
    <cellStyle name="40% - 강조색2 2" xfId="100"/>
    <cellStyle name="40% - 강조색2 2 2" xfId="375"/>
    <cellStyle name="40% - 강조색2 2 2 2" xfId="628"/>
    <cellStyle name="40% - 강조색2 2 3" xfId="451"/>
    <cellStyle name="40% - 강조색2 2 4" xfId="159"/>
    <cellStyle name="40% - 강조색2 3" xfId="408"/>
    <cellStyle name="40% - 강조색2 3 2" xfId="661"/>
    <cellStyle name="40% - 강조색2 4" xfId="422"/>
    <cellStyle name="40% - 강조색2 5" xfId="129"/>
    <cellStyle name="40% - 강조색3" xfId="63" builtinId="39" customBuiltin="1"/>
    <cellStyle name="40% - 강조색3 2" xfId="102"/>
    <cellStyle name="40% - 강조색3 2 2" xfId="405"/>
    <cellStyle name="40% - 강조색3 2 2 2" xfId="658"/>
    <cellStyle name="40% - 강조색3 2 3" xfId="453"/>
    <cellStyle name="40% - 강조색3 2 4" xfId="161"/>
    <cellStyle name="40% - 강조색3 3" xfId="383"/>
    <cellStyle name="40% - 강조색3 3 2" xfId="636"/>
    <cellStyle name="40% - 강조색3 4" xfId="424"/>
    <cellStyle name="40% - 강조색3 5" xfId="131"/>
    <cellStyle name="40% - 강조색4" xfId="67" builtinId="43" customBuiltin="1"/>
    <cellStyle name="40% - 강조색4 2" xfId="104"/>
    <cellStyle name="40% - 강조색4 2 2" xfId="374"/>
    <cellStyle name="40% - 강조색4 2 2 2" xfId="627"/>
    <cellStyle name="40% - 강조색4 2 3" xfId="455"/>
    <cellStyle name="40% - 강조색4 2 4" xfId="163"/>
    <cellStyle name="40% - 강조색4 3" xfId="382"/>
    <cellStyle name="40% - 강조색4 3 2" xfId="635"/>
    <cellStyle name="40% - 강조색4 4" xfId="426"/>
    <cellStyle name="40% - 강조색4 5" xfId="133"/>
    <cellStyle name="40% - 강조색5" xfId="71" builtinId="47" customBuiltin="1"/>
    <cellStyle name="40% - 강조색5 2" xfId="106"/>
    <cellStyle name="40% - 강조색5 2 2" xfId="388"/>
    <cellStyle name="40% - 강조색5 2 2 2" xfId="641"/>
    <cellStyle name="40% - 강조색5 2 3" xfId="457"/>
    <cellStyle name="40% - 강조색5 2 4" xfId="165"/>
    <cellStyle name="40% - 강조색5 3" xfId="393"/>
    <cellStyle name="40% - 강조색5 3 2" xfId="646"/>
    <cellStyle name="40% - 강조색5 4" xfId="428"/>
    <cellStyle name="40% - 강조색5 5" xfId="135"/>
    <cellStyle name="40% - 강조색6" xfId="75" builtinId="51" customBuiltin="1"/>
    <cellStyle name="40% - 강조색6 2" xfId="108"/>
    <cellStyle name="40% - 강조색6 2 2" xfId="398"/>
    <cellStyle name="40% - 강조색6 2 2 2" xfId="651"/>
    <cellStyle name="40% - 강조색6 2 3" xfId="459"/>
    <cellStyle name="40% - 강조색6 2 4" xfId="167"/>
    <cellStyle name="40% - 강조색6 3" xfId="403"/>
    <cellStyle name="40% - 강조색6 3 2" xfId="656"/>
    <cellStyle name="40% - 강조색6 4" xfId="430"/>
    <cellStyle name="40% - 강조색6 5" xfId="137"/>
    <cellStyle name="60% - 강조색1" xfId="56" builtinId="32" customBuiltin="1"/>
    <cellStyle name="60% - 강조색2" xfId="60" builtinId="36" customBuiltin="1"/>
    <cellStyle name="60% - 강조색3" xfId="64" builtinId="40" customBuiltin="1"/>
    <cellStyle name="60% - 강조색4" xfId="68" builtinId="44" customBuiltin="1"/>
    <cellStyle name="60% - 강조색5" xfId="72" builtinId="48" customBuiltin="1"/>
    <cellStyle name="60% - 강조색6" xfId="76" builtinId="52" customBuiltin="1"/>
    <cellStyle name="강조색1" xfId="53" builtinId="29" customBuiltin="1"/>
    <cellStyle name="강조색2" xfId="57" builtinId="33" customBuiltin="1"/>
    <cellStyle name="강조색3" xfId="61" builtinId="37" customBuiltin="1"/>
    <cellStyle name="강조색4" xfId="65" builtinId="41" customBuiltin="1"/>
    <cellStyle name="강조색5" xfId="69" builtinId="45" customBuiltin="1"/>
    <cellStyle name="강조색6" xfId="73" builtinId="49" customBuiltin="1"/>
    <cellStyle name="경고문" xfId="50" builtinId="11" customBuiltin="1"/>
    <cellStyle name="계산" xfId="47" builtinId="22" customBuiltin="1"/>
    <cellStyle name="나쁨" xfId="43" builtinId="27" customBuiltin="1"/>
    <cellStyle name="메모 2" xfId="78"/>
    <cellStyle name="메모 2 2" xfId="110"/>
    <cellStyle name="메모 2 2 2" xfId="378"/>
    <cellStyle name="메모 2 2 2 2" xfId="631"/>
    <cellStyle name="메모 2 2 3" xfId="461"/>
    <cellStyle name="메모 2 2 4" xfId="169"/>
    <cellStyle name="메모 2 3" xfId="381"/>
    <cellStyle name="메모 2 3 2" xfId="634"/>
    <cellStyle name="메모 2 4" xfId="432"/>
    <cellStyle name="메모 2 5" xfId="139"/>
    <cellStyle name="백분율 2" xfId="11"/>
    <cellStyle name="백분율 3" xfId="15"/>
    <cellStyle name="백분율 4" xfId="19"/>
    <cellStyle name="백분율 5" xfId="32"/>
    <cellStyle name="백분율 6" xfId="79"/>
    <cellStyle name="보통" xfId="44" builtinId="28" customBuiltin="1"/>
    <cellStyle name="설명 텍스트" xfId="51" builtinId="53" customBuiltin="1"/>
    <cellStyle name="셀 확인" xfId="49" builtinId="23" customBuiltin="1"/>
    <cellStyle name="쉼표 [0]" xfId="1" builtinId="6"/>
    <cellStyle name="쉼표 [0] 10" xfId="33"/>
    <cellStyle name="쉼표 [0] 11" xfId="80"/>
    <cellStyle name="쉼표 [0] 2" xfId="2"/>
    <cellStyle name="쉼표 [0] 2 2" xfId="3"/>
    <cellStyle name="쉼표 [0] 3" xfId="12"/>
    <cellStyle name="쉼표 [0] 4" xfId="4"/>
    <cellStyle name="쉼표 [0] 5" xfId="16"/>
    <cellStyle name="쉼표 [0] 6" xfId="5"/>
    <cellStyle name="쉼표 [0] 7" xfId="21"/>
    <cellStyle name="쉼표 [0] 8" xfId="6"/>
    <cellStyle name="쉼표 [0] 9" xfId="20"/>
    <cellStyle name="연결된 셀" xfId="48" builtinId="24" customBuiltin="1"/>
    <cellStyle name="요약" xfId="52" builtinId="25" customBuiltin="1"/>
    <cellStyle name="입력" xfId="45" builtinId="20" customBuiltin="1"/>
    <cellStyle name="제목" xfId="37" builtinId="15" customBuiltin="1"/>
    <cellStyle name="제목 1" xfId="38" builtinId="16" customBuiltin="1"/>
    <cellStyle name="제목 2" xfId="39" builtinId="17" customBuiltin="1"/>
    <cellStyle name="제목 3" xfId="40" builtinId="18" customBuiltin="1"/>
    <cellStyle name="제목 4" xfId="41" builtinId="19" customBuiltin="1"/>
    <cellStyle name="좋음" xfId="42" builtinId="26" customBuiltin="1"/>
    <cellStyle name="출력" xfId="46" builtinId="21" customBuiltin="1"/>
    <cellStyle name="표준" xfId="0" builtinId="0"/>
    <cellStyle name="표준 10" xfId="31"/>
    <cellStyle name="표준 11" xfId="30"/>
    <cellStyle name="표준 11 2" xfId="85"/>
    <cellStyle name="표준 11 2 2" xfId="89"/>
    <cellStyle name="표준 11 2 2 2" xfId="118"/>
    <cellStyle name="표준 11 2 2 2 2" xfId="389"/>
    <cellStyle name="표준 11 2 2 2 2 2" xfId="642"/>
    <cellStyle name="표준 11 2 2 2 3" xfId="469"/>
    <cellStyle name="표준 11 2 2 2 4" xfId="177"/>
    <cellStyle name="표준 11 2 2 3" xfId="395"/>
    <cellStyle name="표준 11 2 2 3 2" xfId="648"/>
    <cellStyle name="표준 11 2 2 4" xfId="440"/>
    <cellStyle name="표준 11 2 2 5" xfId="148"/>
    <cellStyle name="표준 11 2 3" xfId="114"/>
    <cellStyle name="표준 11 2 3 2" xfId="380"/>
    <cellStyle name="표준 11 2 3 2 2" xfId="633"/>
    <cellStyle name="표준 11 2 3 3" xfId="465"/>
    <cellStyle name="표준 11 2 3 4" xfId="173"/>
    <cellStyle name="표준 11 2 4" xfId="396"/>
    <cellStyle name="표준 11 2 4 2" xfId="649"/>
    <cellStyle name="표준 11 2 5" xfId="436"/>
    <cellStyle name="표준 11 2 6" xfId="143"/>
    <cellStyle name="표준 11 3" xfId="93"/>
    <cellStyle name="표준 11 3 2" xfId="397"/>
    <cellStyle name="표준 11 3 2 2" xfId="650"/>
    <cellStyle name="표준 11 3 3" xfId="444"/>
    <cellStyle name="표준 11 3 4" xfId="152"/>
    <cellStyle name="표준 11 4" xfId="386"/>
    <cellStyle name="표준 11 4 2" xfId="639"/>
    <cellStyle name="표준 11 5" xfId="415"/>
    <cellStyle name="표준 11 6" xfId="122"/>
    <cellStyle name="표준 12" xfId="81"/>
    <cellStyle name="표준 13" xfId="77"/>
    <cellStyle name="표준 13 2" xfId="109"/>
    <cellStyle name="표준 13 2 2" xfId="373"/>
    <cellStyle name="표준 13 2 2 2" xfId="626"/>
    <cellStyle name="표준 13 2 3" xfId="460"/>
    <cellStyle name="표준 13 2 4" xfId="168"/>
    <cellStyle name="표준 13 3" xfId="377"/>
    <cellStyle name="표준 13 3 2" xfId="630"/>
    <cellStyle name="표준 13 4" xfId="431"/>
    <cellStyle name="표준 13 5" xfId="138"/>
    <cellStyle name="표준 14" xfId="410"/>
    <cellStyle name="표준 15" xfId="411"/>
    <cellStyle name="표준 15 2" xfId="663"/>
    <cellStyle name="표준 2" xfId="7"/>
    <cellStyle name="표준 2 2" xfId="23"/>
    <cellStyle name="표준 2 3" xfId="22"/>
    <cellStyle name="표준 3" xfId="10"/>
    <cellStyle name="표준 4" xfId="9"/>
    <cellStyle name="표준 4 10" xfId="202"/>
    <cellStyle name="표준 4 10 2" xfId="241"/>
    <cellStyle name="표준 4 10 2 2" xfId="530"/>
    <cellStyle name="표준 4 10 3" xfId="289"/>
    <cellStyle name="표준 4 10 3 2" xfId="569"/>
    <cellStyle name="표준 4 10 4" xfId="312"/>
    <cellStyle name="표준 4 10 5" xfId="355"/>
    <cellStyle name="표준 4 10 5 2" xfId="608"/>
    <cellStyle name="표준 4 10 6" xfId="491"/>
    <cellStyle name="표준 4 11" xfId="205"/>
    <cellStyle name="표준 4 11 2" xfId="244"/>
    <cellStyle name="표준 4 11 2 2" xfId="533"/>
    <cellStyle name="표준 4 11 3" xfId="292"/>
    <cellStyle name="표준 4 11 3 2" xfId="572"/>
    <cellStyle name="표준 4 11 4" xfId="319"/>
    <cellStyle name="표준 4 11 5" xfId="358"/>
    <cellStyle name="표준 4 11 5 2" xfId="611"/>
    <cellStyle name="표준 4 11 6" xfId="494"/>
    <cellStyle name="표준 4 12" xfId="208"/>
    <cellStyle name="표준 4 12 2" xfId="247"/>
    <cellStyle name="표준 4 12 2 2" xfId="536"/>
    <cellStyle name="표준 4 12 3" xfId="295"/>
    <cellStyle name="표준 4 12 3 2" xfId="575"/>
    <cellStyle name="표준 4 12 4" xfId="314"/>
    <cellStyle name="표준 4 12 5" xfId="361"/>
    <cellStyle name="표준 4 12 5 2" xfId="614"/>
    <cellStyle name="표준 4 12 6" xfId="497"/>
    <cellStyle name="표준 4 13" xfId="211"/>
    <cellStyle name="표준 4 13 2" xfId="250"/>
    <cellStyle name="표준 4 13 2 2" xfId="539"/>
    <cellStyle name="표준 4 13 3" xfId="298"/>
    <cellStyle name="표준 4 13 3 2" xfId="578"/>
    <cellStyle name="표준 4 13 4" xfId="311"/>
    <cellStyle name="표준 4 13 5" xfId="364"/>
    <cellStyle name="표준 4 13 5 2" xfId="617"/>
    <cellStyle name="표준 4 13 6" xfId="500"/>
    <cellStyle name="표준 4 14" xfId="214"/>
    <cellStyle name="표준 4 14 2" xfId="253"/>
    <cellStyle name="표준 4 14 2 2" xfId="542"/>
    <cellStyle name="표준 4 14 3" xfId="301"/>
    <cellStyle name="표준 4 14 3 2" xfId="581"/>
    <cellStyle name="표준 4 14 4" xfId="324"/>
    <cellStyle name="표준 4 14 5" xfId="367"/>
    <cellStyle name="표준 4 14 5 2" xfId="620"/>
    <cellStyle name="표준 4 14 6" xfId="503"/>
    <cellStyle name="표준 4 15" xfId="217"/>
    <cellStyle name="표준 4 15 2" xfId="256"/>
    <cellStyle name="표준 4 15 2 2" xfId="545"/>
    <cellStyle name="표준 4 15 3" xfId="304"/>
    <cellStyle name="표준 4 15 3 2" xfId="584"/>
    <cellStyle name="표준 4 15 4" xfId="263"/>
    <cellStyle name="표준 4 15 5" xfId="370"/>
    <cellStyle name="표준 4 15 5 2" xfId="623"/>
    <cellStyle name="표준 4 15 6" xfId="506"/>
    <cellStyle name="표준 4 16" xfId="220"/>
    <cellStyle name="표준 4 16 2" xfId="509"/>
    <cellStyle name="표준 4 17" xfId="264"/>
    <cellStyle name="표준 4 17 2" xfId="548"/>
    <cellStyle name="표준 4 18" xfId="334"/>
    <cellStyle name="표준 4 18 2" xfId="587"/>
    <cellStyle name="표준 4 19" xfId="178"/>
    <cellStyle name="표준 4 19 2" xfId="470"/>
    <cellStyle name="표준 4 2" xfId="17"/>
    <cellStyle name="표준 4 2 10" xfId="207"/>
    <cellStyle name="표준 4 2 10 2" xfId="246"/>
    <cellStyle name="표준 4 2 10 2 2" xfId="535"/>
    <cellStyle name="표준 4 2 10 3" xfId="294"/>
    <cellStyle name="표준 4 2 10 3 2" xfId="574"/>
    <cellStyle name="표준 4 2 10 4" xfId="332"/>
    <cellStyle name="표준 4 2 10 5" xfId="360"/>
    <cellStyle name="표준 4 2 10 5 2" xfId="613"/>
    <cellStyle name="표준 4 2 10 6" xfId="496"/>
    <cellStyle name="표준 4 2 11" xfId="210"/>
    <cellStyle name="표준 4 2 11 2" xfId="249"/>
    <cellStyle name="표준 4 2 11 2 2" xfId="538"/>
    <cellStyle name="표준 4 2 11 3" xfId="297"/>
    <cellStyle name="표준 4 2 11 3 2" xfId="577"/>
    <cellStyle name="표준 4 2 11 4" xfId="317"/>
    <cellStyle name="표준 4 2 11 5" xfId="363"/>
    <cellStyle name="표준 4 2 11 5 2" xfId="616"/>
    <cellStyle name="표준 4 2 11 6" xfId="499"/>
    <cellStyle name="표준 4 2 12" xfId="213"/>
    <cellStyle name="표준 4 2 12 2" xfId="252"/>
    <cellStyle name="표준 4 2 12 2 2" xfId="541"/>
    <cellStyle name="표준 4 2 12 3" xfId="300"/>
    <cellStyle name="표준 4 2 12 3 2" xfId="580"/>
    <cellStyle name="표준 4 2 12 4" xfId="266"/>
    <cellStyle name="표준 4 2 12 5" xfId="366"/>
    <cellStyle name="표준 4 2 12 5 2" xfId="619"/>
    <cellStyle name="표준 4 2 12 6" xfId="502"/>
    <cellStyle name="표준 4 2 13" xfId="216"/>
    <cellStyle name="표준 4 2 13 2" xfId="255"/>
    <cellStyle name="표준 4 2 13 2 2" xfId="544"/>
    <cellStyle name="표준 4 2 13 3" xfId="303"/>
    <cellStyle name="표준 4 2 13 3 2" xfId="583"/>
    <cellStyle name="표준 4 2 13 4" xfId="261"/>
    <cellStyle name="표준 4 2 13 5" xfId="369"/>
    <cellStyle name="표준 4 2 13 5 2" xfId="622"/>
    <cellStyle name="표준 4 2 13 6" xfId="505"/>
    <cellStyle name="표준 4 2 14" xfId="219"/>
    <cellStyle name="표준 4 2 14 2" xfId="258"/>
    <cellStyle name="표준 4 2 14 2 2" xfId="547"/>
    <cellStyle name="표준 4 2 14 3" xfId="306"/>
    <cellStyle name="표준 4 2 14 3 2" xfId="586"/>
    <cellStyle name="표준 4 2 14 4" xfId="318"/>
    <cellStyle name="표준 4 2 14 5" xfId="372"/>
    <cellStyle name="표준 4 2 14 5 2" xfId="625"/>
    <cellStyle name="표준 4 2 14 6" xfId="508"/>
    <cellStyle name="표준 4 2 15" xfId="222"/>
    <cellStyle name="표준 4 2 15 2" xfId="511"/>
    <cellStyle name="표준 4 2 16" xfId="269"/>
    <cellStyle name="표준 4 2 16 2" xfId="550"/>
    <cellStyle name="표준 4 2 17" xfId="336"/>
    <cellStyle name="표준 4 2 17 2" xfId="589"/>
    <cellStyle name="표준 4 2 18" xfId="180"/>
    <cellStyle name="표준 4 2 18 2" xfId="472"/>
    <cellStyle name="표준 4 2 19" xfId="414"/>
    <cellStyle name="표준 4 2 2" xfId="25"/>
    <cellStyle name="표준 4 2 2 2" xfId="225"/>
    <cellStyle name="표준 4 2 2 2 2" xfId="514"/>
    <cellStyle name="표준 4 2 2 3" xfId="272"/>
    <cellStyle name="표준 4 2 2 3 2" xfId="553"/>
    <cellStyle name="표준 4 2 2 4" xfId="313"/>
    <cellStyle name="표준 4 2 2 5" xfId="339"/>
    <cellStyle name="표준 4 2 2 5 2" xfId="592"/>
    <cellStyle name="표준 4 2 2 6" xfId="183"/>
    <cellStyle name="표준 4 2 2 6 2" xfId="475"/>
    <cellStyle name="표준 4 2 20" xfId="121"/>
    <cellStyle name="표준 4 2 3" xfId="36"/>
    <cellStyle name="표준 4 2 3 2" xfId="88"/>
    <cellStyle name="표준 4 2 3 2 2" xfId="117"/>
    <cellStyle name="표준 4 2 3 2 2 2" xfId="390"/>
    <cellStyle name="표준 4 2 3 2 2 2 2" xfId="643"/>
    <cellStyle name="표준 4 2 3 2 2 3" xfId="468"/>
    <cellStyle name="표준 4 2 3 2 2 4" xfId="176"/>
    <cellStyle name="표준 4 2 3 2 3" xfId="228"/>
    <cellStyle name="표준 4 2 3 2 3 2" xfId="517"/>
    <cellStyle name="표준 4 2 3 2 4" xfId="439"/>
    <cellStyle name="표준 4 2 3 2 5" xfId="146"/>
    <cellStyle name="표준 4 2 3 3" xfId="96"/>
    <cellStyle name="표준 4 2 3 3 2" xfId="275"/>
    <cellStyle name="표준 4 2 3 3 2 2" xfId="556"/>
    <cellStyle name="표준 4 2 3 3 3" xfId="447"/>
    <cellStyle name="표준 4 2 3 3 4" xfId="155"/>
    <cellStyle name="표준 4 2 3 4" xfId="262"/>
    <cellStyle name="표준 4 2 3 5" xfId="342"/>
    <cellStyle name="표준 4 2 3 5 2" xfId="595"/>
    <cellStyle name="표준 4 2 3 6" xfId="186"/>
    <cellStyle name="표준 4 2 3 6 2" xfId="478"/>
    <cellStyle name="표준 4 2 3 7" xfId="418"/>
    <cellStyle name="표준 4 2 3 8" xfId="125"/>
    <cellStyle name="표준 4 2 4" xfId="84"/>
    <cellStyle name="표준 4 2 4 2" xfId="113"/>
    <cellStyle name="표준 4 2 4 2 2" xfId="231"/>
    <cellStyle name="표준 4 2 4 2 2 2" xfId="520"/>
    <cellStyle name="표준 4 2 4 2 3" xfId="464"/>
    <cellStyle name="표준 4 2 4 2 4" xfId="172"/>
    <cellStyle name="표준 4 2 4 3" xfId="278"/>
    <cellStyle name="표준 4 2 4 3 2" xfId="559"/>
    <cellStyle name="표준 4 2 4 4" xfId="308"/>
    <cellStyle name="표준 4 2 4 5" xfId="345"/>
    <cellStyle name="표준 4 2 4 5 2" xfId="598"/>
    <cellStyle name="표준 4 2 4 6" xfId="189"/>
    <cellStyle name="표준 4 2 4 6 2" xfId="481"/>
    <cellStyle name="표준 4 2 4 7" xfId="435"/>
    <cellStyle name="표준 4 2 4 8" xfId="142"/>
    <cellStyle name="표준 4 2 5" xfId="92"/>
    <cellStyle name="표준 4 2 5 2" xfId="234"/>
    <cellStyle name="표준 4 2 5 2 2" xfId="523"/>
    <cellStyle name="표준 4 2 5 3" xfId="281"/>
    <cellStyle name="표준 4 2 5 3 2" xfId="562"/>
    <cellStyle name="표준 4 2 5 4" xfId="307"/>
    <cellStyle name="표준 4 2 5 5" xfId="348"/>
    <cellStyle name="표준 4 2 5 5 2" xfId="601"/>
    <cellStyle name="표준 4 2 5 6" xfId="192"/>
    <cellStyle name="표준 4 2 5 6 2" xfId="484"/>
    <cellStyle name="표준 4 2 5 7" xfId="443"/>
    <cellStyle name="표준 4 2 5 8" xfId="151"/>
    <cellStyle name="표준 4 2 6" xfId="195"/>
    <cellStyle name="표준 4 2 7" xfId="198"/>
    <cellStyle name="표준 4 2 7 2" xfId="237"/>
    <cellStyle name="표준 4 2 7 2 2" xfId="526"/>
    <cellStyle name="표준 4 2 7 3" xfId="285"/>
    <cellStyle name="표준 4 2 7 3 2" xfId="565"/>
    <cellStyle name="표준 4 2 7 4" xfId="323"/>
    <cellStyle name="표준 4 2 7 5" xfId="351"/>
    <cellStyle name="표준 4 2 7 5 2" xfId="604"/>
    <cellStyle name="표준 4 2 7 6" xfId="487"/>
    <cellStyle name="표준 4 2 8" xfId="201"/>
    <cellStyle name="표준 4 2 8 2" xfId="240"/>
    <cellStyle name="표준 4 2 8 2 2" xfId="529"/>
    <cellStyle name="표준 4 2 8 3" xfId="288"/>
    <cellStyle name="표준 4 2 8 3 2" xfId="568"/>
    <cellStyle name="표준 4 2 8 4" xfId="260"/>
    <cellStyle name="표준 4 2 8 5" xfId="354"/>
    <cellStyle name="표준 4 2 8 5 2" xfId="607"/>
    <cellStyle name="표준 4 2 8 6" xfId="490"/>
    <cellStyle name="표준 4 2 9" xfId="204"/>
    <cellStyle name="표준 4 2 9 2" xfId="243"/>
    <cellStyle name="표준 4 2 9 2 2" xfId="532"/>
    <cellStyle name="표준 4 2 9 3" xfId="291"/>
    <cellStyle name="표준 4 2 9 3 2" xfId="571"/>
    <cellStyle name="표준 4 2 9 4" xfId="330"/>
    <cellStyle name="표준 4 2 9 5" xfId="357"/>
    <cellStyle name="표준 4 2 9 5 2" xfId="610"/>
    <cellStyle name="표준 4 2 9 6" xfId="493"/>
    <cellStyle name="표준 4 20" xfId="412"/>
    <cellStyle name="표준 4 21" xfId="119"/>
    <cellStyle name="표준 4 3" xfId="24"/>
    <cellStyle name="표준 4 3 2" xfId="223"/>
    <cellStyle name="표준 4 3 2 2" xfId="512"/>
    <cellStyle name="표준 4 3 3" xfId="270"/>
    <cellStyle name="표준 4 3 3 2" xfId="551"/>
    <cellStyle name="표준 4 3 4" xfId="309"/>
    <cellStyle name="표준 4 3 5" xfId="337"/>
    <cellStyle name="표준 4 3 5 2" xfId="590"/>
    <cellStyle name="표준 4 3 6" xfId="181"/>
    <cellStyle name="표준 4 3 6 2" xfId="473"/>
    <cellStyle name="표준 4 4" xfId="34"/>
    <cellStyle name="표준 4 4 2" xfId="86"/>
    <cellStyle name="표준 4 4 2 2" xfId="115"/>
    <cellStyle name="표준 4 4 2 2 2" xfId="385"/>
    <cellStyle name="표준 4 4 2 2 2 2" xfId="638"/>
    <cellStyle name="표준 4 4 2 2 3" xfId="466"/>
    <cellStyle name="표준 4 4 2 2 4" xfId="174"/>
    <cellStyle name="표준 4 4 2 3" xfId="226"/>
    <cellStyle name="표준 4 4 2 3 2" xfId="515"/>
    <cellStyle name="표준 4 4 2 4" xfId="437"/>
    <cellStyle name="표준 4 4 2 5" xfId="144"/>
    <cellStyle name="표준 4 4 3" xfId="94"/>
    <cellStyle name="표준 4 4 3 2" xfId="273"/>
    <cellStyle name="표준 4 4 3 2 2" xfId="554"/>
    <cellStyle name="표준 4 4 3 3" xfId="445"/>
    <cellStyle name="표준 4 4 3 4" xfId="153"/>
    <cellStyle name="표준 4 4 4" xfId="320"/>
    <cellStyle name="표준 4 4 5" xfId="340"/>
    <cellStyle name="표준 4 4 5 2" xfId="593"/>
    <cellStyle name="표준 4 4 6" xfId="184"/>
    <cellStyle name="표준 4 4 6 2" xfId="476"/>
    <cellStyle name="표준 4 4 7" xfId="416"/>
    <cellStyle name="표준 4 4 8" xfId="123"/>
    <cellStyle name="표준 4 5" xfId="82"/>
    <cellStyle name="표준 4 5 2" xfId="111"/>
    <cellStyle name="표준 4 5 2 2" xfId="229"/>
    <cellStyle name="표준 4 5 2 2 2" xfId="518"/>
    <cellStyle name="표준 4 5 2 3" xfId="462"/>
    <cellStyle name="표준 4 5 2 4" xfId="170"/>
    <cellStyle name="표준 4 5 3" xfId="276"/>
    <cellStyle name="표준 4 5 3 2" xfId="557"/>
    <cellStyle name="표준 4 5 4" xfId="316"/>
    <cellStyle name="표준 4 5 5" xfId="343"/>
    <cellStyle name="표준 4 5 5 2" xfId="596"/>
    <cellStyle name="표준 4 5 6" xfId="187"/>
    <cellStyle name="표준 4 5 6 2" xfId="479"/>
    <cellStyle name="표준 4 5 7" xfId="433"/>
    <cellStyle name="표준 4 5 8" xfId="140"/>
    <cellStyle name="표준 4 6" xfId="90"/>
    <cellStyle name="표준 4 6 2" xfId="232"/>
    <cellStyle name="표준 4 6 2 2" xfId="521"/>
    <cellStyle name="표준 4 6 3" xfId="279"/>
    <cellStyle name="표준 4 6 3 2" xfId="560"/>
    <cellStyle name="표준 4 6 4" xfId="328"/>
    <cellStyle name="표준 4 6 5" xfId="346"/>
    <cellStyle name="표준 4 6 5 2" xfId="599"/>
    <cellStyle name="표준 4 6 6" xfId="190"/>
    <cellStyle name="표준 4 6 6 2" xfId="482"/>
    <cellStyle name="표준 4 6 7" xfId="441"/>
    <cellStyle name="표준 4 6 8" xfId="149"/>
    <cellStyle name="표준 4 7" xfId="194"/>
    <cellStyle name="표준 4 8" xfId="193"/>
    <cellStyle name="표준 4 8 2" xfId="235"/>
    <cellStyle name="표준 4 8 2 2" xfId="524"/>
    <cellStyle name="표준 4 8 3" xfId="282"/>
    <cellStyle name="표준 4 8 3 2" xfId="563"/>
    <cellStyle name="표준 4 8 4" xfId="333"/>
    <cellStyle name="표준 4 8 5" xfId="349"/>
    <cellStyle name="표준 4 8 5 2" xfId="602"/>
    <cellStyle name="표준 4 8 6" xfId="485"/>
    <cellStyle name="표준 4 9" xfId="199"/>
    <cellStyle name="표준 4 9 2" xfId="238"/>
    <cellStyle name="표준 4 9 2 2" xfId="527"/>
    <cellStyle name="표준 4 9 3" xfId="286"/>
    <cellStyle name="표준 4 9 3 2" xfId="566"/>
    <cellStyle name="표준 4 9 4" xfId="326"/>
    <cellStyle name="표준 4 9 5" xfId="352"/>
    <cellStyle name="표준 4 9 5 2" xfId="605"/>
    <cellStyle name="표준 4 9 6" xfId="488"/>
    <cellStyle name="표준 5" xfId="14"/>
    <cellStyle name="표준 6" xfId="13"/>
    <cellStyle name="표준 6 10" xfId="206"/>
    <cellStyle name="표준 6 10 2" xfId="245"/>
    <cellStyle name="표준 6 10 2 2" xfId="534"/>
    <cellStyle name="표준 6 10 3" xfId="293"/>
    <cellStyle name="표준 6 10 3 2" xfId="573"/>
    <cellStyle name="표준 6 10 4" xfId="327"/>
    <cellStyle name="표준 6 10 5" xfId="359"/>
    <cellStyle name="표준 6 10 5 2" xfId="612"/>
    <cellStyle name="표준 6 10 6" xfId="495"/>
    <cellStyle name="표준 6 11" xfId="209"/>
    <cellStyle name="표준 6 11 2" xfId="248"/>
    <cellStyle name="표준 6 11 2 2" xfId="537"/>
    <cellStyle name="표준 6 11 3" xfId="296"/>
    <cellStyle name="표준 6 11 3 2" xfId="576"/>
    <cellStyle name="표준 6 11 4" xfId="259"/>
    <cellStyle name="표준 6 11 5" xfId="362"/>
    <cellStyle name="표준 6 11 5 2" xfId="615"/>
    <cellStyle name="표준 6 11 6" xfId="498"/>
    <cellStyle name="표준 6 12" xfId="212"/>
    <cellStyle name="표준 6 12 2" xfId="251"/>
    <cellStyle name="표준 6 12 2 2" xfId="540"/>
    <cellStyle name="표준 6 12 3" xfId="299"/>
    <cellStyle name="표준 6 12 3 2" xfId="579"/>
    <cellStyle name="표준 6 12 4" xfId="325"/>
    <cellStyle name="표준 6 12 5" xfId="365"/>
    <cellStyle name="표준 6 12 5 2" xfId="618"/>
    <cellStyle name="표준 6 12 6" xfId="501"/>
    <cellStyle name="표준 6 13" xfId="215"/>
    <cellStyle name="표준 6 13 2" xfId="254"/>
    <cellStyle name="표준 6 13 2 2" xfId="543"/>
    <cellStyle name="표준 6 13 3" xfId="302"/>
    <cellStyle name="표준 6 13 3 2" xfId="582"/>
    <cellStyle name="표준 6 13 4" xfId="315"/>
    <cellStyle name="표준 6 13 5" xfId="368"/>
    <cellStyle name="표준 6 13 5 2" xfId="621"/>
    <cellStyle name="표준 6 13 6" xfId="504"/>
    <cellStyle name="표준 6 14" xfId="218"/>
    <cellStyle name="표준 6 14 2" xfId="257"/>
    <cellStyle name="표준 6 14 2 2" xfId="546"/>
    <cellStyle name="표준 6 14 3" xfId="305"/>
    <cellStyle name="표준 6 14 3 2" xfId="585"/>
    <cellStyle name="표준 6 14 4" xfId="268"/>
    <cellStyle name="표준 6 14 5" xfId="371"/>
    <cellStyle name="표준 6 14 5 2" xfId="624"/>
    <cellStyle name="표준 6 14 6" xfId="507"/>
    <cellStyle name="표준 6 15" xfId="221"/>
    <cellStyle name="표준 6 15 2" xfId="510"/>
    <cellStyle name="표준 6 16" xfId="267"/>
    <cellStyle name="표준 6 16 2" xfId="549"/>
    <cellStyle name="표준 6 17" xfId="335"/>
    <cellStyle name="표준 6 17 2" xfId="588"/>
    <cellStyle name="표준 6 18" xfId="179"/>
    <cellStyle name="표준 6 18 2" xfId="471"/>
    <cellStyle name="표준 6 19" xfId="413"/>
    <cellStyle name="표준 6 2" xfId="26"/>
    <cellStyle name="표준 6 2 2" xfId="224"/>
    <cellStyle name="표준 6 2 2 2" xfId="513"/>
    <cellStyle name="표준 6 2 3" xfId="271"/>
    <cellStyle name="표준 6 2 3 2" xfId="552"/>
    <cellStyle name="표준 6 2 4" xfId="321"/>
    <cellStyle name="표준 6 2 5" xfId="338"/>
    <cellStyle name="표준 6 2 5 2" xfId="591"/>
    <cellStyle name="표준 6 2 6" xfId="182"/>
    <cellStyle name="표준 6 2 6 2" xfId="474"/>
    <cellStyle name="표준 6 20" xfId="120"/>
    <cellStyle name="표준 6 3" xfId="35"/>
    <cellStyle name="표준 6 3 2" xfId="87"/>
    <cellStyle name="표준 6 3 2 2" xfId="116"/>
    <cellStyle name="표준 6 3 2 2 2" xfId="384"/>
    <cellStyle name="표준 6 3 2 2 2 2" xfId="637"/>
    <cellStyle name="표준 6 3 2 2 3" xfId="467"/>
    <cellStyle name="표준 6 3 2 2 4" xfId="175"/>
    <cellStyle name="표준 6 3 2 3" xfId="227"/>
    <cellStyle name="표준 6 3 2 3 2" xfId="516"/>
    <cellStyle name="표준 6 3 2 4" xfId="438"/>
    <cellStyle name="표준 6 3 2 5" xfId="145"/>
    <cellStyle name="표준 6 3 3" xfId="95"/>
    <cellStyle name="표준 6 3 3 2" xfId="274"/>
    <cellStyle name="표준 6 3 3 2 2" xfId="555"/>
    <cellStyle name="표준 6 3 3 3" xfId="446"/>
    <cellStyle name="표준 6 3 3 4" xfId="154"/>
    <cellStyle name="표준 6 3 4" xfId="283"/>
    <cellStyle name="표준 6 3 5" xfId="341"/>
    <cellStyle name="표준 6 3 5 2" xfId="594"/>
    <cellStyle name="표준 6 3 6" xfId="185"/>
    <cellStyle name="표준 6 3 6 2" xfId="477"/>
    <cellStyle name="표준 6 3 7" xfId="417"/>
    <cellStyle name="표준 6 3 8" xfId="124"/>
    <cellStyle name="표준 6 4" xfId="83"/>
    <cellStyle name="표준 6 4 2" xfId="112"/>
    <cellStyle name="표준 6 4 2 2" xfId="230"/>
    <cellStyle name="표준 6 4 2 2 2" xfId="519"/>
    <cellStyle name="표준 6 4 2 3" xfId="463"/>
    <cellStyle name="표준 6 4 2 4" xfId="171"/>
    <cellStyle name="표준 6 4 3" xfId="277"/>
    <cellStyle name="표준 6 4 3 2" xfId="558"/>
    <cellStyle name="표준 6 4 4" xfId="329"/>
    <cellStyle name="표준 6 4 5" xfId="344"/>
    <cellStyle name="표준 6 4 5 2" xfId="597"/>
    <cellStyle name="표준 6 4 6" xfId="188"/>
    <cellStyle name="표준 6 4 6 2" xfId="480"/>
    <cellStyle name="표준 6 4 7" xfId="434"/>
    <cellStyle name="표준 6 4 8" xfId="141"/>
    <cellStyle name="표준 6 5" xfId="91"/>
    <cellStyle name="표준 6 5 2" xfId="233"/>
    <cellStyle name="표준 6 5 2 2" xfId="522"/>
    <cellStyle name="표준 6 5 3" xfId="280"/>
    <cellStyle name="표준 6 5 3 2" xfId="561"/>
    <cellStyle name="표준 6 5 4" xfId="322"/>
    <cellStyle name="표준 6 5 5" xfId="347"/>
    <cellStyle name="표준 6 5 5 2" xfId="600"/>
    <cellStyle name="표준 6 5 6" xfId="191"/>
    <cellStyle name="표준 6 5 6 2" xfId="483"/>
    <cellStyle name="표준 6 5 7" xfId="442"/>
    <cellStyle name="표준 6 5 8" xfId="150"/>
    <cellStyle name="표준 6 6" xfId="196"/>
    <cellStyle name="표준 6 7" xfId="197"/>
    <cellStyle name="표준 6 7 2" xfId="236"/>
    <cellStyle name="표준 6 7 2 2" xfId="525"/>
    <cellStyle name="표준 6 7 3" xfId="284"/>
    <cellStyle name="표준 6 7 3 2" xfId="564"/>
    <cellStyle name="표준 6 7 4" xfId="265"/>
    <cellStyle name="표준 6 7 5" xfId="350"/>
    <cellStyle name="표준 6 7 5 2" xfId="603"/>
    <cellStyle name="표준 6 7 6" xfId="486"/>
    <cellStyle name="표준 6 8" xfId="200"/>
    <cellStyle name="표준 6 8 2" xfId="239"/>
    <cellStyle name="표준 6 8 2 2" xfId="528"/>
    <cellStyle name="표준 6 8 3" xfId="287"/>
    <cellStyle name="표준 6 8 3 2" xfId="567"/>
    <cellStyle name="표준 6 8 4" xfId="310"/>
    <cellStyle name="표준 6 8 5" xfId="353"/>
    <cellStyle name="표준 6 8 5 2" xfId="606"/>
    <cellStyle name="표준 6 8 6" xfId="489"/>
    <cellStyle name="표준 6 9" xfId="203"/>
    <cellStyle name="표준 6 9 2" xfId="242"/>
    <cellStyle name="표준 6 9 2 2" xfId="531"/>
    <cellStyle name="표준 6 9 3" xfId="290"/>
    <cellStyle name="표준 6 9 3 2" xfId="570"/>
    <cellStyle name="표준 6 9 4" xfId="331"/>
    <cellStyle name="표준 6 9 5" xfId="356"/>
    <cellStyle name="표준 6 9 5 2" xfId="609"/>
    <cellStyle name="표준 6 9 6" xfId="492"/>
    <cellStyle name="표준 7" xfId="18"/>
    <cellStyle name="표준 7 2" xfId="27"/>
    <cellStyle name="표준 8" xfId="28"/>
    <cellStyle name="표준 9" xfId="29"/>
    <cellStyle name="표준_100326 2009년_보육통계(연령별 현원, 시설장 수정)" xfId="8"/>
    <cellStyle name="표준_Sheet8" xfId="1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workbookViewId="0">
      <selection sqref="A1:B1"/>
    </sheetView>
  </sheetViews>
  <sheetFormatPr defaultRowHeight="16.5"/>
  <cols>
    <col min="1" max="1" width="21.125" customWidth="1"/>
    <col min="2" max="2" width="73.625" customWidth="1"/>
  </cols>
  <sheetData>
    <row r="1" spans="1:2" ht="30" customHeight="1">
      <c r="A1" s="1322" t="s">
        <v>549</v>
      </c>
      <c r="B1" s="1322"/>
    </row>
    <row r="2" spans="1:2">
      <c r="A2" s="75"/>
    </row>
    <row r="3" spans="1:2" ht="23.25" customHeight="1">
      <c r="A3" s="76" t="s">
        <v>550</v>
      </c>
      <c r="B3" s="77" t="s">
        <v>680</v>
      </c>
    </row>
    <row r="4" spans="1:2" ht="9.75" customHeight="1">
      <c r="A4" s="78"/>
      <c r="B4" s="79"/>
    </row>
    <row r="5" spans="1:2" ht="23.25" customHeight="1">
      <c r="A5" s="76" t="s">
        <v>551</v>
      </c>
      <c r="B5" s="77" t="s">
        <v>681</v>
      </c>
    </row>
    <row r="6" spans="1:2" ht="9.75" customHeight="1">
      <c r="A6" s="78"/>
      <c r="B6" s="79"/>
    </row>
    <row r="7" spans="1:2" ht="18" customHeight="1">
      <c r="A7" s="76" t="s">
        <v>552</v>
      </c>
      <c r="B7" s="77" t="s">
        <v>557</v>
      </c>
    </row>
    <row r="8" spans="1:2" ht="9.75" customHeight="1">
      <c r="A8" s="78"/>
      <c r="B8" s="79"/>
    </row>
    <row r="9" spans="1:2">
      <c r="A9" s="76" t="s">
        <v>553</v>
      </c>
      <c r="B9" s="77" t="s">
        <v>687</v>
      </c>
    </row>
    <row r="10" spans="1:2" ht="10.5" customHeight="1">
      <c r="A10" s="78"/>
      <c r="B10" s="79"/>
    </row>
    <row r="11" spans="1:2">
      <c r="A11" s="1314" t="s">
        <v>554</v>
      </c>
      <c r="B11" s="1315"/>
    </row>
    <row r="12" spans="1:2" ht="18.75" customHeight="1">
      <c r="A12" s="1316" t="s">
        <v>682</v>
      </c>
      <c r="B12" s="1317"/>
    </row>
    <row r="13" spans="1:2" ht="17.25" customHeight="1">
      <c r="A13" s="1318" t="s">
        <v>683</v>
      </c>
      <c r="B13" s="1319"/>
    </row>
    <row r="14" spans="1:2" ht="17.25" customHeight="1">
      <c r="A14" s="1318" t="s">
        <v>895</v>
      </c>
      <c r="B14" s="1319"/>
    </row>
    <row r="15" spans="1:2" s="107" customFormat="1" ht="17.25" customHeight="1">
      <c r="A15" s="1318" t="s">
        <v>896</v>
      </c>
      <c r="B15" s="1319"/>
    </row>
    <row r="16" spans="1:2" ht="17.25" customHeight="1">
      <c r="A16" s="1318" t="s">
        <v>897</v>
      </c>
      <c r="B16" s="1319"/>
    </row>
    <row r="17" spans="1:2" ht="17.25" customHeight="1">
      <c r="A17" s="1318" t="s">
        <v>898</v>
      </c>
      <c r="B17" s="1319"/>
    </row>
    <row r="18" spans="1:2" ht="17.25" customHeight="1">
      <c r="A18" s="1318" t="s">
        <v>684</v>
      </c>
      <c r="B18" s="1319"/>
    </row>
    <row r="19" spans="1:2" ht="17.25" customHeight="1">
      <c r="A19" s="1318" t="s">
        <v>899</v>
      </c>
      <c r="B19" s="1319"/>
    </row>
    <row r="20" spans="1:2" ht="12.75" customHeight="1">
      <c r="A20" s="1323"/>
      <c r="B20" s="1324"/>
    </row>
    <row r="21" spans="1:2">
      <c r="A21" s="1327" t="s">
        <v>685</v>
      </c>
      <c r="B21" s="1328"/>
    </row>
    <row r="22" spans="1:2" ht="18" customHeight="1">
      <c r="A22" s="1318" t="s">
        <v>688</v>
      </c>
      <c r="B22" s="1319"/>
    </row>
    <row r="23" spans="1:2" ht="32.25" customHeight="1">
      <c r="A23" s="1318" t="s">
        <v>952</v>
      </c>
      <c r="B23" s="1319"/>
    </row>
    <row r="24" spans="1:2" ht="33" customHeight="1">
      <c r="A24" s="1318" t="s">
        <v>686</v>
      </c>
      <c r="B24" s="1319"/>
    </row>
    <row r="25" spans="1:2" ht="22.5" customHeight="1">
      <c r="A25" s="1318" t="s">
        <v>689</v>
      </c>
      <c r="B25" s="1319"/>
    </row>
    <row r="26" spans="1:2" ht="19.5" customHeight="1">
      <c r="A26" s="1318" t="s">
        <v>690</v>
      </c>
      <c r="B26" s="1319"/>
    </row>
    <row r="27" spans="1:2" ht="16.5" customHeight="1">
      <c r="A27" s="1318" t="s">
        <v>691</v>
      </c>
      <c r="B27" s="1319"/>
    </row>
    <row r="28" spans="1:2" ht="19.5" customHeight="1">
      <c r="A28" s="1318" t="s">
        <v>692</v>
      </c>
      <c r="B28" s="1319"/>
    </row>
    <row r="29" spans="1:2" ht="6.75" customHeight="1">
      <c r="A29" s="1323"/>
      <c r="B29" s="1324"/>
    </row>
    <row r="30" spans="1:2">
      <c r="A30" s="1327" t="s">
        <v>555</v>
      </c>
      <c r="B30" s="1328"/>
    </row>
    <row r="31" spans="1:2" ht="15.75" customHeight="1">
      <c r="A31" s="1318" t="s">
        <v>672</v>
      </c>
      <c r="B31" s="1319"/>
    </row>
    <row r="32" spans="1:2" ht="11.25" customHeight="1">
      <c r="A32" s="1318" t="s">
        <v>670</v>
      </c>
      <c r="B32" s="1319"/>
    </row>
    <row r="33" spans="1:2" ht="39" customHeight="1">
      <c r="A33" s="1318" t="s">
        <v>671</v>
      </c>
      <c r="B33" s="1319"/>
    </row>
    <row r="34" spans="1:2" ht="11.25" customHeight="1">
      <c r="A34" s="1323"/>
      <c r="B34" s="1324"/>
    </row>
    <row r="35" spans="1:2">
      <c r="A35" s="1325" t="s">
        <v>1470</v>
      </c>
      <c r="B35" s="1326"/>
    </row>
    <row r="36" spans="1:2" ht="21.75" customHeight="1">
      <c r="A36" s="1329" t="s">
        <v>1471</v>
      </c>
      <c r="B36" s="1330"/>
    </row>
    <row r="37" spans="1:2" ht="30" customHeight="1">
      <c r="A37" s="1320" t="s">
        <v>1472</v>
      </c>
      <c r="B37" s="1321"/>
    </row>
    <row r="38" spans="1:2" ht="12" customHeight="1">
      <c r="A38" s="78"/>
      <c r="B38" s="79"/>
    </row>
    <row r="39" spans="1:2" ht="16.5" customHeight="1">
      <c r="A39" s="76" t="s">
        <v>556</v>
      </c>
      <c r="B39" s="77" t="s">
        <v>985</v>
      </c>
    </row>
  </sheetData>
  <mergeCells count="28">
    <mergeCell ref="A37:B37"/>
    <mergeCell ref="A1:B1"/>
    <mergeCell ref="A32:B32"/>
    <mergeCell ref="A33:B33"/>
    <mergeCell ref="A34:B34"/>
    <mergeCell ref="A35:B35"/>
    <mergeCell ref="A28:B28"/>
    <mergeCell ref="A29:B29"/>
    <mergeCell ref="A30:B30"/>
    <mergeCell ref="A20:B20"/>
    <mergeCell ref="A21:B21"/>
    <mergeCell ref="A22:B22"/>
    <mergeCell ref="A23:B23"/>
    <mergeCell ref="A36:B36"/>
    <mergeCell ref="A31:B31"/>
    <mergeCell ref="A24:B24"/>
    <mergeCell ref="A26:B26"/>
    <mergeCell ref="A27:B27"/>
    <mergeCell ref="A18:B18"/>
    <mergeCell ref="A16:B16"/>
    <mergeCell ref="A17:B17"/>
    <mergeCell ref="A19:B19"/>
    <mergeCell ref="A11:B11"/>
    <mergeCell ref="A12:B12"/>
    <mergeCell ref="A13:B13"/>
    <mergeCell ref="A14:B14"/>
    <mergeCell ref="A25:B25"/>
    <mergeCell ref="A15:B15"/>
  </mergeCells>
  <phoneticPr fontId="9" type="noConversion"/>
  <pageMargins left="0.36" right="0.35" top="0.61" bottom="0.62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68"/>
  <sheetViews>
    <sheetView zoomScale="90" zoomScaleNormal="90" workbookViewId="0">
      <selection activeCell="F7" sqref="F7"/>
    </sheetView>
  </sheetViews>
  <sheetFormatPr defaultRowHeight="16.5"/>
  <cols>
    <col min="1" max="1" width="6.125" style="107" customWidth="1"/>
    <col min="2" max="2" width="9.75" style="107" customWidth="1"/>
    <col min="3" max="3" width="4.25" style="115" customWidth="1"/>
    <col min="4" max="4" width="12.375" style="107" bestFit="1" customWidth="1"/>
    <col min="5" max="5" width="10.5" style="107" bestFit="1" customWidth="1"/>
    <col min="6" max="7" width="12.625" style="107" customWidth="1"/>
    <col min="8" max="8" width="9.75" style="107" customWidth="1"/>
    <col min="9" max="9" width="10.5" style="107" bestFit="1" customWidth="1"/>
    <col min="10" max="10" width="9.75" style="107" customWidth="1"/>
    <col min="11" max="11" width="9.375" style="107" bestFit="1" customWidth="1"/>
    <col min="12" max="16384" width="9" style="107"/>
  </cols>
  <sheetData>
    <row r="1" spans="1:11" ht="26.25">
      <c r="A1" s="1331" t="s">
        <v>700</v>
      </c>
      <c r="B1" s="1331"/>
      <c r="C1" s="1331"/>
      <c r="D1" s="1331"/>
      <c r="E1" s="1331"/>
      <c r="F1" s="1331"/>
      <c r="G1" s="1331"/>
      <c r="H1" s="1331"/>
      <c r="I1" s="1331"/>
      <c r="J1" s="1331"/>
      <c r="K1" s="118"/>
    </row>
    <row r="2" spans="1:11" ht="16.5" customHeight="1">
      <c r="A2" s="113" t="s">
        <v>701</v>
      </c>
      <c r="B2" s="119"/>
      <c r="D2" s="111"/>
      <c r="E2" s="111"/>
      <c r="F2" s="111"/>
      <c r="G2" s="111"/>
      <c r="H2" s="111"/>
      <c r="I2" s="111"/>
      <c r="J2" s="111"/>
      <c r="K2" s="111"/>
    </row>
    <row r="3" spans="1:11" ht="16.5" customHeight="1">
      <c r="A3" s="114" t="s">
        <v>599</v>
      </c>
      <c r="B3" s="120"/>
      <c r="D3" s="111"/>
      <c r="E3" s="111"/>
      <c r="F3" s="111"/>
      <c r="G3" s="111"/>
      <c r="H3" s="111"/>
      <c r="I3" s="111"/>
      <c r="J3" s="111"/>
      <c r="K3" s="111"/>
    </row>
    <row r="4" spans="1:11" ht="17.25" thickBot="1">
      <c r="A4" s="109"/>
      <c r="B4" s="121"/>
      <c r="C4" s="121"/>
      <c r="F4" s="522" t="s">
        <v>959</v>
      </c>
      <c r="K4" s="110" t="s">
        <v>233</v>
      </c>
    </row>
    <row r="5" spans="1:11" ht="52.5" customHeight="1">
      <c r="A5" s="1337" t="s">
        <v>26</v>
      </c>
      <c r="B5" s="1338"/>
      <c r="C5" s="1338"/>
      <c r="D5" s="514" t="s">
        <v>21</v>
      </c>
      <c r="E5" s="515" t="s">
        <v>694</v>
      </c>
      <c r="F5" s="515" t="s">
        <v>943</v>
      </c>
      <c r="G5" s="515" t="s">
        <v>944</v>
      </c>
      <c r="H5" s="515" t="s">
        <v>945</v>
      </c>
      <c r="I5" s="515" t="s">
        <v>696</v>
      </c>
      <c r="J5" s="515" t="s">
        <v>695</v>
      </c>
      <c r="K5" s="516" t="s">
        <v>697</v>
      </c>
    </row>
    <row r="6" spans="1:11">
      <c r="A6" s="1351" t="s">
        <v>21</v>
      </c>
      <c r="B6" s="1344"/>
      <c r="C6" s="1344"/>
      <c r="D6" s="935">
        <f>SUM(E6:K6)</f>
        <v>1486980</v>
      </c>
      <c r="E6" s="935">
        <f>SUM(E7:E8)</f>
        <v>154465</v>
      </c>
      <c r="F6" s="935">
        <f t="shared" ref="F6:K6" si="0">SUM(F7:F8)</f>
        <v>108834</v>
      </c>
      <c r="G6" s="935">
        <f t="shared" si="0"/>
        <v>51684</v>
      </c>
      <c r="H6" s="935">
        <f t="shared" si="0"/>
        <v>770179</v>
      </c>
      <c r="I6" s="935">
        <f t="shared" si="0"/>
        <v>364113</v>
      </c>
      <c r="J6" s="935">
        <f t="shared" si="0"/>
        <v>3226</v>
      </c>
      <c r="K6" s="718">
        <f t="shared" si="0"/>
        <v>34479</v>
      </c>
    </row>
    <row r="7" spans="1:11">
      <c r="A7" s="1351" t="s">
        <v>15</v>
      </c>
      <c r="B7" s="1344"/>
      <c r="C7" s="1344"/>
      <c r="D7" s="935">
        <f t="shared" ref="D7:D70" si="1">SUM(E7:K7)</f>
        <v>768523</v>
      </c>
      <c r="E7" s="935">
        <f>SUM(E10,E88,E139,E166,E199,E217,E235,E253,E259,E355,E412,E451,E499,E544,E613,E685,E742)</f>
        <v>79934</v>
      </c>
      <c r="F7" s="935">
        <f t="shared" ref="F7:K7" si="2">SUM(F10,F88,F139,F166,F199,F217,F235,F253,F259,F355,F412,F451,F499,F544,F613,F685,F742)</f>
        <v>57048</v>
      </c>
      <c r="G7" s="935">
        <f t="shared" si="2"/>
        <v>26670</v>
      </c>
      <c r="H7" s="935">
        <f t="shared" si="2"/>
        <v>397270</v>
      </c>
      <c r="I7" s="935">
        <f t="shared" si="2"/>
        <v>187899</v>
      </c>
      <c r="J7" s="935">
        <f t="shared" si="2"/>
        <v>1735</v>
      </c>
      <c r="K7" s="718">
        <f t="shared" si="2"/>
        <v>17967</v>
      </c>
    </row>
    <row r="8" spans="1:11">
      <c r="A8" s="1351" t="s">
        <v>16</v>
      </c>
      <c r="B8" s="1344"/>
      <c r="C8" s="1344"/>
      <c r="D8" s="935">
        <f t="shared" si="1"/>
        <v>718457</v>
      </c>
      <c r="E8" s="935">
        <f>SUM(E11,E89,E140,E167,E200,E218,E236,E254,E260,E356,E413,E452,E500,E545,E614,E686,E743)</f>
        <v>74531</v>
      </c>
      <c r="F8" s="935">
        <f t="shared" ref="F8:K8" si="3">SUM(F11,F89,F140,F167,F200,F218,F236,F254,F260,F356,F413,F452,F500,F545,F614,F686,F743)</f>
        <v>51786</v>
      </c>
      <c r="G8" s="935">
        <f t="shared" si="3"/>
        <v>25014</v>
      </c>
      <c r="H8" s="935">
        <f t="shared" si="3"/>
        <v>372909</v>
      </c>
      <c r="I8" s="935">
        <f t="shared" si="3"/>
        <v>176214</v>
      </c>
      <c r="J8" s="935">
        <f t="shared" si="3"/>
        <v>1491</v>
      </c>
      <c r="K8" s="718">
        <f t="shared" si="3"/>
        <v>16512</v>
      </c>
    </row>
    <row r="9" spans="1:11">
      <c r="A9" s="1392" t="s">
        <v>242</v>
      </c>
      <c r="B9" s="1391" t="s">
        <v>9</v>
      </c>
      <c r="C9" s="524" t="s">
        <v>644</v>
      </c>
      <c r="D9" s="935">
        <f t="shared" si="1"/>
        <v>242648</v>
      </c>
      <c r="E9" s="935">
        <f>SUM(E10:E11)</f>
        <v>56064</v>
      </c>
      <c r="F9" s="935">
        <f t="shared" ref="F9:K9" si="4">SUM(F10:F11)</f>
        <v>2371</v>
      </c>
      <c r="G9" s="935">
        <f t="shared" si="4"/>
        <v>7613</v>
      </c>
      <c r="H9" s="935">
        <f t="shared" si="4"/>
        <v>114716</v>
      </c>
      <c r="I9" s="935">
        <f t="shared" si="4"/>
        <v>52102</v>
      </c>
      <c r="J9" s="935">
        <f t="shared" si="4"/>
        <v>673</v>
      </c>
      <c r="K9" s="718">
        <f t="shared" si="4"/>
        <v>9109</v>
      </c>
    </row>
    <row r="10" spans="1:11">
      <c r="A10" s="1392"/>
      <c r="B10" s="1391"/>
      <c r="C10" s="524" t="s">
        <v>645</v>
      </c>
      <c r="D10" s="935">
        <f t="shared" si="1"/>
        <v>124786</v>
      </c>
      <c r="E10" s="935">
        <f>SUM(E13,E16,E19,E22,E25,E28,E31,E34,E37,E40,E43,E46,E49,E52,E55,E58,E61,E64,E67,E70,E73,E76,E79,E82,E85)</f>
        <v>29066</v>
      </c>
      <c r="F10" s="935">
        <f t="shared" ref="F10:K10" si="5">SUM(F13,F16,F19,F22,F25,F28,F31,F34,F37,F40,F43,F46,F49,F52,F55,F58,F61,F64,F67,F70,F73,F76,F79,F82,F85)</f>
        <v>1211</v>
      </c>
      <c r="G10" s="935">
        <f t="shared" si="5"/>
        <v>3867</v>
      </c>
      <c r="H10" s="935">
        <f t="shared" si="5"/>
        <v>58773</v>
      </c>
      <c r="I10" s="935">
        <f t="shared" si="5"/>
        <v>26702</v>
      </c>
      <c r="J10" s="935">
        <f t="shared" si="5"/>
        <v>386</v>
      </c>
      <c r="K10" s="718">
        <f t="shared" si="5"/>
        <v>4781</v>
      </c>
    </row>
    <row r="11" spans="1:11">
      <c r="A11" s="1392"/>
      <c r="B11" s="1391"/>
      <c r="C11" s="524" t="s">
        <v>646</v>
      </c>
      <c r="D11" s="935">
        <f t="shared" si="1"/>
        <v>117862</v>
      </c>
      <c r="E11" s="935">
        <f>SUM(E14,E17,E20,E23,E26,E29,E32,E35,E38,E41,E44,E47,E50,E53,E56,E59,E62,E65,E68,E71,E74,E77,E80,E83,E86)</f>
        <v>26998</v>
      </c>
      <c r="F11" s="935">
        <f t="shared" ref="F11:K11" si="6">SUM(F14,F17,F20,F23,F26,F29,F32,F35,F38,F41,F44,F47,F50,F53,F56,F59,F62,F65,F68,F71,F74,F77,F80,F83,F86)</f>
        <v>1160</v>
      </c>
      <c r="G11" s="935">
        <f t="shared" si="6"/>
        <v>3746</v>
      </c>
      <c r="H11" s="935">
        <f t="shared" si="6"/>
        <v>55943</v>
      </c>
      <c r="I11" s="935">
        <f t="shared" si="6"/>
        <v>25400</v>
      </c>
      <c r="J11" s="935">
        <f t="shared" si="6"/>
        <v>287</v>
      </c>
      <c r="K11" s="718">
        <f t="shared" si="6"/>
        <v>4328</v>
      </c>
    </row>
    <row r="12" spans="1:11">
      <c r="A12" s="1392"/>
      <c r="B12" s="1387" t="s">
        <v>287</v>
      </c>
      <c r="C12" s="525" t="s">
        <v>227</v>
      </c>
      <c r="D12" s="935">
        <f t="shared" si="1"/>
        <v>3924</v>
      </c>
      <c r="E12" s="936">
        <v>1636</v>
      </c>
      <c r="F12" s="936">
        <v>96</v>
      </c>
      <c r="G12" s="936">
        <v>146</v>
      </c>
      <c r="H12" s="936">
        <v>996</v>
      </c>
      <c r="I12" s="936">
        <v>136</v>
      </c>
      <c r="J12" s="936">
        <v>0</v>
      </c>
      <c r="K12" s="937">
        <v>914</v>
      </c>
    </row>
    <row r="13" spans="1:11">
      <c r="A13" s="1392"/>
      <c r="B13" s="1387"/>
      <c r="C13" s="525" t="s">
        <v>49</v>
      </c>
      <c r="D13" s="935">
        <f t="shared" si="1"/>
        <v>2055</v>
      </c>
      <c r="E13" s="936">
        <v>869</v>
      </c>
      <c r="F13" s="936">
        <v>51</v>
      </c>
      <c r="G13" s="936">
        <v>82</v>
      </c>
      <c r="H13" s="936">
        <v>489</v>
      </c>
      <c r="I13" s="936">
        <v>73</v>
      </c>
      <c r="J13" s="936">
        <v>0</v>
      </c>
      <c r="K13" s="937">
        <v>491</v>
      </c>
    </row>
    <row r="14" spans="1:11">
      <c r="A14" s="1392"/>
      <c r="B14" s="1387"/>
      <c r="C14" s="525" t="s">
        <v>228</v>
      </c>
      <c r="D14" s="935">
        <f t="shared" si="1"/>
        <v>1869</v>
      </c>
      <c r="E14" s="936">
        <v>767</v>
      </c>
      <c r="F14" s="936">
        <v>45</v>
      </c>
      <c r="G14" s="936">
        <v>64</v>
      </c>
      <c r="H14" s="936">
        <v>507</v>
      </c>
      <c r="I14" s="936">
        <v>63</v>
      </c>
      <c r="J14" s="936">
        <v>0</v>
      </c>
      <c r="K14" s="937">
        <v>423</v>
      </c>
    </row>
    <row r="15" spans="1:11">
      <c r="A15" s="1392"/>
      <c r="B15" s="1387" t="s">
        <v>52</v>
      </c>
      <c r="C15" s="525" t="s">
        <v>227</v>
      </c>
      <c r="D15" s="935">
        <f t="shared" si="1"/>
        <v>3450</v>
      </c>
      <c r="E15" s="936">
        <v>1648</v>
      </c>
      <c r="F15" s="936">
        <v>0</v>
      </c>
      <c r="G15" s="936">
        <v>372</v>
      </c>
      <c r="H15" s="936">
        <v>423</v>
      </c>
      <c r="I15" s="936">
        <v>295</v>
      </c>
      <c r="J15" s="936">
        <v>0</v>
      </c>
      <c r="K15" s="937">
        <v>712</v>
      </c>
    </row>
    <row r="16" spans="1:11">
      <c r="A16" s="1392"/>
      <c r="B16" s="1387"/>
      <c r="C16" s="525" t="s">
        <v>49</v>
      </c>
      <c r="D16" s="935">
        <f t="shared" si="1"/>
        <v>1787</v>
      </c>
      <c r="E16" s="936">
        <v>857</v>
      </c>
      <c r="F16" s="936">
        <v>0</v>
      </c>
      <c r="G16" s="936">
        <v>186</v>
      </c>
      <c r="H16" s="936">
        <v>231</v>
      </c>
      <c r="I16" s="936">
        <v>149</v>
      </c>
      <c r="J16" s="936">
        <v>0</v>
      </c>
      <c r="K16" s="937">
        <v>364</v>
      </c>
    </row>
    <row r="17" spans="1:11">
      <c r="A17" s="1392"/>
      <c r="B17" s="1387"/>
      <c r="C17" s="525" t="s">
        <v>228</v>
      </c>
      <c r="D17" s="935">
        <f t="shared" si="1"/>
        <v>1663</v>
      </c>
      <c r="E17" s="936">
        <v>791</v>
      </c>
      <c r="F17" s="936">
        <v>0</v>
      </c>
      <c r="G17" s="936">
        <v>186</v>
      </c>
      <c r="H17" s="936">
        <v>192</v>
      </c>
      <c r="I17" s="936">
        <v>146</v>
      </c>
      <c r="J17" s="936">
        <v>0</v>
      </c>
      <c r="K17" s="937">
        <v>348</v>
      </c>
    </row>
    <row r="18" spans="1:11">
      <c r="A18" s="1392"/>
      <c r="B18" s="1387" t="s">
        <v>288</v>
      </c>
      <c r="C18" s="525" t="s">
        <v>227</v>
      </c>
      <c r="D18" s="935">
        <f t="shared" si="1"/>
        <v>5124</v>
      </c>
      <c r="E18" s="936">
        <v>1415</v>
      </c>
      <c r="F18" s="936">
        <v>83</v>
      </c>
      <c r="G18" s="936">
        <v>434</v>
      </c>
      <c r="H18" s="936">
        <v>1880</v>
      </c>
      <c r="I18" s="936">
        <v>913</v>
      </c>
      <c r="J18" s="936">
        <v>14</v>
      </c>
      <c r="K18" s="937">
        <v>385</v>
      </c>
    </row>
    <row r="19" spans="1:11">
      <c r="A19" s="1392"/>
      <c r="B19" s="1387"/>
      <c r="C19" s="525" t="s">
        <v>49</v>
      </c>
      <c r="D19" s="935">
        <f t="shared" si="1"/>
        <v>2612</v>
      </c>
      <c r="E19" s="936">
        <v>705</v>
      </c>
      <c r="F19" s="936">
        <v>39</v>
      </c>
      <c r="G19" s="936">
        <v>218</v>
      </c>
      <c r="H19" s="936">
        <v>980</v>
      </c>
      <c r="I19" s="936">
        <v>467</v>
      </c>
      <c r="J19" s="936">
        <v>10</v>
      </c>
      <c r="K19" s="937">
        <v>193</v>
      </c>
    </row>
    <row r="20" spans="1:11">
      <c r="A20" s="1392"/>
      <c r="B20" s="1387"/>
      <c r="C20" s="525" t="s">
        <v>228</v>
      </c>
      <c r="D20" s="935">
        <f t="shared" si="1"/>
        <v>2512</v>
      </c>
      <c r="E20" s="936">
        <v>710</v>
      </c>
      <c r="F20" s="936">
        <v>44</v>
      </c>
      <c r="G20" s="936">
        <v>216</v>
      </c>
      <c r="H20" s="936">
        <v>900</v>
      </c>
      <c r="I20" s="936">
        <v>446</v>
      </c>
      <c r="J20" s="936">
        <v>4</v>
      </c>
      <c r="K20" s="937">
        <v>192</v>
      </c>
    </row>
    <row r="21" spans="1:11">
      <c r="A21" s="1392"/>
      <c r="B21" s="1387" t="s">
        <v>0</v>
      </c>
      <c r="C21" s="525" t="s">
        <v>227</v>
      </c>
      <c r="D21" s="935">
        <f t="shared" si="1"/>
        <v>7245</v>
      </c>
      <c r="E21" s="936">
        <v>2979</v>
      </c>
      <c r="F21" s="936">
        <v>0</v>
      </c>
      <c r="G21" s="936">
        <v>181</v>
      </c>
      <c r="H21" s="936">
        <v>2489</v>
      </c>
      <c r="I21" s="936">
        <v>1402</v>
      </c>
      <c r="J21" s="936">
        <v>0</v>
      </c>
      <c r="K21" s="937">
        <v>194</v>
      </c>
    </row>
    <row r="22" spans="1:11">
      <c r="A22" s="1392"/>
      <c r="B22" s="1387"/>
      <c r="C22" s="525" t="s">
        <v>49</v>
      </c>
      <c r="D22" s="935">
        <f t="shared" si="1"/>
        <v>3641</v>
      </c>
      <c r="E22" s="936">
        <v>1512</v>
      </c>
      <c r="F22" s="936">
        <v>0</v>
      </c>
      <c r="G22" s="936">
        <v>102</v>
      </c>
      <c r="H22" s="936">
        <v>1228</v>
      </c>
      <c r="I22" s="936">
        <v>703</v>
      </c>
      <c r="J22" s="936">
        <v>0</v>
      </c>
      <c r="K22" s="937">
        <v>96</v>
      </c>
    </row>
    <row r="23" spans="1:11">
      <c r="A23" s="1392"/>
      <c r="B23" s="1387"/>
      <c r="C23" s="525" t="s">
        <v>228</v>
      </c>
      <c r="D23" s="935">
        <f t="shared" si="1"/>
        <v>3604</v>
      </c>
      <c r="E23" s="936">
        <v>1467</v>
      </c>
      <c r="F23" s="936">
        <v>0</v>
      </c>
      <c r="G23" s="936">
        <v>79</v>
      </c>
      <c r="H23" s="936">
        <v>1261</v>
      </c>
      <c r="I23" s="936">
        <v>699</v>
      </c>
      <c r="J23" s="936">
        <v>0</v>
      </c>
      <c r="K23" s="937">
        <v>98</v>
      </c>
    </row>
    <row r="24" spans="1:11">
      <c r="A24" s="1392"/>
      <c r="B24" s="1387" t="s">
        <v>276</v>
      </c>
      <c r="C24" s="525" t="s">
        <v>227</v>
      </c>
      <c r="D24" s="935">
        <f t="shared" si="1"/>
        <v>8632</v>
      </c>
      <c r="E24" s="936">
        <v>1785</v>
      </c>
      <c r="F24" s="936">
        <v>0</v>
      </c>
      <c r="G24" s="936">
        <v>112</v>
      </c>
      <c r="H24" s="936">
        <v>5180</v>
      </c>
      <c r="I24" s="936">
        <v>1390</v>
      </c>
      <c r="J24" s="936">
        <v>69</v>
      </c>
      <c r="K24" s="937">
        <v>96</v>
      </c>
    </row>
    <row r="25" spans="1:11">
      <c r="A25" s="1392"/>
      <c r="B25" s="1387"/>
      <c r="C25" s="525" t="s">
        <v>49</v>
      </c>
      <c r="D25" s="935">
        <f t="shared" si="1"/>
        <v>4435</v>
      </c>
      <c r="E25" s="936">
        <v>939</v>
      </c>
      <c r="F25" s="936">
        <v>0</v>
      </c>
      <c r="G25" s="936">
        <v>61</v>
      </c>
      <c r="H25" s="936">
        <v>2654</v>
      </c>
      <c r="I25" s="936">
        <v>691</v>
      </c>
      <c r="J25" s="936">
        <v>36</v>
      </c>
      <c r="K25" s="937">
        <v>54</v>
      </c>
    </row>
    <row r="26" spans="1:11">
      <c r="A26" s="1392"/>
      <c r="B26" s="1387"/>
      <c r="C26" s="525" t="s">
        <v>228</v>
      </c>
      <c r="D26" s="935">
        <f t="shared" si="1"/>
        <v>4197</v>
      </c>
      <c r="E26" s="936">
        <v>846</v>
      </c>
      <c r="F26" s="936">
        <v>0</v>
      </c>
      <c r="G26" s="936">
        <v>51</v>
      </c>
      <c r="H26" s="936">
        <v>2526</v>
      </c>
      <c r="I26" s="936">
        <v>699</v>
      </c>
      <c r="J26" s="936">
        <v>33</v>
      </c>
      <c r="K26" s="937">
        <v>42</v>
      </c>
    </row>
    <row r="27" spans="1:11">
      <c r="A27" s="1392"/>
      <c r="B27" s="1387" t="s">
        <v>277</v>
      </c>
      <c r="C27" s="525" t="s">
        <v>227</v>
      </c>
      <c r="D27" s="935">
        <f t="shared" si="1"/>
        <v>8670</v>
      </c>
      <c r="E27" s="936">
        <v>2357</v>
      </c>
      <c r="F27" s="936">
        <v>0</v>
      </c>
      <c r="G27" s="936">
        <v>214</v>
      </c>
      <c r="H27" s="936">
        <v>4048</v>
      </c>
      <c r="I27" s="936">
        <v>1849</v>
      </c>
      <c r="J27" s="936">
        <v>0</v>
      </c>
      <c r="K27" s="937">
        <v>202</v>
      </c>
    </row>
    <row r="28" spans="1:11">
      <c r="A28" s="1392"/>
      <c r="B28" s="1387"/>
      <c r="C28" s="525" t="s">
        <v>49</v>
      </c>
      <c r="D28" s="935">
        <f t="shared" si="1"/>
        <v>4379</v>
      </c>
      <c r="E28" s="936">
        <v>1219</v>
      </c>
      <c r="F28" s="936">
        <v>0</v>
      </c>
      <c r="G28" s="936">
        <v>112</v>
      </c>
      <c r="H28" s="936">
        <v>2048</v>
      </c>
      <c r="I28" s="936">
        <v>901</v>
      </c>
      <c r="J28" s="936">
        <v>0</v>
      </c>
      <c r="K28" s="937">
        <v>99</v>
      </c>
    </row>
    <row r="29" spans="1:11">
      <c r="A29" s="1392"/>
      <c r="B29" s="1387"/>
      <c r="C29" s="525" t="s">
        <v>228</v>
      </c>
      <c r="D29" s="935">
        <f t="shared" si="1"/>
        <v>4291</v>
      </c>
      <c r="E29" s="936">
        <v>1138</v>
      </c>
      <c r="F29" s="936">
        <v>0</v>
      </c>
      <c r="G29" s="936">
        <v>102</v>
      </c>
      <c r="H29" s="936">
        <v>2000</v>
      </c>
      <c r="I29" s="936">
        <v>948</v>
      </c>
      <c r="J29" s="936">
        <v>0</v>
      </c>
      <c r="K29" s="937">
        <v>103</v>
      </c>
    </row>
    <row r="30" spans="1:11">
      <c r="A30" s="1392"/>
      <c r="B30" s="1387" t="s">
        <v>1</v>
      </c>
      <c r="C30" s="525" t="s">
        <v>227</v>
      </c>
      <c r="D30" s="935">
        <f t="shared" si="1"/>
        <v>10661</v>
      </c>
      <c r="E30" s="936">
        <v>2341</v>
      </c>
      <c r="F30" s="936">
        <v>94</v>
      </c>
      <c r="G30" s="936">
        <v>443</v>
      </c>
      <c r="H30" s="936">
        <v>5776</v>
      </c>
      <c r="I30" s="936">
        <v>1870</v>
      </c>
      <c r="J30" s="936">
        <v>0</v>
      </c>
      <c r="K30" s="937">
        <v>137</v>
      </c>
    </row>
    <row r="31" spans="1:11">
      <c r="A31" s="1392"/>
      <c r="B31" s="1387"/>
      <c r="C31" s="525" t="s">
        <v>49</v>
      </c>
      <c r="D31" s="935">
        <f t="shared" si="1"/>
        <v>5528</v>
      </c>
      <c r="E31" s="936">
        <v>1205</v>
      </c>
      <c r="F31" s="936">
        <v>59</v>
      </c>
      <c r="G31" s="936">
        <v>219</v>
      </c>
      <c r="H31" s="936">
        <v>3025</v>
      </c>
      <c r="I31" s="936">
        <v>953</v>
      </c>
      <c r="J31" s="936">
        <v>0</v>
      </c>
      <c r="K31" s="937">
        <v>67</v>
      </c>
    </row>
    <row r="32" spans="1:11">
      <c r="A32" s="1392"/>
      <c r="B32" s="1387"/>
      <c r="C32" s="525" t="s">
        <v>228</v>
      </c>
      <c r="D32" s="935">
        <f t="shared" si="1"/>
        <v>5133</v>
      </c>
      <c r="E32" s="936">
        <v>1136</v>
      </c>
      <c r="F32" s="936">
        <v>35</v>
      </c>
      <c r="G32" s="936">
        <v>224</v>
      </c>
      <c r="H32" s="936">
        <v>2751</v>
      </c>
      <c r="I32" s="936">
        <v>917</v>
      </c>
      <c r="J32" s="936">
        <v>0</v>
      </c>
      <c r="K32" s="937">
        <v>70</v>
      </c>
    </row>
    <row r="33" spans="1:11">
      <c r="A33" s="1392"/>
      <c r="B33" s="1387" t="s">
        <v>2</v>
      </c>
      <c r="C33" s="525" t="s">
        <v>227</v>
      </c>
      <c r="D33" s="935">
        <f t="shared" si="1"/>
        <v>11102</v>
      </c>
      <c r="E33" s="936">
        <v>2187</v>
      </c>
      <c r="F33" s="936">
        <v>148</v>
      </c>
      <c r="G33" s="936">
        <v>1207</v>
      </c>
      <c r="H33" s="936">
        <v>4864</v>
      </c>
      <c r="I33" s="936">
        <v>2583</v>
      </c>
      <c r="J33" s="936">
        <v>22</v>
      </c>
      <c r="K33" s="937">
        <v>91</v>
      </c>
    </row>
    <row r="34" spans="1:11">
      <c r="A34" s="1392"/>
      <c r="B34" s="1387"/>
      <c r="C34" s="525" t="s">
        <v>49</v>
      </c>
      <c r="D34" s="935">
        <f t="shared" si="1"/>
        <v>5712</v>
      </c>
      <c r="E34" s="936">
        <v>1135</v>
      </c>
      <c r="F34" s="936">
        <v>69</v>
      </c>
      <c r="G34" s="936">
        <v>602</v>
      </c>
      <c r="H34" s="936">
        <v>2469</v>
      </c>
      <c r="I34" s="936">
        <v>1375</v>
      </c>
      <c r="J34" s="936">
        <v>11</v>
      </c>
      <c r="K34" s="937">
        <v>51</v>
      </c>
    </row>
    <row r="35" spans="1:11">
      <c r="A35" s="1392"/>
      <c r="B35" s="1387"/>
      <c r="C35" s="525" t="s">
        <v>228</v>
      </c>
      <c r="D35" s="935">
        <f t="shared" si="1"/>
        <v>5390</v>
      </c>
      <c r="E35" s="936">
        <v>1052</v>
      </c>
      <c r="F35" s="936">
        <v>79</v>
      </c>
      <c r="G35" s="936">
        <v>605</v>
      </c>
      <c r="H35" s="936">
        <v>2395</v>
      </c>
      <c r="I35" s="936">
        <v>1208</v>
      </c>
      <c r="J35" s="936">
        <v>11</v>
      </c>
      <c r="K35" s="937">
        <v>40</v>
      </c>
    </row>
    <row r="36" spans="1:11" ht="16.5" customHeight="1">
      <c r="A36" s="1392"/>
      <c r="B36" s="1387" t="s">
        <v>278</v>
      </c>
      <c r="C36" s="525" t="s">
        <v>227</v>
      </c>
      <c r="D36" s="935">
        <f t="shared" si="1"/>
        <v>8767</v>
      </c>
      <c r="E36" s="936">
        <v>1529</v>
      </c>
      <c r="F36" s="936">
        <v>132</v>
      </c>
      <c r="G36" s="936">
        <v>187</v>
      </c>
      <c r="H36" s="936">
        <v>5526</v>
      </c>
      <c r="I36" s="936">
        <v>1324</v>
      </c>
      <c r="J36" s="936">
        <v>26</v>
      </c>
      <c r="K36" s="937">
        <v>43</v>
      </c>
    </row>
    <row r="37" spans="1:11">
      <c r="A37" s="1392"/>
      <c r="B37" s="1387"/>
      <c r="C37" s="525" t="s">
        <v>49</v>
      </c>
      <c r="D37" s="935">
        <f t="shared" si="1"/>
        <v>4468</v>
      </c>
      <c r="E37" s="936">
        <v>810</v>
      </c>
      <c r="F37" s="936">
        <v>60</v>
      </c>
      <c r="G37" s="936">
        <v>106</v>
      </c>
      <c r="H37" s="936">
        <v>2774</v>
      </c>
      <c r="I37" s="936">
        <v>684</v>
      </c>
      <c r="J37" s="936">
        <v>15</v>
      </c>
      <c r="K37" s="937">
        <v>19</v>
      </c>
    </row>
    <row r="38" spans="1:11">
      <c r="A38" s="1392"/>
      <c r="B38" s="1387"/>
      <c r="C38" s="525" t="s">
        <v>228</v>
      </c>
      <c r="D38" s="935">
        <f t="shared" si="1"/>
        <v>4299</v>
      </c>
      <c r="E38" s="936">
        <v>719</v>
      </c>
      <c r="F38" s="936">
        <v>72</v>
      </c>
      <c r="G38" s="936">
        <v>81</v>
      </c>
      <c r="H38" s="936">
        <v>2752</v>
      </c>
      <c r="I38" s="936">
        <v>640</v>
      </c>
      <c r="J38" s="936">
        <v>11</v>
      </c>
      <c r="K38" s="937">
        <v>24</v>
      </c>
    </row>
    <row r="39" spans="1:11">
      <c r="A39" s="1392"/>
      <c r="B39" s="1387" t="s">
        <v>430</v>
      </c>
      <c r="C39" s="525" t="s">
        <v>227</v>
      </c>
      <c r="D39" s="935">
        <f t="shared" si="1"/>
        <v>9766</v>
      </c>
      <c r="E39" s="936">
        <v>1451</v>
      </c>
      <c r="F39" s="936">
        <v>25</v>
      </c>
      <c r="G39" s="936">
        <v>119</v>
      </c>
      <c r="H39" s="936">
        <v>5465</v>
      </c>
      <c r="I39" s="936">
        <v>2596</v>
      </c>
      <c r="J39" s="936">
        <v>40</v>
      </c>
      <c r="K39" s="937">
        <v>70</v>
      </c>
    </row>
    <row r="40" spans="1:11">
      <c r="A40" s="1392"/>
      <c r="B40" s="1387"/>
      <c r="C40" s="525" t="s">
        <v>49</v>
      </c>
      <c r="D40" s="935">
        <f t="shared" si="1"/>
        <v>5109</v>
      </c>
      <c r="E40" s="936">
        <v>768</v>
      </c>
      <c r="F40" s="936">
        <v>13</v>
      </c>
      <c r="G40" s="936">
        <v>65</v>
      </c>
      <c r="H40" s="936">
        <v>2828</v>
      </c>
      <c r="I40" s="936">
        <v>1376</v>
      </c>
      <c r="J40" s="936">
        <v>25</v>
      </c>
      <c r="K40" s="937">
        <v>34</v>
      </c>
    </row>
    <row r="41" spans="1:11">
      <c r="A41" s="1392"/>
      <c r="B41" s="1387"/>
      <c r="C41" s="525" t="s">
        <v>228</v>
      </c>
      <c r="D41" s="935">
        <f t="shared" si="1"/>
        <v>4657</v>
      </c>
      <c r="E41" s="936">
        <v>683</v>
      </c>
      <c r="F41" s="936">
        <v>12</v>
      </c>
      <c r="G41" s="936">
        <v>54</v>
      </c>
      <c r="H41" s="936">
        <v>2637</v>
      </c>
      <c r="I41" s="936">
        <v>1220</v>
      </c>
      <c r="J41" s="936">
        <v>15</v>
      </c>
      <c r="K41" s="937">
        <v>36</v>
      </c>
    </row>
    <row r="42" spans="1:11">
      <c r="A42" s="1392"/>
      <c r="B42" s="1387" t="s">
        <v>416</v>
      </c>
      <c r="C42" s="525" t="s">
        <v>227</v>
      </c>
      <c r="D42" s="935">
        <f t="shared" si="1"/>
        <v>14006</v>
      </c>
      <c r="E42" s="936">
        <v>2848</v>
      </c>
      <c r="F42" s="936">
        <v>289</v>
      </c>
      <c r="G42" s="936">
        <v>20</v>
      </c>
      <c r="H42" s="936">
        <v>4656</v>
      </c>
      <c r="I42" s="936">
        <v>5987</v>
      </c>
      <c r="J42" s="936">
        <v>30</v>
      </c>
      <c r="K42" s="937">
        <v>176</v>
      </c>
    </row>
    <row r="43" spans="1:11">
      <c r="A43" s="1392"/>
      <c r="B43" s="1387"/>
      <c r="C43" s="525" t="s">
        <v>49</v>
      </c>
      <c r="D43" s="935">
        <f t="shared" si="1"/>
        <v>7180</v>
      </c>
      <c r="E43" s="936">
        <v>1476</v>
      </c>
      <c r="F43" s="936">
        <v>138</v>
      </c>
      <c r="G43" s="936">
        <v>8</v>
      </c>
      <c r="H43" s="936">
        <v>2394</v>
      </c>
      <c r="I43" s="936">
        <v>3040</v>
      </c>
      <c r="J43" s="936">
        <v>19</v>
      </c>
      <c r="K43" s="937">
        <v>105</v>
      </c>
    </row>
    <row r="44" spans="1:11">
      <c r="A44" s="1392"/>
      <c r="B44" s="1387"/>
      <c r="C44" s="525" t="s">
        <v>228</v>
      </c>
      <c r="D44" s="935">
        <f t="shared" si="1"/>
        <v>6826</v>
      </c>
      <c r="E44" s="936">
        <v>1372</v>
      </c>
      <c r="F44" s="936">
        <v>151</v>
      </c>
      <c r="G44" s="936">
        <v>12</v>
      </c>
      <c r="H44" s="936">
        <v>2262</v>
      </c>
      <c r="I44" s="936">
        <v>2947</v>
      </c>
      <c r="J44" s="936">
        <v>11</v>
      </c>
      <c r="K44" s="937">
        <v>71</v>
      </c>
    </row>
    <row r="45" spans="1:11">
      <c r="A45" s="1392"/>
      <c r="B45" s="1387" t="s">
        <v>3</v>
      </c>
      <c r="C45" s="525" t="s">
        <v>227</v>
      </c>
      <c r="D45" s="935">
        <f t="shared" si="1"/>
        <v>13938</v>
      </c>
      <c r="E45" s="936">
        <v>1517</v>
      </c>
      <c r="F45" s="936">
        <v>111</v>
      </c>
      <c r="G45" s="936">
        <v>301</v>
      </c>
      <c r="H45" s="936">
        <v>10088</v>
      </c>
      <c r="I45" s="936">
        <v>1837</v>
      </c>
      <c r="J45" s="936">
        <v>25</v>
      </c>
      <c r="K45" s="937">
        <v>59</v>
      </c>
    </row>
    <row r="46" spans="1:11">
      <c r="A46" s="1392"/>
      <c r="B46" s="1387"/>
      <c r="C46" s="525" t="s">
        <v>49</v>
      </c>
      <c r="D46" s="935">
        <f t="shared" si="1"/>
        <v>7209</v>
      </c>
      <c r="E46" s="936">
        <v>789</v>
      </c>
      <c r="F46" s="936">
        <v>61</v>
      </c>
      <c r="G46" s="936">
        <v>148</v>
      </c>
      <c r="H46" s="936">
        <v>5229</v>
      </c>
      <c r="I46" s="936">
        <v>937</v>
      </c>
      <c r="J46" s="936">
        <v>16</v>
      </c>
      <c r="K46" s="937">
        <v>29</v>
      </c>
    </row>
    <row r="47" spans="1:11">
      <c r="A47" s="1392"/>
      <c r="B47" s="1387"/>
      <c r="C47" s="525" t="s">
        <v>228</v>
      </c>
      <c r="D47" s="935">
        <f t="shared" si="1"/>
        <v>6729</v>
      </c>
      <c r="E47" s="936">
        <v>728</v>
      </c>
      <c r="F47" s="936">
        <v>50</v>
      </c>
      <c r="G47" s="936">
        <v>153</v>
      </c>
      <c r="H47" s="936">
        <v>4859</v>
      </c>
      <c r="I47" s="936">
        <v>900</v>
      </c>
      <c r="J47" s="936">
        <v>9</v>
      </c>
      <c r="K47" s="937">
        <v>30</v>
      </c>
    </row>
    <row r="48" spans="1:11">
      <c r="A48" s="1392"/>
      <c r="B48" s="1387" t="s">
        <v>4</v>
      </c>
      <c r="C48" s="525" t="s">
        <v>227</v>
      </c>
      <c r="D48" s="935">
        <f t="shared" si="1"/>
        <v>6897</v>
      </c>
      <c r="E48" s="936">
        <v>1909</v>
      </c>
      <c r="F48" s="936">
        <v>0</v>
      </c>
      <c r="G48" s="936">
        <v>140</v>
      </c>
      <c r="H48" s="936">
        <v>3320</v>
      </c>
      <c r="I48" s="936">
        <v>1108</v>
      </c>
      <c r="J48" s="936">
        <v>18</v>
      </c>
      <c r="K48" s="937">
        <v>402</v>
      </c>
    </row>
    <row r="49" spans="1:11">
      <c r="A49" s="1392"/>
      <c r="B49" s="1387"/>
      <c r="C49" s="525" t="s">
        <v>49</v>
      </c>
      <c r="D49" s="935">
        <f t="shared" si="1"/>
        <v>3526</v>
      </c>
      <c r="E49" s="936">
        <v>1006</v>
      </c>
      <c r="F49" s="936">
        <v>0</v>
      </c>
      <c r="G49" s="936">
        <v>76</v>
      </c>
      <c r="H49" s="936">
        <v>1671</v>
      </c>
      <c r="I49" s="936">
        <v>555</v>
      </c>
      <c r="J49" s="936">
        <v>12</v>
      </c>
      <c r="K49" s="937">
        <v>206</v>
      </c>
    </row>
    <row r="50" spans="1:11">
      <c r="A50" s="1392"/>
      <c r="B50" s="1387"/>
      <c r="C50" s="525" t="s">
        <v>228</v>
      </c>
      <c r="D50" s="935">
        <f t="shared" si="1"/>
        <v>3371</v>
      </c>
      <c r="E50" s="936">
        <v>903</v>
      </c>
      <c r="F50" s="936">
        <v>0</v>
      </c>
      <c r="G50" s="936">
        <v>64</v>
      </c>
      <c r="H50" s="936">
        <v>1649</v>
      </c>
      <c r="I50" s="936">
        <v>553</v>
      </c>
      <c r="J50" s="936">
        <v>6</v>
      </c>
      <c r="K50" s="937">
        <v>196</v>
      </c>
    </row>
    <row r="51" spans="1:11">
      <c r="A51" s="1392"/>
      <c r="B51" s="1387" t="s">
        <v>395</v>
      </c>
      <c r="C51" s="525" t="s">
        <v>227</v>
      </c>
      <c r="D51" s="935">
        <f t="shared" si="1"/>
        <v>8467</v>
      </c>
      <c r="E51" s="936">
        <v>2758</v>
      </c>
      <c r="F51" s="936">
        <v>0</v>
      </c>
      <c r="G51" s="936">
        <v>572</v>
      </c>
      <c r="H51" s="936">
        <v>2990</v>
      </c>
      <c r="I51" s="936">
        <v>1678</v>
      </c>
      <c r="J51" s="936">
        <v>141</v>
      </c>
      <c r="K51" s="937">
        <v>328</v>
      </c>
    </row>
    <row r="52" spans="1:11">
      <c r="A52" s="1392"/>
      <c r="B52" s="1387"/>
      <c r="C52" s="525" t="s">
        <v>49</v>
      </c>
      <c r="D52" s="935">
        <f t="shared" si="1"/>
        <v>4384</v>
      </c>
      <c r="E52" s="936">
        <v>1410</v>
      </c>
      <c r="F52" s="936">
        <v>0</v>
      </c>
      <c r="G52" s="936">
        <v>293</v>
      </c>
      <c r="H52" s="936">
        <v>1557</v>
      </c>
      <c r="I52" s="936">
        <v>875</v>
      </c>
      <c r="J52" s="936">
        <v>71</v>
      </c>
      <c r="K52" s="937">
        <v>178</v>
      </c>
    </row>
    <row r="53" spans="1:11">
      <c r="A53" s="1392"/>
      <c r="B53" s="1387"/>
      <c r="C53" s="525" t="s">
        <v>228</v>
      </c>
      <c r="D53" s="935">
        <f t="shared" si="1"/>
        <v>4083</v>
      </c>
      <c r="E53" s="936">
        <v>1348</v>
      </c>
      <c r="F53" s="936">
        <v>0</v>
      </c>
      <c r="G53" s="936">
        <v>279</v>
      </c>
      <c r="H53" s="936">
        <v>1433</v>
      </c>
      <c r="I53" s="936">
        <v>803</v>
      </c>
      <c r="J53" s="936">
        <v>70</v>
      </c>
      <c r="K53" s="937">
        <v>150</v>
      </c>
    </row>
    <row r="54" spans="1:11">
      <c r="A54" s="1392"/>
      <c r="B54" s="1387" t="s">
        <v>279</v>
      </c>
      <c r="C54" s="525" t="s">
        <v>227</v>
      </c>
      <c r="D54" s="935">
        <f t="shared" si="1"/>
        <v>11919</v>
      </c>
      <c r="E54" s="936">
        <v>2718</v>
      </c>
      <c r="F54" s="936">
        <v>0</v>
      </c>
      <c r="G54" s="936">
        <v>184</v>
      </c>
      <c r="H54" s="936">
        <v>5621</v>
      </c>
      <c r="I54" s="936">
        <v>3237</v>
      </c>
      <c r="J54" s="936">
        <v>16</v>
      </c>
      <c r="K54" s="937">
        <v>143</v>
      </c>
    </row>
    <row r="55" spans="1:11">
      <c r="A55" s="1392"/>
      <c r="B55" s="1387"/>
      <c r="C55" s="525" t="s">
        <v>49</v>
      </c>
      <c r="D55" s="935">
        <f t="shared" si="1"/>
        <v>6163</v>
      </c>
      <c r="E55" s="936">
        <v>1394</v>
      </c>
      <c r="F55" s="936">
        <v>0</v>
      </c>
      <c r="G55" s="936">
        <v>89</v>
      </c>
      <c r="H55" s="936">
        <v>2883</v>
      </c>
      <c r="I55" s="936">
        <v>1704</v>
      </c>
      <c r="J55" s="936">
        <v>9</v>
      </c>
      <c r="K55" s="937">
        <v>84</v>
      </c>
    </row>
    <row r="56" spans="1:11">
      <c r="A56" s="1392"/>
      <c r="B56" s="1387"/>
      <c r="C56" s="525" t="s">
        <v>228</v>
      </c>
      <c r="D56" s="935">
        <f t="shared" si="1"/>
        <v>5756</v>
      </c>
      <c r="E56" s="936">
        <v>1324</v>
      </c>
      <c r="F56" s="936">
        <v>0</v>
      </c>
      <c r="G56" s="936">
        <v>95</v>
      </c>
      <c r="H56" s="936">
        <v>2738</v>
      </c>
      <c r="I56" s="936">
        <v>1533</v>
      </c>
      <c r="J56" s="936">
        <v>7</v>
      </c>
      <c r="K56" s="937">
        <v>59</v>
      </c>
    </row>
    <row r="57" spans="1:11">
      <c r="A57" s="1392"/>
      <c r="B57" s="1387" t="s">
        <v>280</v>
      </c>
      <c r="C57" s="525" t="s">
        <v>227</v>
      </c>
      <c r="D57" s="935">
        <f t="shared" si="1"/>
        <v>14715</v>
      </c>
      <c r="E57" s="936">
        <v>2610</v>
      </c>
      <c r="F57" s="936">
        <v>336</v>
      </c>
      <c r="G57" s="936">
        <v>194</v>
      </c>
      <c r="H57" s="936">
        <v>7902</v>
      </c>
      <c r="I57" s="936">
        <v>3531</v>
      </c>
      <c r="J57" s="936">
        <v>29</v>
      </c>
      <c r="K57" s="937">
        <v>113</v>
      </c>
    </row>
    <row r="58" spans="1:11">
      <c r="A58" s="1392"/>
      <c r="B58" s="1387"/>
      <c r="C58" s="525" t="s">
        <v>49</v>
      </c>
      <c r="D58" s="935">
        <f t="shared" si="1"/>
        <v>7539</v>
      </c>
      <c r="E58" s="936">
        <v>1308</v>
      </c>
      <c r="F58" s="936">
        <v>183</v>
      </c>
      <c r="G58" s="936">
        <v>98</v>
      </c>
      <c r="H58" s="936">
        <v>4075</v>
      </c>
      <c r="I58" s="936">
        <v>1809</v>
      </c>
      <c r="J58" s="936">
        <v>18</v>
      </c>
      <c r="K58" s="937">
        <v>48</v>
      </c>
    </row>
    <row r="59" spans="1:11">
      <c r="A59" s="1392"/>
      <c r="B59" s="1387"/>
      <c r="C59" s="525" t="s">
        <v>228</v>
      </c>
      <c r="D59" s="935">
        <f t="shared" si="1"/>
        <v>7176</v>
      </c>
      <c r="E59" s="936">
        <v>1302</v>
      </c>
      <c r="F59" s="936">
        <v>153</v>
      </c>
      <c r="G59" s="936">
        <v>96</v>
      </c>
      <c r="H59" s="936">
        <v>3827</v>
      </c>
      <c r="I59" s="936">
        <v>1722</v>
      </c>
      <c r="J59" s="936">
        <v>11</v>
      </c>
      <c r="K59" s="937">
        <v>65</v>
      </c>
    </row>
    <row r="60" spans="1:11">
      <c r="A60" s="1392"/>
      <c r="B60" s="1387" t="s">
        <v>5</v>
      </c>
      <c r="C60" s="525" t="s">
        <v>227</v>
      </c>
      <c r="D60" s="935">
        <f t="shared" si="1"/>
        <v>12640</v>
      </c>
      <c r="E60" s="936">
        <v>2477</v>
      </c>
      <c r="F60" s="936">
        <v>303</v>
      </c>
      <c r="G60" s="936">
        <v>526</v>
      </c>
      <c r="H60" s="936">
        <v>5757</v>
      </c>
      <c r="I60" s="936">
        <v>3197</v>
      </c>
      <c r="J60" s="936">
        <v>96</v>
      </c>
      <c r="K60" s="937">
        <v>284</v>
      </c>
    </row>
    <row r="61" spans="1:11">
      <c r="A61" s="1392"/>
      <c r="B61" s="1387"/>
      <c r="C61" s="525" t="s">
        <v>49</v>
      </c>
      <c r="D61" s="935">
        <f t="shared" si="1"/>
        <v>6485</v>
      </c>
      <c r="E61" s="936">
        <v>1291</v>
      </c>
      <c r="F61" s="936">
        <v>145</v>
      </c>
      <c r="G61" s="936">
        <v>280</v>
      </c>
      <c r="H61" s="936">
        <v>2930</v>
      </c>
      <c r="I61" s="936">
        <v>1632</v>
      </c>
      <c r="J61" s="936">
        <v>54</v>
      </c>
      <c r="K61" s="937">
        <v>153</v>
      </c>
    </row>
    <row r="62" spans="1:11">
      <c r="A62" s="1392"/>
      <c r="B62" s="1387"/>
      <c r="C62" s="525" t="s">
        <v>228</v>
      </c>
      <c r="D62" s="935">
        <f t="shared" si="1"/>
        <v>6155</v>
      </c>
      <c r="E62" s="936">
        <v>1186</v>
      </c>
      <c r="F62" s="936">
        <v>158</v>
      </c>
      <c r="G62" s="936">
        <v>246</v>
      </c>
      <c r="H62" s="936">
        <v>2827</v>
      </c>
      <c r="I62" s="936">
        <v>1565</v>
      </c>
      <c r="J62" s="936">
        <v>42</v>
      </c>
      <c r="K62" s="937">
        <v>131</v>
      </c>
    </row>
    <row r="63" spans="1:11">
      <c r="A63" s="1392"/>
      <c r="B63" s="1387" t="s">
        <v>281</v>
      </c>
      <c r="C63" s="525" t="s">
        <v>227</v>
      </c>
      <c r="D63" s="935">
        <f t="shared" si="1"/>
        <v>7584</v>
      </c>
      <c r="E63" s="936">
        <v>1265</v>
      </c>
      <c r="F63" s="936">
        <v>213</v>
      </c>
      <c r="G63" s="936">
        <v>877</v>
      </c>
      <c r="H63" s="936">
        <v>3609</v>
      </c>
      <c r="I63" s="936">
        <v>1459</v>
      </c>
      <c r="J63" s="936">
        <v>6</v>
      </c>
      <c r="K63" s="937">
        <v>155</v>
      </c>
    </row>
    <row r="64" spans="1:11">
      <c r="A64" s="1392"/>
      <c r="B64" s="1387"/>
      <c r="C64" s="525" t="s">
        <v>49</v>
      </c>
      <c r="D64" s="935">
        <f t="shared" si="1"/>
        <v>3929</v>
      </c>
      <c r="E64" s="936">
        <v>666</v>
      </c>
      <c r="F64" s="936">
        <v>115</v>
      </c>
      <c r="G64" s="936">
        <v>440</v>
      </c>
      <c r="H64" s="936">
        <v>1830</v>
      </c>
      <c r="I64" s="936">
        <v>788</v>
      </c>
      <c r="J64" s="936">
        <v>4</v>
      </c>
      <c r="K64" s="937">
        <v>86</v>
      </c>
    </row>
    <row r="65" spans="1:11">
      <c r="A65" s="1392"/>
      <c r="B65" s="1387"/>
      <c r="C65" s="525" t="s">
        <v>228</v>
      </c>
      <c r="D65" s="935">
        <f t="shared" si="1"/>
        <v>3655</v>
      </c>
      <c r="E65" s="936">
        <v>599</v>
      </c>
      <c r="F65" s="936">
        <v>98</v>
      </c>
      <c r="G65" s="936">
        <v>437</v>
      </c>
      <c r="H65" s="936">
        <v>1779</v>
      </c>
      <c r="I65" s="936">
        <v>671</v>
      </c>
      <c r="J65" s="936">
        <v>2</v>
      </c>
      <c r="K65" s="937">
        <v>69</v>
      </c>
    </row>
    <row r="66" spans="1:11">
      <c r="A66" s="1392"/>
      <c r="B66" s="1387" t="s">
        <v>282</v>
      </c>
      <c r="C66" s="525" t="s">
        <v>227</v>
      </c>
      <c r="D66" s="935">
        <f t="shared" si="1"/>
        <v>10172</v>
      </c>
      <c r="E66" s="936">
        <v>1835</v>
      </c>
      <c r="F66" s="936">
        <v>144</v>
      </c>
      <c r="G66" s="936">
        <v>158</v>
      </c>
      <c r="H66" s="936">
        <v>4849</v>
      </c>
      <c r="I66" s="936">
        <v>1889</v>
      </c>
      <c r="J66" s="936">
        <v>0</v>
      </c>
      <c r="K66" s="937">
        <v>1297</v>
      </c>
    </row>
    <row r="67" spans="1:11">
      <c r="A67" s="1392"/>
      <c r="B67" s="1387"/>
      <c r="C67" s="525" t="s">
        <v>49</v>
      </c>
      <c r="D67" s="935">
        <f t="shared" si="1"/>
        <v>5179</v>
      </c>
      <c r="E67" s="936">
        <v>951</v>
      </c>
      <c r="F67" s="936">
        <v>72</v>
      </c>
      <c r="G67" s="936">
        <v>81</v>
      </c>
      <c r="H67" s="936">
        <v>2428</v>
      </c>
      <c r="I67" s="936">
        <v>969</v>
      </c>
      <c r="J67" s="936">
        <v>0</v>
      </c>
      <c r="K67" s="937">
        <v>678</v>
      </c>
    </row>
    <row r="68" spans="1:11" ht="16.5" customHeight="1">
      <c r="A68" s="1392"/>
      <c r="B68" s="1387"/>
      <c r="C68" s="525" t="s">
        <v>228</v>
      </c>
      <c r="D68" s="935">
        <f t="shared" si="1"/>
        <v>4993</v>
      </c>
      <c r="E68" s="936">
        <v>884</v>
      </c>
      <c r="F68" s="936">
        <v>72</v>
      </c>
      <c r="G68" s="936">
        <v>77</v>
      </c>
      <c r="H68" s="936">
        <v>2421</v>
      </c>
      <c r="I68" s="936">
        <v>920</v>
      </c>
      <c r="J68" s="936">
        <v>0</v>
      </c>
      <c r="K68" s="937">
        <v>619</v>
      </c>
    </row>
    <row r="69" spans="1:11">
      <c r="A69" s="1392"/>
      <c r="B69" s="1387" t="s">
        <v>443</v>
      </c>
      <c r="C69" s="525" t="s">
        <v>227</v>
      </c>
      <c r="D69" s="935">
        <f t="shared" si="1"/>
        <v>8903</v>
      </c>
      <c r="E69" s="936">
        <v>2660</v>
      </c>
      <c r="F69" s="936">
        <v>90</v>
      </c>
      <c r="G69" s="936">
        <v>33</v>
      </c>
      <c r="H69" s="936">
        <v>4085</v>
      </c>
      <c r="I69" s="936">
        <v>1893</v>
      </c>
      <c r="J69" s="936">
        <v>41</v>
      </c>
      <c r="K69" s="937">
        <v>101</v>
      </c>
    </row>
    <row r="70" spans="1:11">
      <c r="A70" s="1392"/>
      <c r="B70" s="1387"/>
      <c r="C70" s="525" t="s">
        <v>49</v>
      </c>
      <c r="D70" s="935">
        <f t="shared" si="1"/>
        <v>4678</v>
      </c>
      <c r="E70" s="936">
        <v>1451</v>
      </c>
      <c r="F70" s="936">
        <v>44</v>
      </c>
      <c r="G70" s="936">
        <v>18</v>
      </c>
      <c r="H70" s="936">
        <v>2100</v>
      </c>
      <c r="I70" s="936">
        <v>988</v>
      </c>
      <c r="J70" s="936">
        <v>24</v>
      </c>
      <c r="K70" s="937">
        <v>53</v>
      </c>
    </row>
    <row r="71" spans="1:11">
      <c r="A71" s="1392"/>
      <c r="B71" s="1387"/>
      <c r="C71" s="525" t="s">
        <v>228</v>
      </c>
      <c r="D71" s="935">
        <f t="shared" ref="D71:D134" si="7">SUM(E71:K71)</f>
        <v>4225</v>
      </c>
      <c r="E71" s="936">
        <v>1209</v>
      </c>
      <c r="F71" s="936">
        <v>46</v>
      </c>
      <c r="G71" s="936">
        <v>15</v>
      </c>
      <c r="H71" s="936">
        <v>1985</v>
      </c>
      <c r="I71" s="936">
        <v>905</v>
      </c>
      <c r="J71" s="936">
        <v>17</v>
      </c>
      <c r="K71" s="937">
        <v>48</v>
      </c>
    </row>
    <row r="72" spans="1:11">
      <c r="A72" s="1392"/>
      <c r="B72" s="1387" t="s">
        <v>6</v>
      </c>
      <c r="C72" s="525" t="s">
        <v>227</v>
      </c>
      <c r="D72" s="935">
        <f t="shared" si="7"/>
        <v>11311</v>
      </c>
      <c r="E72" s="936">
        <v>3011</v>
      </c>
      <c r="F72" s="936">
        <v>140</v>
      </c>
      <c r="G72" s="936">
        <v>545</v>
      </c>
      <c r="H72" s="936">
        <v>4810</v>
      </c>
      <c r="I72" s="936">
        <v>2310</v>
      </c>
      <c r="J72" s="936">
        <v>31</v>
      </c>
      <c r="K72" s="937">
        <v>464</v>
      </c>
    </row>
    <row r="73" spans="1:11">
      <c r="A73" s="1392"/>
      <c r="B73" s="1387"/>
      <c r="C73" s="525" t="s">
        <v>49</v>
      </c>
      <c r="D73" s="935">
        <f t="shared" si="7"/>
        <v>5736</v>
      </c>
      <c r="E73" s="936">
        <v>1558</v>
      </c>
      <c r="F73" s="936">
        <v>69</v>
      </c>
      <c r="G73" s="936">
        <v>264</v>
      </c>
      <c r="H73" s="936">
        <v>2436</v>
      </c>
      <c r="I73" s="936">
        <v>1147</v>
      </c>
      <c r="J73" s="936">
        <v>22</v>
      </c>
      <c r="K73" s="937">
        <v>240</v>
      </c>
    </row>
    <row r="74" spans="1:11">
      <c r="A74" s="1392"/>
      <c r="B74" s="1387"/>
      <c r="C74" s="525" t="s">
        <v>228</v>
      </c>
      <c r="D74" s="935">
        <f t="shared" si="7"/>
        <v>5575</v>
      </c>
      <c r="E74" s="936">
        <v>1453</v>
      </c>
      <c r="F74" s="936">
        <v>71</v>
      </c>
      <c r="G74" s="936">
        <v>281</v>
      </c>
      <c r="H74" s="936">
        <v>2374</v>
      </c>
      <c r="I74" s="936">
        <v>1163</v>
      </c>
      <c r="J74" s="936">
        <v>9</v>
      </c>
      <c r="K74" s="937">
        <v>224</v>
      </c>
    </row>
    <row r="75" spans="1:11">
      <c r="A75" s="1392"/>
      <c r="B75" s="1387" t="s">
        <v>283</v>
      </c>
      <c r="C75" s="525" t="s">
        <v>227</v>
      </c>
      <c r="D75" s="935">
        <f t="shared" si="7"/>
        <v>8227</v>
      </c>
      <c r="E75" s="936">
        <v>2346</v>
      </c>
      <c r="F75" s="936">
        <v>0</v>
      </c>
      <c r="G75" s="936">
        <v>235</v>
      </c>
      <c r="H75" s="936">
        <v>2826</v>
      </c>
      <c r="I75" s="936">
        <v>1677</v>
      </c>
      <c r="J75" s="936">
        <v>69</v>
      </c>
      <c r="K75" s="937">
        <v>1074</v>
      </c>
    </row>
    <row r="76" spans="1:11">
      <c r="A76" s="1392"/>
      <c r="B76" s="1387"/>
      <c r="C76" s="525" t="s">
        <v>49</v>
      </c>
      <c r="D76" s="935">
        <f t="shared" si="7"/>
        <v>4137</v>
      </c>
      <c r="E76" s="936">
        <v>1179</v>
      </c>
      <c r="F76" s="936">
        <v>0</v>
      </c>
      <c r="G76" s="936">
        <v>115</v>
      </c>
      <c r="H76" s="936">
        <v>1404</v>
      </c>
      <c r="I76" s="936">
        <v>841</v>
      </c>
      <c r="J76" s="936">
        <v>40</v>
      </c>
      <c r="K76" s="937">
        <v>558</v>
      </c>
    </row>
    <row r="77" spans="1:11">
      <c r="A77" s="1392"/>
      <c r="B77" s="1387"/>
      <c r="C77" s="525" t="s">
        <v>228</v>
      </c>
      <c r="D77" s="935">
        <f t="shared" si="7"/>
        <v>4090</v>
      </c>
      <c r="E77" s="936">
        <v>1167</v>
      </c>
      <c r="F77" s="936">
        <v>0</v>
      </c>
      <c r="G77" s="936">
        <v>120</v>
      </c>
      <c r="H77" s="936">
        <v>1422</v>
      </c>
      <c r="I77" s="936">
        <v>836</v>
      </c>
      <c r="J77" s="936">
        <v>29</v>
      </c>
      <c r="K77" s="937">
        <v>516</v>
      </c>
    </row>
    <row r="78" spans="1:11">
      <c r="A78" s="1392"/>
      <c r="B78" s="1387" t="s">
        <v>285</v>
      </c>
      <c r="C78" s="525" t="s">
        <v>227</v>
      </c>
      <c r="D78" s="935">
        <f t="shared" si="7"/>
        <v>9419</v>
      </c>
      <c r="E78" s="936">
        <v>3815</v>
      </c>
      <c r="F78" s="936">
        <v>0</v>
      </c>
      <c r="G78" s="936">
        <v>0</v>
      </c>
      <c r="H78" s="936">
        <v>3377</v>
      </c>
      <c r="I78" s="936">
        <v>1304</v>
      </c>
      <c r="J78" s="936">
        <v>0</v>
      </c>
      <c r="K78" s="937">
        <v>923</v>
      </c>
    </row>
    <row r="79" spans="1:11">
      <c r="A79" s="1392"/>
      <c r="B79" s="1387"/>
      <c r="C79" s="525" t="s">
        <v>49</v>
      </c>
      <c r="D79" s="935">
        <f t="shared" si="7"/>
        <v>4838</v>
      </c>
      <c r="E79" s="936">
        <v>2001</v>
      </c>
      <c r="F79" s="936">
        <v>0</v>
      </c>
      <c r="G79" s="936">
        <v>0</v>
      </c>
      <c r="H79" s="936">
        <v>1709</v>
      </c>
      <c r="I79" s="936">
        <v>642</v>
      </c>
      <c r="J79" s="936">
        <v>0</v>
      </c>
      <c r="K79" s="937">
        <v>486</v>
      </c>
    </row>
    <row r="80" spans="1:11">
      <c r="A80" s="1392"/>
      <c r="B80" s="1387"/>
      <c r="C80" s="525" t="s">
        <v>228</v>
      </c>
      <c r="D80" s="935">
        <f t="shared" si="7"/>
        <v>4581</v>
      </c>
      <c r="E80" s="936">
        <v>1814</v>
      </c>
      <c r="F80" s="936">
        <v>0</v>
      </c>
      <c r="G80" s="936">
        <v>0</v>
      </c>
      <c r="H80" s="936">
        <v>1668</v>
      </c>
      <c r="I80" s="936">
        <v>662</v>
      </c>
      <c r="J80" s="936">
        <v>0</v>
      </c>
      <c r="K80" s="937">
        <v>437</v>
      </c>
    </row>
    <row r="81" spans="1:11">
      <c r="A81" s="1392"/>
      <c r="B81" s="1387" t="s">
        <v>7</v>
      </c>
      <c r="C81" s="525" t="s">
        <v>227</v>
      </c>
      <c r="D81" s="935">
        <f t="shared" si="7"/>
        <v>14871</v>
      </c>
      <c r="E81" s="936">
        <v>2789</v>
      </c>
      <c r="F81" s="936">
        <v>82</v>
      </c>
      <c r="G81" s="936">
        <v>254</v>
      </c>
      <c r="H81" s="936">
        <v>7184</v>
      </c>
      <c r="I81" s="936">
        <v>3938</v>
      </c>
      <c r="J81" s="936">
        <v>0</v>
      </c>
      <c r="K81" s="937">
        <v>624</v>
      </c>
    </row>
    <row r="82" spans="1:11">
      <c r="A82" s="1392"/>
      <c r="B82" s="1387"/>
      <c r="C82" s="525" t="s">
        <v>49</v>
      </c>
      <c r="D82" s="935">
        <f t="shared" si="7"/>
        <v>7699</v>
      </c>
      <c r="E82" s="936">
        <v>1415</v>
      </c>
      <c r="F82" s="936">
        <v>44</v>
      </c>
      <c r="G82" s="936">
        <v>127</v>
      </c>
      <c r="H82" s="936">
        <v>3738</v>
      </c>
      <c r="I82" s="936">
        <v>2030</v>
      </c>
      <c r="J82" s="936">
        <v>0</v>
      </c>
      <c r="K82" s="937">
        <v>345</v>
      </c>
    </row>
    <row r="83" spans="1:11">
      <c r="A83" s="1392"/>
      <c r="B83" s="1387"/>
      <c r="C83" s="525" t="s">
        <v>228</v>
      </c>
      <c r="D83" s="935">
        <f t="shared" si="7"/>
        <v>7172</v>
      </c>
      <c r="E83" s="936">
        <v>1374</v>
      </c>
      <c r="F83" s="936">
        <v>38</v>
      </c>
      <c r="G83" s="936">
        <v>127</v>
      </c>
      <c r="H83" s="936">
        <v>3446</v>
      </c>
      <c r="I83" s="936">
        <v>1908</v>
      </c>
      <c r="J83" s="936">
        <v>0</v>
      </c>
      <c r="K83" s="937">
        <v>279</v>
      </c>
    </row>
    <row r="84" spans="1:11">
      <c r="A84" s="1392"/>
      <c r="B84" s="1387" t="s">
        <v>286</v>
      </c>
      <c r="C84" s="525" t="s">
        <v>227</v>
      </c>
      <c r="D84" s="935">
        <f t="shared" si="7"/>
        <v>12238</v>
      </c>
      <c r="E84" s="936">
        <v>2178</v>
      </c>
      <c r="F84" s="936">
        <v>85</v>
      </c>
      <c r="G84" s="936">
        <v>159</v>
      </c>
      <c r="H84" s="936">
        <v>6995</v>
      </c>
      <c r="I84" s="936">
        <v>2699</v>
      </c>
      <c r="J84" s="936">
        <v>0</v>
      </c>
      <c r="K84" s="937">
        <v>122</v>
      </c>
    </row>
    <row r="85" spans="1:11">
      <c r="A85" s="1392"/>
      <c r="B85" s="1387"/>
      <c r="C85" s="525" t="s">
        <v>49</v>
      </c>
      <c r="D85" s="935">
        <f t="shared" si="7"/>
        <v>6378</v>
      </c>
      <c r="E85" s="936">
        <v>1152</v>
      </c>
      <c r="F85" s="936">
        <v>49</v>
      </c>
      <c r="G85" s="936">
        <v>77</v>
      </c>
      <c r="H85" s="936">
        <v>3663</v>
      </c>
      <c r="I85" s="936">
        <v>1373</v>
      </c>
      <c r="J85" s="936">
        <v>0</v>
      </c>
      <c r="K85" s="937">
        <v>64</v>
      </c>
    </row>
    <row r="86" spans="1:11">
      <c r="A86" s="1392"/>
      <c r="B86" s="1387"/>
      <c r="C86" s="525" t="s">
        <v>228</v>
      </c>
      <c r="D86" s="935">
        <f t="shared" si="7"/>
        <v>5860</v>
      </c>
      <c r="E86" s="936">
        <v>1026</v>
      </c>
      <c r="F86" s="936">
        <v>36</v>
      </c>
      <c r="G86" s="936">
        <v>82</v>
      </c>
      <c r="H86" s="936">
        <v>3332</v>
      </c>
      <c r="I86" s="936">
        <v>1326</v>
      </c>
      <c r="J86" s="936">
        <v>0</v>
      </c>
      <c r="K86" s="937">
        <v>58</v>
      </c>
    </row>
    <row r="87" spans="1:11">
      <c r="A87" s="1392" t="s">
        <v>647</v>
      </c>
      <c r="B87" s="1391" t="s">
        <v>648</v>
      </c>
      <c r="C87" s="524" t="s">
        <v>644</v>
      </c>
      <c r="D87" s="935">
        <f t="shared" si="7"/>
        <v>74317</v>
      </c>
      <c r="E87" s="935">
        <f>SUM(E88:E89)</f>
        <v>10694</v>
      </c>
      <c r="F87" s="935">
        <f t="shared" ref="F87:K87" si="8">SUM(F88:F89)</f>
        <v>5829</v>
      </c>
      <c r="G87" s="935">
        <f t="shared" si="8"/>
        <v>2524</v>
      </c>
      <c r="H87" s="935">
        <f t="shared" si="8"/>
        <v>40823</v>
      </c>
      <c r="I87" s="935">
        <f t="shared" si="8"/>
        <v>13029</v>
      </c>
      <c r="J87" s="935">
        <f t="shared" si="8"/>
        <v>111</v>
      </c>
      <c r="K87" s="718">
        <f t="shared" si="8"/>
        <v>1307</v>
      </c>
    </row>
    <row r="88" spans="1:11">
      <c r="A88" s="1392"/>
      <c r="B88" s="1391"/>
      <c r="C88" s="524" t="s">
        <v>645</v>
      </c>
      <c r="D88" s="935">
        <f t="shared" si="7"/>
        <v>38365</v>
      </c>
      <c r="E88" s="935">
        <f>SUM(E91,E94,E97,E100,E103,E106,E109,E112,E115,E118,E121,E124,E127,E130,E133,E136)</f>
        <v>5482</v>
      </c>
      <c r="F88" s="935">
        <f t="shared" ref="F88:K88" si="9">SUM(F91,F94,F97,F100,F103,F106,F109,F112,F115,F118,F121,F124,F127,F130,F133,F136)</f>
        <v>3113</v>
      </c>
      <c r="G88" s="935">
        <f t="shared" si="9"/>
        <v>1341</v>
      </c>
      <c r="H88" s="935">
        <f t="shared" si="9"/>
        <v>21019</v>
      </c>
      <c r="I88" s="935">
        <f t="shared" si="9"/>
        <v>6683</v>
      </c>
      <c r="J88" s="935">
        <f t="shared" si="9"/>
        <v>54</v>
      </c>
      <c r="K88" s="718">
        <f t="shared" si="9"/>
        <v>673</v>
      </c>
    </row>
    <row r="89" spans="1:11">
      <c r="A89" s="1392"/>
      <c r="B89" s="1391"/>
      <c r="C89" s="524" t="s">
        <v>646</v>
      </c>
      <c r="D89" s="935">
        <f t="shared" si="7"/>
        <v>35952</v>
      </c>
      <c r="E89" s="935">
        <f>SUM(E92,E95,E98,E101,E104,E107,E110,E113,E116,E119,E122,E125,E128,E131,E134,E137)</f>
        <v>5212</v>
      </c>
      <c r="F89" s="935">
        <f t="shared" ref="F89:K89" si="10">SUM(F92,F95,F98,F101,F104,F107,F110,F113,F116,F119,F122,F125,F128,F131,F134,F137)</f>
        <v>2716</v>
      </c>
      <c r="G89" s="935">
        <f t="shared" si="10"/>
        <v>1183</v>
      </c>
      <c r="H89" s="935">
        <f t="shared" si="10"/>
        <v>19804</v>
      </c>
      <c r="I89" s="935">
        <f t="shared" si="10"/>
        <v>6346</v>
      </c>
      <c r="J89" s="935">
        <f t="shared" si="10"/>
        <v>57</v>
      </c>
      <c r="K89" s="718">
        <f t="shared" si="10"/>
        <v>634</v>
      </c>
    </row>
    <row r="90" spans="1:11">
      <c r="A90" s="1392"/>
      <c r="B90" s="1387" t="s">
        <v>52</v>
      </c>
      <c r="C90" s="525" t="s">
        <v>227</v>
      </c>
      <c r="D90" s="935">
        <f t="shared" si="7"/>
        <v>944</v>
      </c>
      <c r="E90" s="936">
        <v>329</v>
      </c>
      <c r="F90" s="936">
        <v>42</v>
      </c>
      <c r="G90" s="936">
        <v>0</v>
      </c>
      <c r="H90" s="936">
        <v>479</v>
      </c>
      <c r="I90" s="936">
        <v>39</v>
      </c>
      <c r="J90" s="936">
        <v>0</v>
      </c>
      <c r="K90" s="937">
        <v>55</v>
      </c>
    </row>
    <row r="91" spans="1:11">
      <c r="A91" s="1392"/>
      <c r="B91" s="1387"/>
      <c r="C91" s="525" t="s">
        <v>49</v>
      </c>
      <c r="D91" s="935">
        <f t="shared" si="7"/>
        <v>499</v>
      </c>
      <c r="E91" s="936">
        <v>180</v>
      </c>
      <c r="F91" s="936">
        <v>29</v>
      </c>
      <c r="G91" s="936">
        <v>0</v>
      </c>
      <c r="H91" s="936">
        <v>242</v>
      </c>
      <c r="I91" s="936">
        <v>23</v>
      </c>
      <c r="J91" s="936">
        <v>0</v>
      </c>
      <c r="K91" s="937">
        <v>25</v>
      </c>
    </row>
    <row r="92" spans="1:11">
      <c r="A92" s="1392"/>
      <c r="B92" s="1387"/>
      <c r="C92" s="525" t="s">
        <v>228</v>
      </c>
      <c r="D92" s="935">
        <f t="shared" si="7"/>
        <v>445</v>
      </c>
      <c r="E92" s="936">
        <v>149</v>
      </c>
      <c r="F92" s="936">
        <v>13</v>
      </c>
      <c r="G92" s="936">
        <v>0</v>
      </c>
      <c r="H92" s="936">
        <v>237</v>
      </c>
      <c r="I92" s="936">
        <v>16</v>
      </c>
      <c r="J92" s="936">
        <v>0</v>
      </c>
      <c r="K92" s="937">
        <v>30</v>
      </c>
    </row>
    <row r="93" spans="1:11">
      <c r="A93" s="1392"/>
      <c r="B93" s="1387" t="s">
        <v>54</v>
      </c>
      <c r="C93" s="525" t="s">
        <v>227</v>
      </c>
      <c r="D93" s="935">
        <f t="shared" si="7"/>
        <v>1929</v>
      </c>
      <c r="E93" s="936">
        <v>632</v>
      </c>
      <c r="F93" s="936">
        <v>108</v>
      </c>
      <c r="G93" s="936">
        <v>148</v>
      </c>
      <c r="H93" s="936">
        <v>899</v>
      </c>
      <c r="I93" s="936">
        <v>142</v>
      </c>
      <c r="J93" s="936">
        <v>0</v>
      </c>
      <c r="K93" s="937">
        <v>0</v>
      </c>
    </row>
    <row r="94" spans="1:11">
      <c r="A94" s="1392"/>
      <c r="B94" s="1387"/>
      <c r="C94" s="525" t="s">
        <v>49</v>
      </c>
      <c r="D94" s="935">
        <f t="shared" si="7"/>
        <v>949</v>
      </c>
      <c r="E94" s="936">
        <v>309</v>
      </c>
      <c r="F94" s="936">
        <v>47</v>
      </c>
      <c r="G94" s="936">
        <v>70</v>
      </c>
      <c r="H94" s="936">
        <v>454</v>
      </c>
      <c r="I94" s="936">
        <v>69</v>
      </c>
      <c r="J94" s="936">
        <v>0</v>
      </c>
      <c r="K94" s="937">
        <v>0</v>
      </c>
    </row>
    <row r="95" spans="1:11">
      <c r="A95" s="1392"/>
      <c r="B95" s="1387"/>
      <c r="C95" s="525" t="s">
        <v>228</v>
      </c>
      <c r="D95" s="935">
        <f t="shared" si="7"/>
        <v>980</v>
      </c>
      <c r="E95" s="936">
        <v>323</v>
      </c>
      <c r="F95" s="936">
        <v>61</v>
      </c>
      <c r="G95" s="936">
        <v>78</v>
      </c>
      <c r="H95" s="936">
        <v>445</v>
      </c>
      <c r="I95" s="936">
        <v>73</v>
      </c>
      <c r="J95" s="936">
        <v>0</v>
      </c>
      <c r="K95" s="937">
        <v>0</v>
      </c>
    </row>
    <row r="96" spans="1:11">
      <c r="A96" s="1392"/>
      <c r="B96" s="1387" t="s">
        <v>55</v>
      </c>
      <c r="C96" s="525" t="s">
        <v>227</v>
      </c>
      <c r="D96" s="935">
        <f t="shared" si="7"/>
        <v>1893</v>
      </c>
      <c r="E96" s="936">
        <v>564</v>
      </c>
      <c r="F96" s="936">
        <v>202</v>
      </c>
      <c r="G96" s="936">
        <v>118</v>
      </c>
      <c r="H96" s="936">
        <v>779</v>
      </c>
      <c r="I96" s="936">
        <v>121</v>
      </c>
      <c r="J96" s="936">
        <v>0</v>
      </c>
      <c r="K96" s="937">
        <v>109</v>
      </c>
    </row>
    <row r="97" spans="1:11">
      <c r="A97" s="1392"/>
      <c r="B97" s="1387"/>
      <c r="C97" s="525" t="s">
        <v>49</v>
      </c>
      <c r="D97" s="935">
        <f t="shared" si="7"/>
        <v>985</v>
      </c>
      <c r="E97" s="936">
        <v>289</v>
      </c>
      <c r="F97" s="936">
        <v>112</v>
      </c>
      <c r="G97" s="936">
        <v>62</v>
      </c>
      <c r="H97" s="936">
        <v>405</v>
      </c>
      <c r="I97" s="936">
        <v>59</v>
      </c>
      <c r="J97" s="936">
        <v>0</v>
      </c>
      <c r="K97" s="937">
        <v>58</v>
      </c>
    </row>
    <row r="98" spans="1:11">
      <c r="A98" s="1392"/>
      <c r="B98" s="1387"/>
      <c r="C98" s="525" t="s">
        <v>228</v>
      </c>
      <c r="D98" s="935">
        <f t="shared" si="7"/>
        <v>908</v>
      </c>
      <c r="E98" s="936">
        <v>275</v>
      </c>
      <c r="F98" s="936">
        <v>90</v>
      </c>
      <c r="G98" s="936">
        <v>56</v>
      </c>
      <c r="H98" s="936">
        <v>374</v>
      </c>
      <c r="I98" s="936">
        <v>62</v>
      </c>
      <c r="J98" s="936">
        <v>0</v>
      </c>
      <c r="K98" s="937">
        <v>51</v>
      </c>
    </row>
    <row r="99" spans="1:11">
      <c r="A99" s="1392"/>
      <c r="B99" s="1387" t="s">
        <v>56</v>
      </c>
      <c r="C99" s="525" t="s">
        <v>227</v>
      </c>
      <c r="D99" s="935">
        <f t="shared" si="7"/>
        <v>2443</v>
      </c>
      <c r="E99" s="936">
        <v>818</v>
      </c>
      <c r="F99" s="936">
        <v>58</v>
      </c>
      <c r="G99" s="936">
        <v>323</v>
      </c>
      <c r="H99" s="936">
        <v>1024</v>
      </c>
      <c r="I99" s="936">
        <v>220</v>
      </c>
      <c r="J99" s="936">
        <v>0</v>
      </c>
      <c r="K99" s="937">
        <v>0</v>
      </c>
    </row>
    <row r="100" spans="1:11" ht="16.5" customHeight="1">
      <c r="A100" s="1392"/>
      <c r="B100" s="1387"/>
      <c r="C100" s="525" t="s">
        <v>49</v>
      </c>
      <c r="D100" s="935">
        <f t="shared" si="7"/>
        <v>1200</v>
      </c>
      <c r="E100" s="936">
        <v>394</v>
      </c>
      <c r="F100" s="936">
        <v>28</v>
      </c>
      <c r="G100" s="936">
        <v>173</v>
      </c>
      <c r="H100" s="936">
        <v>496</v>
      </c>
      <c r="I100" s="936">
        <v>109</v>
      </c>
      <c r="J100" s="936">
        <v>0</v>
      </c>
      <c r="K100" s="937">
        <v>0</v>
      </c>
    </row>
    <row r="101" spans="1:11">
      <c r="A101" s="1392"/>
      <c r="B101" s="1387"/>
      <c r="C101" s="525" t="s">
        <v>228</v>
      </c>
      <c r="D101" s="935">
        <f t="shared" si="7"/>
        <v>1243</v>
      </c>
      <c r="E101" s="936">
        <v>424</v>
      </c>
      <c r="F101" s="936">
        <v>30</v>
      </c>
      <c r="G101" s="936">
        <v>150</v>
      </c>
      <c r="H101" s="936">
        <v>528</v>
      </c>
      <c r="I101" s="936">
        <v>111</v>
      </c>
      <c r="J101" s="936">
        <v>0</v>
      </c>
      <c r="K101" s="937">
        <v>0</v>
      </c>
    </row>
    <row r="102" spans="1:11">
      <c r="A102" s="1392"/>
      <c r="B102" s="1387" t="s">
        <v>57</v>
      </c>
      <c r="C102" s="525" t="s">
        <v>227</v>
      </c>
      <c r="D102" s="935">
        <f t="shared" si="7"/>
        <v>6763</v>
      </c>
      <c r="E102" s="936">
        <v>1120</v>
      </c>
      <c r="F102" s="936">
        <v>381</v>
      </c>
      <c r="G102" s="936">
        <v>253</v>
      </c>
      <c r="H102" s="936">
        <v>3459</v>
      </c>
      <c r="I102" s="936">
        <v>1040</v>
      </c>
      <c r="J102" s="936">
        <v>39</v>
      </c>
      <c r="K102" s="937">
        <v>471</v>
      </c>
    </row>
    <row r="103" spans="1:11">
      <c r="A103" s="1392"/>
      <c r="B103" s="1387"/>
      <c r="C103" s="525" t="s">
        <v>49</v>
      </c>
      <c r="D103" s="935">
        <f t="shared" si="7"/>
        <v>3397</v>
      </c>
      <c r="E103" s="936">
        <v>570</v>
      </c>
      <c r="F103" s="936">
        <v>191</v>
      </c>
      <c r="G103" s="936">
        <v>132</v>
      </c>
      <c r="H103" s="936">
        <v>1737</v>
      </c>
      <c r="I103" s="936">
        <v>511</v>
      </c>
      <c r="J103" s="936">
        <v>15</v>
      </c>
      <c r="K103" s="937">
        <v>241</v>
      </c>
    </row>
    <row r="104" spans="1:11">
      <c r="A104" s="1392"/>
      <c r="B104" s="1387"/>
      <c r="C104" s="525" t="s">
        <v>228</v>
      </c>
      <c r="D104" s="935">
        <f t="shared" si="7"/>
        <v>3366</v>
      </c>
      <c r="E104" s="936">
        <v>550</v>
      </c>
      <c r="F104" s="936">
        <v>190</v>
      </c>
      <c r="G104" s="936">
        <v>121</v>
      </c>
      <c r="H104" s="936">
        <v>1722</v>
      </c>
      <c r="I104" s="936">
        <v>529</v>
      </c>
      <c r="J104" s="936">
        <v>24</v>
      </c>
      <c r="K104" s="937">
        <v>230</v>
      </c>
    </row>
    <row r="105" spans="1:11">
      <c r="A105" s="1392"/>
      <c r="B105" s="1387" t="s">
        <v>58</v>
      </c>
      <c r="C105" s="525" t="s">
        <v>227</v>
      </c>
      <c r="D105" s="935">
        <f t="shared" si="7"/>
        <v>5212</v>
      </c>
      <c r="E105" s="936">
        <v>582</v>
      </c>
      <c r="F105" s="936">
        <v>355</v>
      </c>
      <c r="G105" s="936">
        <v>0</v>
      </c>
      <c r="H105" s="936">
        <v>3498</v>
      </c>
      <c r="I105" s="936">
        <v>762</v>
      </c>
      <c r="J105" s="936">
        <v>0</v>
      </c>
      <c r="K105" s="937">
        <v>15</v>
      </c>
    </row>
    <row r="106" spans="1:11">
      <c r="A106" s="1392"/>
      <c r="B106" s="1387"/>
      <c r="C106" s="525" t="s">
        <v>49</v>
      </c>
      <c r="D106" s="935">
        <f t="shared" si="7"/>
        <v>2695</v>
      </c>
      <c r="E106" s="936">
        <v>293</v>
      </c>
      <c r="F106" s="936">
        <v>188</v>
      </c>
      <c r="G106" s="936">
        <v>0</v>
      </c>
      <c r="H106" s="936">
        <v>1816</v>
      </c>
      <c r="I106" s="936">
        <v>389</v>
      </c>
      <c r="J106" s="936">
        <v>0</v>
      </c>
      <c r="K106" s="937">
        <v>9</v>
      </c>
    </row>
    <row r="107" spans="1:11">
      <c r="A107" s="1392"/>
      <c r="B107" s="1387"/>
      <c r="C107" s="525" t="s">
        <v>228</v>
      </c>
      <c r="D107" s="935">
        <f t="shared" si="7"/>
        <v>2517</v>
      </c>
      <c r="E107" s="936">
        <v>289</v>
      </c>
      <c r="F107" s="936">
        <v>167</v>
      </c>
      <c r="G107" s="936">
        <v>0</v>
      </c>
      <c r="H107" s="936">
        <v>1682</v>
      </c>
      <c r="I107" s="936">
        <v>373</v>
      </c>
      <c r="J107" s="936">
        <v>0</v>
      </c>
      <c r="K107" s="937">
        <v>6</v>
      </c>
    </row>
    <row r="108" spans="1:11">
      <c r="A108" s="1392"/>
      <c r="B108" s="1387" t="s">
        <v>59</v>
      </c>
      <c r="C108" s="525" t="s">
        <v>227</v>
      </c>
      <c r="D108" s="935">
        <f t="shared" si="7"/>
        <v>5909</v>
      </c>
      <c r="E108" s="936">
        <v>1169</v>
      </c>
      <c r="F108" s="936">
        <v>447</v>
      </c>
      <c r="G108" s="936">
        <v>174</v>
      </c>
      <c r="H108" s="936">
        <v>2956</v>
      </c>
      <c r="I108" s="936">
        <v>1163</v>
      </c>
      <c r="J108" s="936">
        <v>0</v>
      </c>
      <c r="K108" s="937">
        <v>0</v>
      </c>
    </row>
    <row r="109" spans="1:11">
      <c r="A109" s="1392"/>
      <c r="B109" s="1387"/>
      <c r="C109" s="525" t="s">
        <v>49</v>
      </c>
      <c r="D109" s="935">
        <f t="shared" si="7"/>
        <v>3034</v>
      </c>
      <c r="E109" s="936">
        <v>608</v>
      </c>
      <c r="F109" s="936">
        <v>241</v>
      </c>
      <c r="G109" s="936">
        <v>89</v>
      </c>
      <c r="H109" s="936">
        <v>1524</v>
      </c>
      <c r="I109" s="936">
        <v>572</v>
      </c>
      <c r="J109" s="936">
        <v>0</v>
      </c>
      <c r="K109" s="937">
        <v>0</v>
      </c>
    </row>
    <row r="110" spans="1:11">
      <c r="A110" s="1392"/>
      <c r="B110" s="1387"/>
      <c r="C110" s="525" t="s">
        <v>228</v>
      </c>
      <c r="D110" s="935">
        <f t="shared" si="7"/>
        <v>2875</v>
      </c>
      <c r="E110" s="936">
        <v>561</v>
      </c>
      <c r="F110" s="936">
        <v>206</v>
      </c>
      <c r="G110" s="936">
        <v>85</v>
      </c>
      <c r="H110" s="936">
        <v>1432</v>
      </c>
      <c r="I110" s="936">
        <v>591</v>
      </c>
      <c r="J110" s="936">
        <v>0</v>
      </c>
      <c r="K110" s="937">
        <v>0</v>
      </c>
    </row>
    <row r="111" spans="1:11">
      <c r="A111" s="1392"/>
      <c r="B111" s="1387" t="s">
        <v>60</v>
      </c>
      <c r="C111" s="525" t="s">
        <v>227</v>
      </c>
      <c r="D111" s="935">
        <f t="shared" si="7"/>
        <v>6985</v>
      </c>
      <c r="E111" s="936">
        <v>445</v>
      </c>
      <c r="F111" s="936">
        <v>453</v>
      </c>
      <c r="G111" s="936">
        <v>45</v>
      </c>
      <c r="H111" s="936">
        <v>4260</v>
      </c>
      <c r="I111" s="936">
        <v>1741</v>
      </c>
      <c r="J111" s="936">
        <v>35</v>
      </c>
      <c r="K111" s="937">
        <v>6</v>
      </c>
    </row>
    <row r="112" spans="1:11">
      <c r="A112" s="1392"/>
      <c r="B112" s="1387"/>
      <c r="C112" s="525" t="s">
        <v>49</v>
      </c>
      <c r="D112" s="935">
        <f t="shared" si="7"/>
        <v>3591</v>
      </c>
      <c r="E112" s="936">
        <v>234</v>
      </c>
      <c r="F112" s="936">
        <v>265</v>
      </c>
      <c r="G112" s="936">
        <v>23</v>
      </c>
      <c r="H112" s="936">
        <v>2174</v>
      </c>
      <c r="I112" s="936">
        <v>876</v>
      </c>
      <c r="J112" s="936">
        <v>18</v>
      </c>
      <c r="K112" s="937">
        <v>1</v>
      </c>
    </row>
    <row r="113" spans="1:11">
      <c r="A113" s="1392"/>
      <c r="B113" s="1387"/>
      <c r="C113" s="525" t="s">
        <v>228</v>
      </c>
      <c r="D113" s="935">
        <f t="shared" si="7"/>
        <v>3394</v>
      </c>
      <c r="E113" s="936">
        <v>211</v>
      </c>
      <c r="F113" s="936">
        <v>188</v>
      </c>
      <c r="G113" s="936">
        <v>22</v>
      </c>
      <c r="H113" s="936">
        <v>2086</v>
      </c>
      <c r="I113" s="936">
        <v>865</v>
      </c>
      <c r="J113" s="936">
        <v>17</v>
      </c>
      <c r="K113" s="937">
        <v>5</v>
      </c>
    </row>
    <row r="114" spans="1:11">
      <c r="A114" s="1392"/>
      <c r="B114" s="1387" t="s">
        <v>61</v>
      </c>
      <c r="C114" s="525" t="s">
        <v>227</v>
      </c>
      <c r="D114" s="935">
        <f t="shared" si="7"/>
        <v>8927</v>
      </c>
      <c r="E114" s="936">
        <v>921</v>
      </c>
      <c r="F114" s="936">
        <v>990</v>
      </c>
      <c r="G114" s="936">
        <v>133</v>
      </c>
      <c r="H114" s="936">
        <v>5116</v>
      </c>
      <c r="I114" s="936">
        <v>1738</v>
      </c>
      <c r="J114" s="936">
        <v>0</v>
      </c>
      <c r="K114" s="937">
        <v>29</v>
      </c>
    </row>
    <row r="115" spans="1:11">
      <c r="A115" s="1392"/>
      <c r="B115" s="1387"/>
      <c r="C115" s="525" t="s">
        <v>49</v>
      </c>
      <c r="D115" s="935">
        <f t="shared" si="7"/>
        <v>4671</v>
      </c>
      <c r="E115" s="936">
        <v>469</v>
      </c>
      <c r="F115" s="936">
        <v>514</v>
      </c>
      <c r="G115" s="936">
        <v>77</v>
      </c>
      <c r="H115" s="936">
        <v>2693</v>
      </c>
      <c r="I115" s="936">
        <v>902</v>
      </c>
      <c r="J115" s="936">
        <v>0</v>
      </c>
      <c r="K115" s="937">
        <v>16</v>
      </c>
    </row>
    <row r="116" spans="1:11">
      <c r="A116" s="1392"/>
      <c r="B116" s="1387"/>
      <c r="C116" s="525" t="s">
        <v>228</v>
      </c>
      <c r="D116" s="935">
        <f t="shared" si="7"/>
        <v>4256</v>
      </c>
      <c r="E116" s="936">
        <v>452</v>
      </c>
      <c r="F116" s="936">
        <v>476</v>
      </c>
      <c r="G116" s="936">
        <v>56</v>
      </c>
      <c r="H116" s="936">
        <v>2423</v>
      </c>
      <c r="I116" s="936">
        <v>836</v>
      </c>
      <c r="J116" s="936">
        <v>0</v>
      </c>
      <c r="K116" s="937">
        <v>13</v>
      </c>
    </row>
    <row r="117" spans="1:11">
      <c r="A117" s="1392"/>
      <c r="B117" s="1387" t="s">
        <v>62</v>
      </c>
      <c r="C117" s="525" t="s">
        <v>227</v>
      </c>
      <c r="D117" s="935">
        <f t="shared" si="7"/>
        <v>8546</v>
      </c>
      <c r="E117" s="936">
        <v>1459</v>
      </c>
      <c r="F117" s="936">
        <v>732</v>
      </c>
      <c r="G117" s="936">
        <v>593</v>
      </c>
      <c r="H117" s="936">
        <v>4202</v>
      </c>
      <c r="I117" s="936">
        <v>1556</v>
      </c>
      <c r="J117" s="936">
        <v>0</v>
      </c>
      <c r="K117" s="937">
        <v>4</v>
      </c>
    </row>
    <row r="118" spans="1:11">
      <c r="A118" s="1392"/>
      <c r="B118" s="1387"/>
      <c r="C118" s="525" t="s">
        <v>49</v>
      </c>
      <c r="D118" s="935">
        <f t="shared" si="7"/>
        <v>4392</v>
      </c>
      <c r="E118" s="936">
        <v>734</v>
      </c>
      <c r="F118" s="936">
        <v>401</v>
      </c>
      <c r="G118" s="936">
        <v>327</v>
      </c>
      <c r="H118" s="936">
        <v>2103</v>
      </c>
      <c r="I118" s="936">
        <v>825</v>
      </c>
      <c r="J118" s="936">
        <v>0</v>
      </c>
      <c r="K118" s="937">
        <v>2</v>
      </c>
    </row>
    <row r="119" spans="1:11">
      <c r="A119" s="1392"/>
      <c r="B119" s="1387"/>
      <c r="C119" s="525" t="s">
        <v>228</v>
      </c>
      <c r="D119" s="935">
        <f t="shared" si="7"/>
        <v>4154</v>
      </c>
      <c r="E119" s="936">
        <v>725</v>
      </c>
      <c r="F119" s="936">
        <v>331</v>
      </c>
      <c r="G119" s="936">
        <v>266</v>
      </c>
      <c r="H119" s="936">
        <v>2099</v>
      </c>
      <c r="I119" s="936">
        <v>731</v>
      </c>
      <c r="J119" s="936">
        <v>0</v>
      </c>
      <c r="K119" s="937">
        <v>2</v>
      </c>
    </row>
    <row r="120" spans="1:11">
      <c r="A120" s="1392"/>
      <c r="B120" s="1387" t="s">
        <v>63</v>
      </c>
      <c r="C120" s="525" t="s">
        <v>227</v>
      </c>
      <c r="D120" s="935">
        <f t="shared" si="7"/>
        <v>4663</v>
      </c>
      <c r="E120" s="936">
        <v>601</v>
      </c>
      <c r="F120" s="936">
        <v>393</v>
      </c>
      <c r="G120" s="936">
        <v>59</v>
      </c>
      <c r="H120" s="936">
        <v>2891</v>
      </c>
      <c r="I120" s="936">
        <v>638</v>
      </c>
      <c r="J120" s="936">
        <v>25</v>
      </c>
      <c r="K120" s="937">
        <v>56</v>
      </c>
    </row>
    <row r="121" spans="1:11">
      <c r="A121" s="1392"/>
      <c r="B121" s="1387"/>
      <c r="C121" s="525" t="s">
        <v>49</v>
      </c>
      <c r="D121" s="935">
        <f t="shared" si="7"/>
        <v>2497</v>
      </c>
      <c r="E121" s="936">
        <v>327</v>
      </c>
      <c r="F121" s="936">
        <v>216</v>
      </c>
      <c r="G121" s="936">
        <v>38</v>
      </c>
      <c r="H121" s="936">
        <v>1528</v>
      </c>
      <c r="I121" s="936">
        <v>347</v>
      </c>
      <c r="J121" s="936">
        <v>13</v>
      </c>
      <c r="K121" s="937">
        <v>28</v>
      </c>
    </row>
    <row r="122" spans="1:11">
      <c r="A122" s="1392"/>
      <c r="B122" s="1387"/>
      <c r="C122" s="525" t="s">
        <v>228</v>
      </c>
      <c r="D122" s="935">
        <f t="shared" si="7"/>
        <v>2166</v>
      </c>
      <c r="E122" s="936">
        <v>274</v>
      </c>
      <c r="F122" s="936">
        <v>177</v>
      </c>
      <c r="G122" s="936">
        <v>21</v>
      </c>
      <c r="H122" s="936">
        <v>1363</v>
      </c>
      <c r="I122" s="936">
        <v>291</v>
      </c>
      <c r="J122" s="936">
        <v>12</v>
      </c>
      <c r="K122" s="937">
        <v>28</v>
      </c>
    </row>
    <row r="123" spans="1:11">
      <c r="A123" s="1392"/>
      <c r="B123" s="1387" t="s">
        <v>53</v>
      </c>
      <c r="C123" s="525" t="s">
        <v>227</v>
      </c>
      <c r="D123" s="935">
        <f t="shared" si="7"/>
        <v>2098</v>
      </c>
      <c r="E123" s="936">
        <v>272</v>
      </c>
      <c r="F123" s="936">
        <v>438</v>
      </c>
      <c r="G123" s="936">
        <v>0</v>
      </c>
      <c r="H123" s="936">
        <v>901</v>
      </c>
      <c r="I123" s="936">
        <v>351</v>
      </c>
      <c r="J123" s="936">
        <v>0</v>
      </c>
      <c r="K123" s="937">
        <v>136</v>
      </c>
    </row>
    <row r="124" spans="1:11">
      <c r="A124" s="1392"/>
      <c r="B124" s="1387"/>
      <c r="C124" s="525" t="s">
        <v>49</v>
      </c>
      <c r="D124" s="935">
        <f t="shared" si="7"/>
        <v>1098</v>
      </c>
      <c r="E124" s="936">
        <v>138</v>
      </c>
      <c r="F124" s="936">
        <v>226</v>
      </c>
      <c r="G124" s="936">
        <v>0</v>
      </c>
      <c r="H124" s="936">
        <v>471</v>
      </c>
      <c r="I124" s="936">
        <v>193</v>
      </c>
      <c r="J124" s="936">
        <v>0</v>
      </c>
      <c r="K124" s="937">
        <v>70</v>
      </c>
    </row>
    <row r="125" spans="1:11">
      <c r="A125" s="1392"/>
      <c r="B125" s="1387"/>
      <c r="C125" s="525" t="s">
        <v>228</v>
      </c>
      <c r="D125" s="935">
        <f t="shared" si="7"/>
        <v>1000</v>
      </c>
      <c r="E125" s="936">
        <v>134</v>
      </c>
      <c r="F125" s="936">
        <v>212</v>
      </c>
      <c r="G125" s="936">
        <v>0</v>
      </c>
      <c r="H125" s="936">
        <v>430</v>
      </c>
      <c r="I125" s="936">
        <v>158</v>
      </c>
      <c r="J125" s="936">
        <v>0</v>
      </c>
      <c r="K125" s="937">
        <v>66</v>
      </c>
    </row>
    <row r="126" spans="1:11">
      <c r="A126" s="1392"/>
      <c r="B126" s="1387" t="s">
        <v>64</v>
      </c>
      <c r="C126" s="525" t="s">
        <v>227</v>
      </c>
      <c r="D126" s="935">
        <f t="shared" si="7"/>
        <v>4113</v>
      </c>
      <c r="E126" s="936">
        <v>366</v>
      </c>
      <c r="F126" s="936">
        <v>200</v>
      </c>
      <c r="G126" s="936">
        <v>368</v>
      </c>
      <c r="H126" s="936">
        <v>2521</v>
      </c>
      <c r="I126" s="936">
        <v>490</v>
      </c>
      <c r="J126" s="936">
        <v>0</v>
      </c>
      <c r="K126" s="937">
        <v>168</v>
      </c>
    </row>
    <row r="127" spans="1:11">
      <c r="A127" s="1392"/>
      <c r="B127" s="1387"/>
      <c r="C127" s="525" t="s">
        <v>49</v>
      </c>
      <c r="D127" s="935">
        <f t="shared" si="7"/>
        <v>2113</v>
      </c>
      <c r="E127" s="936">
        <v>186</v>
      </c>
      <c r="F127" s="936">
        <v>93</v>
      </c>
      <c r="G127" s="936">
        <v>192</v>
      </c>
      <c r="H127" s="936">
        <v>1297</v>
      </c>
      <c r="I127" s="936">
        <v>263</v>
      </c>
      <c r="J127" s="936">
        <v>0</v>
      </c>
      <c r="K127" s="937">
        <v>82</v>
      </c>
    </row>
    <row r="128" spans="1:11">
      <c r="A128" s="1392"/>
      <c r="B128" s="1387"/>
      <c r="C128" s="525" t="s">
        <v>228</v>
      </c>
      <c r="D128" s="935">
        <f t="shared" si="7"/>
        <v>2000</v>
      </c>
      <c r="E128" s="936">
        <v>180</v>
      </c>
      <c r="F128" s="936">
        <v>107</v>
      </c>
      <c r="G128" s="936">
        <v>176</v>
      </c>
      <c r="H128" s="936">
        <v>1224</v>
      </c>
      <c r="I128" s="936">
        <v>227</v>
      </c>
      <c r="J128" s="936">
        <v>0</v>
      </c>
      <c r="K128" s="937">
        <v>86</v>
      </c>
    </row>
    <row r="129" spans="1:11">
      <c r="A129" s="1392"/>
      <c r="B129" s="1387" t="s">
        <v>65</v>
      </c>
      <c r="C129" s="525" t="s">
        <v>227</v>
      </c>
      <c r="D129" s="935">
        <f t="shared" si="7"/>
        <v>3415</v>
      </c>
      <c r="E129" s="936">
        <v>250</v>
      </c>
      <c r="F129" s="936">
        <v>414</v>
      </c>
      <c r="G129" s="936">
        <v>166</v>
      </c>
      <c r="H129" s="936">
        <v>2219</v>
      </c>
      <c r="I129" s="936">
        <v>366</v>
      </c>
      <c r="J129" s="936">
        <v>0</v>
      </c>
      <c r="K129" s="937">
        <v>0</v>
      </c>
    </row>
    <row r="130" spans="1:11">
      <c r="A130" s="1392"/>
      <c r="B130" s="1387"/>
      <c r="C130" s="525" t="s">
        <v>49</v>
      </c>
      <c r="D130" s="935">
        <f t="shared" si="7"/>
        <v>1779</v>
      </c>
      <c r="E130" s="936">
        <v>135</v>
      </c>
      <c r="F130" s="936">
        <v>230</v>
      </c>
      <c r="G130" s="936">
        <v>82</v>
      </c>
      <c r="H130" s="936">
        <v>1147</v>
      </c>
      <c r="I130" s="936">
        <v>185</v>
      </c>
      <c r="J130" s="936">
        <v>0</v>
      </c>
      <c r="K130" s="937">
        <v>0</v>
      </c>
    </row>
    <row r="131" spans="1:11">
      <c r="A131" s="1392"/>
      <c r="B131" s="1387"/>
      <c r="C131" s="525" t="s">
        <v>228</v>
      </c>
      <c r="D131" s="935">
        <f t="shared" si="7"/>
        <v>1636</v>
      </c>
      <c r="E131" s="936">
        <v>115</v>
      </c>
      <c r="F131" s="936">
        <v>184</v>
      </c>
      <c r="G131" s="936">
        <v>84</v>
      </c>
      <c r="H131" s="936">
        <v>1072</v>
      </c>
      <c r="I131" s="936">
        <v>181</v>
      </c>
      <c r="J131" s="936">
        <v>0</v>
      </c>
      <c r="K131" s="937">
        <v>0</v>
      </c>
    </row>
    <row r="132" spans="1:11" ht="16.5" customHeight="1">
      <c r="A132" s="1392"/>
      <c r="B132" s="1387" t="s">
        <v>66</v>
      </c>
      <c r="C132" s="525" t="s">
        <v>227</v>
      </c>
      <c r="D132" s="935">
        <f t="shared" si="7"/>
        <v>5453</v>
      </c>
      <c r="E132" s="936">
        <v>744</v>
      </c>
      <c r="F132" s="936">
        <v>139</v>
      </c>
      <c r="G132" s="936">
        <v>144</v>
      </c>
      <c r="H132" s="936">
        <v>3201</v>
      </c>
      <c r="I132" s="936">
        <v>1185</v>
      </c>
      <c r="J132" s="936">
        <v>0</v>
      </c>
      <c r="K132" s="937">
        <v>40</v>
      </c>
    </row>
    <row r="133" spans="1:11">
      <c r="A133" s="1392"/>
      <c r="B133" s="1387"/>
      <c r="C133" s="525" t="s">
        <v>49</v>
      </c>
      <c r="D133" s="935">
        <f t="shared" si="7"/>
        <v>2869</v>
      </c>
      <c r="E133" s="936">
        <v>395</v>
      </c>
      <c r="F133" s="936">
        <v>76</v>
      </c>
      <c r="G133" s="936">
        <v>76</v>
      </c>
      <c r="H133" s="936">
        <v>1687</v>
      </c>
      <c r="I133" s="936">
        <v>614</v>
      </c>
      <c r="J133" s="936">
        <v>0</v>
      </c>
      <c r="K133" s="937">
        <v>21</v>
      </c>
    </row>
    <row r="134" spans="1:11">
      <c r="A134" s="1392"/>
      <c r="B134" s="1387"/>
      <c r="C134" s="525" t="s">
        <v>228</v>
      </c>
      <c r="D134" s="935">
        <f t="shared" si="7"/>
        <v>2584</v>
      </c>
      <c r="E134" s="936">
        <v>349</v>
      </c>
      <c r="F134" s="936">
        <v>63</v>
      </c>
      <c r="G134" s="936">
        <v>68</v>
      </c>
      <c r="H134" s="936">
        <v>1514</v>
      </c>
      <c r="I134" s="936">
        <v>571</v>
      </c>
      <c r="J134" s="936">
        <v>0</v>
      </c>
      <c r="K134" s="937">
        <v>19</v>
      </c>
    </row>
    <row r="135" spans="1:11">
      <c r="A135" s="1392"/>
      <c r="B135" s="1387" t="s">
        <v>67</v>
      </c>
      <c r="C135" s="525" t="s">
        <v>227</v>
      </c>
      <c r="D135" s="935">
        <f t="shared" ref="D135:D198" si="11">SUM(E135:K135)</f>
        <v>5024</v>
      </c>
      <c r="E135" s="936">
        <v>422</v>
      </c>
      <c r="F135" s="936">
        <v>477</v>
      </c>
      <c r="G135" s="936">
        <v>0</v>
      </c>
      <c r="H135" s="936">
        <v>2418</v>
      </c>
      <c r="I135" s="936">
        <v>1477</v>
      </c>
      <c r="J135" s="936">
        <v>12</v>
      </c>
      <c r="K135" s="937">
        <v>218</v>
      </c>
    </row>
    <row r="136" spans="1:11">
      <c r="A136" s="1392"/>
      <c r="B136" s="1387"/>
      <c r="C136" s="525" t="s">
        <v>49</v>
      </c>
      <c r="D136" s="935">
        <f t="shared" si="11"/>
        <v>2596</v>
      </c>
      <c r="E136" s="936">
        <v>221</v>
      </c>
      <c r="F136" s="936">
        <v>256</v>
      </c>
      <c r="G136" s="936">
        <v>0</v>
      </c>
      <c r="H136" s="936">
        <v>1245</v>
      </c>
      <c r="I136" s="936">
        <v>746</v>
      </c>
      <c r="J136" s="936">
        <v>8</v>
      </c>
      <c r="K136" s="937">
        <v>120</v>
      </c>
    </row>
    <row r="137" spans="1:11">
      <c r="A137" s="1392"/>
      <c r="B137" s="1387"/>
      <c r="C137" s="525" t="s">
        <v>228</v>
      </c>
      <c r="D137" s="935">
        <f t="shared" si="11"/>
        <v>2428</v>
      </c>
      <c r="E137" s="936">
        <v>201</v>
      </c>
      <c r="F137" s="936">
        <v>221</v>
      </c>
      <c r="G137" s="936">
        <v>0</v>
      </c>
      <c r="H137" s="936">
        <v>1173</v>
      </c>
      <c r="I137" s="936">
        <v>731</v>
      </c>
      <c r="J137" s="936">
        <v>4</v>
      </c>
      <c r="K137" s="937">
        <v>98</v>
      </c>
    </row>
    <row r="138" spans="1:11">
      <c r="A138" s="1392" t="s">
        <v>649</v>
      </c>
      <c r="B138" s="1391" t="s">
        <v>648</v>
      </c>
      <c r="C138" s="524" t="s">
        <v>644</v>
      </c>
      <c r="D138" s="935">
        <f t="shared" si="11"/>
        <v>63505</v>
      </c>
      <c r="E138" s="935">
        <f>SUM(E139:E140)</f>
        <v>2077</v>
      </c>
      <c r="F138" s="935">
        <f t="shared" ref="F138:K138" si="12">SUM(F139:F140)</f>
        <v>11813</v>
      </c>
      <c r="G138" s="935">
        <f t="shared" si="12"/>
        <v>1952</v>
      </c>
      <c r="H138" s="935">
        <f t="shared" si="12"/>
        <v>37185</v>
      </c>
      <c r="I138" s="935">
        <f t="shared" si="12"/>
        <v>9576</v>
      </c>
      <c r="J138" s="935">
        <f t="shared" si="12"/>
        <v>109</v>
      </c>
      <c r="K138" s="718">
        <f t="shared" si="12"/>
        <v>793</v>
      </c>
    </row>
    <row r="139" spans="1:11">
      <c r="A139" s="1392"/>
      <c r="B139" s="1391"/>
      <c r="C139" s="524" t="s">
        <v>645</v>
      </c>
      <c r="D139" s="935">
        <f t="shared" si="11"/>
        <v>32819</v>
      </c>
      <c r="E139" s="935">
        <f>SUM(E142,E145,E148,E151,E154,E157,E160,E163)</f>
        <v>1073</v>
      </c>
      <c r="F139" s="935">
        <f t="shared" ref="F139:K139" si="13">SUM(F142,F145,F148,F151,F154,F157,F160,F163)</f>
        <v>6234</v>
      </c>
      <c r="G139" s="935">
        <f t="shared" si="13"/>
        <v>955</v>
      </c>
      <c r="H139" s="935">
        <f t="shared" si="13"/>
        <v>19169</v>
      </c>
      <c r="I139" s="935">
        <f t="shared" si="13"/>
        <v>4911</v>
      </c>
      <c r="J139" s="935">
        <f t="shared" si="13"/>
        <v>61</v>
      </c>
      <c r="K139" s="718">
        <f t="shared" si="13"/>
        <v>416</v>
      </c>
    </row>
    <row r="140" spans="1:11">
      <c r="A140" s="1392"/>
      <c r="B140" s="1391"/>
      <c r="C140" s="524" t="s">
        <v>646</v>
      </c>
      <c r="D140" s="935">
        <f t="shared" si="11"/>
        <v>30686</v>
      </c>
      <c r="E140" s="935">
        <f>SUM(E143,E146,E149,E152,E155,E158,E161,E164)</f>
        <v>1004</v>
      </c>
      <c r="F140" s="935">
        <f t="shared" ref="F140:K140" si="14">SUM(F143,F146,F149,F152,F155,F158,F161,F164)</f>
        <v>5579</v>
      </c>
      <c r="G140" s="935">
        <f t="shared" si="14"/>
        <v>997</v>
      </c>
      <c r="H140" s="935">
        <f t="shared" si="14"/>
        <v>18016</v>
      </c>
      <c r="I140" s="935">
        <f t="shared" si="14"/>
        <v>4665</v>
      </c>
      <c r="J140" s="935">
        <f t="shared" si="14"/>
        <v>48</v>
      </c>
      <c r="K140" s="718">
        <f t="shared" si="14"/>
        <v>377</v>
      </c>
    </row>
    <row r="141" spans="1:11">
      <c r="A141" s="1392"/>
      <c r="B141" s="1387" t="s">
        <v>52</v>
      </c>
      <c r="C141" s="525" t="s">
        <v>227</v>
      </c>
      <c r="D141" s="935">
        <f t="shared" si="11"/>
        <v>1529</v>
      </c>
      <c r="E141" s="936">
        <v>119</v>
      </c>
      <c r="F141" s="936">
        <v>319</v>
      </c>
      <c r="G141" s="936">
        <v>60</v>
      </c>
      <c r="H141" s="936">
        <v>673</v>
      </c>
      <c r="I141" s="936">
        <v>188</v>
      </c>
      <c r="J141" s="936">
        <v>0</v>
      </c>
      <c r="K141" s="937">
        <v>170</v>
      </c>
    </row>
    <row r="142" spans="1:11">
      <c r="A142" s="1392"/>
      <c r="B142" s="1387"/>
      <c r="C142" s="525" t="s">
        <v>49</v>
      </c>
      <c r="D142" s="935">
        <f t="shared" si="11"/>
        <v>806</v>
      </c>
      <c r="E142" s="936">
        <v>65</v>
      </c>
      <c r="F142" s="936">
        <v>164</v>
      </c>
      <c r="G142" s="936">
        <v>26</v>
      </c>
      <c r="H142" s="936">
        <v>367</v>
      </c>
      <c r="I142" s="936">
        <v>100</v>
      </c>
      <c r="J142" s="936">
        <v>0</v>
      </c>
      <c r="K142" s="937">
        <v>84</v>
      </c>
    </row>
    <row r="143" spans="1:11">
      <c r="A143" s="1392"/>
      <c r="B143" s="1387"/>
      <c r="C143" s="525" t="s">
        <v>228</v>
      </c>
      <c r="D143" s="935">
        <f t="shared" si="11"/>
        <v>723</v>
      </c>
      <c r="E143" s="936">
        <v>54</v>
      </c>
      <c r="F143" s="936">
        <v>155</v>
      </c>
      <c r="G143" s="936">
        <v>34</v>
      </c>
      <c r="H143" s="936">
        <v>306</v>
      </c>
      <c r="I143" s="936">
        <v>88</v>
      </c>
      <c r="J143" s="936">
        <v>0</v>
      </c>
      <c r="K143" s="937">
        <v>86</v>
      </c>
    </row>
    <row r="144" spans="1:11">
      <c r="A144" s="1392"/>
      <c r="B144" s="1387" t="s">
        <v>55</v>
      </c>
      <c r="C144" s="525" t="s">
        <v>227</v>
      </c>
      <c r="D144" s="935">
        <f t="shared" si="11"/>
        <v>8907</v>
      </c>
      <c r="E144" s="936">
        <v>345</v>
      </c>
      <c r="F144" s="936">
        <v>1633</v>
      </c>
      <c r="G144" s="936">
        <v>211</v>
      </c>
      <c r="H144" s="936">
        <v>5728</v>
      </c>
      <c r="I144" s="936">
        <v>939</v>
      </c>
      <c r="J144" s="936">
        <v>0</v>
      </c>
      <c r="K144" s="937">
        <v>51</v>
      </c>
    </row>
    <row r="145" spans="1:11">
      <c r="A145" s="1392"/>
      <c r="B145" s="1387"/>
      <c r="C145" s="525" t="s">
        <v>49</v>
      </c>
      <c r="D145" s="935">
        <f t="shared" si="11"/>
        <v>4646</v>
      </c>
      <c r="E145" s="936">
        <v>164</v>
      </c>
      <c r="F145" s="936">
        <v>879</v>
      </c>
      <c r="G145" s="936">
        <v>119</v>
      </c>
      <c r="H145" s="936">
        <v>2970</v>
      </c>
      <c r="I145" s="936">
        <v>478</v>
      </c>
      <c r="J145" s="936">
        <v>0</v>
      </c>
      <c r="K145" s="937">
        <v>36</v>
      </c>
    </row>
    <row r="146" spans="1:11">
      <c r="A146" s="1392"/>
      <c r="B146" s="1387"/>
      <c r="C146" s="525" t="s">
        <v>228</v>
      </c>
      <c r="D146" s="935">
        <f t="shared" si="11"/>
        <v>4261</v>
      </c>
      <c r="E146" s="936">
        <v>181</v>
      </c>
      <c r="F146" s="936">
        <v>754</v>
      </c>
      <c r="G146" s="936">
        <v>92</v>
      </c>
      <c r="H146" s="936">
        <v>2758</v>
      </c>
      <c r="I146" s="936">
        <v>461</v>
      </c>
      <c r="J146" s="936">
        <v>0</v>
      </c>
      <c r="K146" s="937">
        <v>15</v>
      </c>
    </row>
    <row r="147" spans="1:11">
      <c r="A147" s="1392"/>
      <c r="B147" s="1387" t="s">
        <v>54</v>
      </c>
      <c r="C147" s="525" t="s">
        <v>227</v>
      </c>
      <c r="D147" s="935">
        <f t="shared" si="11"/>
        <v>5726</v>
      </c>
      <c r="E147" s="936">
        <v>355</v>
      </c>
      <c r="F147" s="936">
        <v>276</v>
      </c>
      <c r="G147" s="936">
        <v>291</v>
      </c>
      <c r="H147" s="936">
        <v>4270</v>
      </c>
      <c r="I147" s="936">
        <v>497</v>
      </c>
      <c r="J147" s="936">
        <v>0</v>
      </c>
      <c r="K147" s="937">
        <v>37</v>
      </c>
    </row>
    <row r="148" spans="1:11">
      <c r="A148" s="1392"/>
      <c r="B148" s="1387"/>
      <c r="C148" s="525" t="s">
        <v>49</v>
      </c>
      <c r="D148" s="935">
        <f t="shared" si="11"/>
        <v>2923</v>
      </c>
      <c r="E148" s="936">
        <v>187</v>
      </c>
      <c r="F148" s="936">
        <v>157</v>
      </c>
      <c r="G148" s="936">
        <v>125</v>
      </c>
      <c r="H148" s="936">
        <v>2173</v>
      </c>
      <c r="I148" s="936">
        <v>255</v>
      </c>
      <c r="J148" s="936">
        <v>0</v>
      </c>
      <c r="K148" s="937">
        <v>26</v>
      </c>
    </row>
    <row r="149" spans="1:11">
      <c r="A149" s="1392"/>
      <c r="B149" s="1387"/>
      <c r="C149" s="525" t="s">
        <v>228</v>
      </c>
      <c r="D149" s="935">
        <f t="shared" si="11"/>
        <v>2803</v>
      </c>
      <c r="E149" s="936">
        <v>168</v>
      </c>
      <c r="F149" s="936">
        <v>119</v>
      </c>
      <c r="G149" s="936">
        <v>166</v>
      </c>
      <c r="H149" s="936">
        <v>2097</v>
      </c>
      <c r="I149" s="936">
        <v>242</v>
      </c>
      <c r="J149" s="936">
        <v>0</v>
      </c>
      <c r="K149" s="937">
        <v>11</v>
      </c>
    </row>
    <row r="150" spans="1:11">
      <c r="A150" s="1392"/>
      <c r="B150" s="1387" t="s">
        <v>59</v>
      </c>
      <c r="C150" s="525" t="s">
        <v>227</v>
      </c>
      <c r="D150" s="935">
        <f t="shared" si="11"/>
        <v>3420</v>
      </c>
      <c r="E150" s="936">
        <v>47</v>
      </c>
      <c r="F150" s="936">
        <v>1357</v>
      </c>
      <c r="G150" s="936">
        <v>265</v>
      </c>
      <c r="H150" s="936">
        <v>1551</v>
      </c>
      <c r="I150" s="936">
        <v>177</v>
      </c>
      <c r="J150" s="936">
        <v>18</v>
      </c>
      <c r="K150" s="937">
        <v>5</v>
      </c>
    </row>
    <row r="151" spans="1:11">
      <c r="A151" s="1392"/>
      <c r="B151" s="1387"/>
      <c r="C151" s="525" t="s">
        <v>49</v>
      </c>
      <c r="D151" s="935">
        <f t="shared" si="11"/>
        <v>1791</v>
      </c>
      <c r="E151" s="936">
        <v>22</v>
      </c>
      <c r="F151" s="936">
        <v>709</v>
      </c>
      <c r="G151" s="936">
        <v>137</v>
      </c>
      <c r="H151" s="936">
        <v>825</v>
      </c>
      <c r="I151" s="936">
        <v>85</v>
      </c>
      <c r="J151" s="936">
        <v>11</v>
      </c>
      <c r="K151" s="937">
        <v>2</v>
      </c>
    </row>
    <row r="152" spans="1:11">
      <c r="A152" s="1392"/>
      <c r="B152" s="1387"/>
      <c r="C152" s="525" t="s">
        <v>228</v>
      </c>
      <c r="D152" s="935">
        <f t="shared" si="11"/>
        <v>1629</v>
      </c>
      <c r="E152" s="936">
        <v>25</v>
      </c>
      <c r="F152" s="936">
        <v>648</v>
      </c>
      <c r="G152" s="936">
        <v>128</v>
      </c>
      <c r="H152" s="936">
        <v>726</v>
      </c>
      <c r="I152" s="936">
        <v>92</v>
      </c>
      <c r="J152" s="936">
        <v>7</v>
      </c>
      <c r="K152" s="937">
        <v>3</v>
      </c>
    </row>
    <row r="153" spans="1:11">
      <c r="A153" s="1392"/>
      <c r="B153" s="1387" t="s">
        <v>60</v>
      </c>
      <c r="C153" s="525" t="s">
        <v>227</v>
      </c>
      <c r="D153" s="935">
        <f t="shared" si="11"/>
        <v>12999</v>
      </c>
      <c r="E153" s="936">
        <v>184</v>
      </c>
      <c r="F153" s="936">
        <v>2314</v>
      </c>
      <c r="G153" s="936">
        <v>237</v>
      </c>
      <c r="H153" s="936">
        <v>7415</v>
      </c>
      <c r="I153" s="936">
        <v>2691</v>
      </c>
      <c r="J153" s="936">
        <v>39</v>
      </c>
      <c r="K153" s="937">
        <v>119</v>
      </c>
    </row>
    <row r="154" spans="1:11">
      <c r="A154" s="1392"/>
      <c r="B154" s="1387"/>
      <c r="C154" s="525" t="s">
        <v>49</v>
      </c>
      <c r="D154" s="935">
        <f t="shared" si="11"/>
        <v>6825</v>
      </c>
      <c r="E154" s="936">
        <v>102</v>
      </c>
      <c r="F154" s="936">
        <v>1230</v>
      </c>
      <c r="G154" s="936">
        <v>117</v>
      </c>
      <c r="H154" s="936">
        <v>3900</v>
      </c>
      <c r="I154" s="936">
        <v>1389</v>
      </c>
      <c r="J154" s="936">
        <v>23</v>
      </c>
      <c r="K154" s="937">
        <v>64</v>
      </c>
    </row>
    <row r="155" spans="1:11">
      <c r="A155" s="1392"/>
      <c r="B155" s="1387"/>
      <c r="C155" s="525" t="s">
        <v>228</v>
      </c>
      <c r="D155" s="935">
        <f t="shared" si="11"/>
        <v>6174</v>
      </c>
      <c r="E155" s="936">
        <v>82</v>
      </c>
      <c r="F155" s="936">
        <v>1084</v>
      </c>
      <c r="G155" s="936">
        <v>120</v>
      </c>
      <c r="H155" s="936">
        <v>3515</v>
      </c>
      <c r="I155" s="936">
        <v>1302</v>
      </c>
      <c r="J155" s="936">
        <v>16</v>
      </c>
      <c r="K155" s="937">
        <v>55</v>
      </c>
    </row>
    <row r="156" spans="1:11">
      <c r="A156" s="1392"/>
      <c r="B156" s="1387" t="s">
        <v>68</v>
      </c>
      <c r="C156" s="525" t="s">
        <v>227</v>
      </c>
      <c r="D156" s="935">
        <f t="shared" si="11"/>
        <v>8991</v>
      </c>
      <c r="E156" s="936">
        <v>185</v>
      </c>
      <c r="F156" s="936">
        <v>3000</v>
      </c>
      <c r="G156" s="936">
        <v>331</v>
      </c>
      <c r="H156" s="936">
        <v>4082</v>
      </c>
      <c r="I156" s="936">
        <v>1075</v>
      </c>
      <c r="J156" s="936">
        <v>35</v>
      </c>
      <c r="K156" s="937">
        <v>283</v>
      </c>
    </row>
    <row r="157" spans="1:11">
      <c r="A157" s="1392"/>
      <c r="B157" s="1387"/>
      <c r="C157" s="525" t="s">
        <v>49</v>
      </c>
      <c r="D157" s="935">
        <f t="shared" si="11"/>
        <v>4579</v>
      </c>
      <c r="E157" s="936">
        <v>93</v>
      </c>
      <c r="F157" s="936">
        <v>1515</v>
      </c>
      <c r="G157" s="936">
        <v>171</v>
      </c>
      <c r="H157" s="936">
        <v>2080</v>
      </c>
      <c r="I157" s="936">
        <v>566</v>
      </c>
      <c r="J157" s="936">
        <v>17</v>
      </c>
      <c r="K157" s="937">
        <v>137</v>
      </c>
    </row>
    <row r="158" spans="1:11">
      <c r="A158" s="1392"/>
      <c r="B158" s="1387"/>
      <c r="C158" s="525" t="s">
        <v>228</v>
      </c>
      <c r="D158" s="935">
        <f t="shared" si="11"/>
        <v>4412</v>
      </c>
      <c r="E158" s="936">
        <v>92</v>
      </c>
      <c r="F158" s="936">
        <v>1485</v>
      </c>
      <c r="G158" s="936">
        <v>160</v>
      </c>
      <c r="H158" s="936">
        <v>2002</v>
      </c>
      <c r="I158" s="936">
        <v>509</v>
      </c>
      <c r="J158" s="936">
        <v>18</v>
      </c>
      <c r="K158" s="937">
        <v>146</v>
      </c>
    </row>
    <row r="159" spans="1:11">
      <c r="A159" s="1392"/>
      <c r="B159" s="1387" t="s">
        <v>69</v>
      </c>
      <c r="C159" s="525" t="s">
        <v>227</v>
      </c>
      <c r="D159" s="935">
        <f t="shared" si="11"/>
        <v>15941</v>
      </c>
      <c r="E159" s="936">
        <v>493</v>
      </c>
      <c r="F159" s="936">
        <v>1826</v>
      </c>
      <c r="G159" s="936">
        <v>557</v>
      </c>
      <c r="H159" s="936">
        <v>9718</v>
      </c>
      <c r="I159" s="936">
        <v>3219</v>
      </c>
      <c r="J159" s="936">
        <v>0</v>
      </c>
      <c r="K159" s="937">
        <v>128</v>
      </c>
    </row>
    <row r="160" spans="1:11">
      <c r="A160" s="1392"/>
      <c r="B160" s="1387"/>
      <c r="C160" s="525" t="s">
        <v>49</v>
      </c>
      <c r="D160" s="935">
        <f t="shared" si="11"/>
        <v>8149</v>
      </c>
      <c r="E160" s="936">
        <v>252</v>
      </c>
      <c r="F160" s="936">
        <v>1004</v>
      </c>
      <c r="G160" s="936">
        <v>260</v>
      </c>
      <c r="H160" s="936">
        <v>4952</v>
      </c>
      <c r="I160" s="936">
        <v>1614</v>
      </c>
      <c r="J160" s="936">
        <v>0</v>
      </c>
      <c r="K160" s="937">
        <v>67</v>
      </c>
    </row>
    <row r="161" spans="1:11">
      <c r="A161" s="1392"/>
      <c r="B161" s="1387"/>
      <c r="C161" s="525" t="s">
        <v>228</v>
      </c>
      <c r="D161" s="935">
        <f t="shared" si="11"/>
        <v>7792</v>
      </c>
      <c r="E161" s="936">
        <v>241</v>
      </c>
      <c r="F161" s="936">
        <v>822</v>
      </c>
      <c r="G161" s="936">
        <v>297</v>
      </c>
      <c r="H161" s="936">
        <v>4766</v>
      </c>
      <c r="I161" s="936">
        <v>1605</v>
      </c>
      <c r="J161" s="936">
        <v>0</v>
      </c>
      <c r="K161" s="937">
        <v>61</v>
      </c>
    </row>
    <row r="162" spans="1:11">
      <c r="A162" s="1392"/>
      <c r="B162" s="1387" t="s">
        <v>70</v>
      </c>
      <c r="C162" s="525" t="s">
        <v>227</v>
      </c>
      <c r="D162" s="935">
        <f t="shared" si="11"/>
        <v>5992</v>
      </c>
      <c r="E162" s="936">
        <v>349</v>
      </c>
      <c r="F162" s="936">
        <v>1088</v>
      </c>
      <c r="G162" s="936">
        <v>0</v>
      </c>
      <c r="H162" s="936">
        <v>3748</v>
      </c>
      <c r="I162" s="936">
        <v>790</v>
      </c>
      <c r="J162" s="936">
        <v>17</v>
      </c>
      <c r="K162" s="937">
        <v>0</v>
      </c>
    </row>
    <row r="163" spans="1:11">
      <c r="A163" s="1392"/>
      <c r="B163" s="1387"/>
      <c r="C163" s="525" t="s">
        <v>49</v>
      </c>
      <c r="D163" s="935">
        <f t="shared" si="11"/>
        <v>3100</v>
      </c>
      <c r="E163" s="936">
        <v>188</v>
      </c>
      <c r="F163" s="936">
        <v>576</v>
      </c>
      <c r="G163" s="936">
        <v>0</v>
      </c>
      <c r="H163" s="936">
        <v>1902</v>
      </c>
      <c r="I163" s="936">
        <v>424</v>
      </c>
      <c r="J163" s="936">
        <v>10</v>
      </c>
      <c r="K163" s="937">
        <v>0</v>
      </c>
    </row>
    <row r="164" spans="1:11" ht="16.5" customHeight="1">
      <c r="A164" s="1392"/>
      <c r="B164" s="1387"/>
      <c r="C164" s="525" t="s">
        <v>228</v>
      </c>
      <c r="D164" s="935">
        <f t="shared" si="11"/>
        <v>2892</v>
      </c>
      <c r="E164" s="936">
        <v>161</v>
      </c>
      <c r="F164" s="936">
        <v>512</v>
      </c>
      <c r="G164" s="936">
        <v>0</v>
      </c>
      <c r="H164" s="936">
        <v>1846</v>
      </c>
      <c r="I164" s="936">
        <v>366</v>
      </c>
      <c r="J164" s="936">
        <v>7</v>
      </c>
      <c r="K164" s="937">
        <v>0</v>
      </c>
    </row>
    <row r="165" spans="1:11">
      <c r="A165" s="1392" t="s">
        <v>650</v>
      </c>
      <c r="B165" s="1391" t="s">
        <v>648</v>
      </c>
      <c r="C165" s="524" t="s">
        <v>644</v>
      </c>
      <c r="D165" s="935">
        <f t="shared" si="11"/>
        <v>81796</v>
      </c>
      <c r="E165" s="935">
        <f>SUM(E166:E167)</f>
        <v>7367</v>
      </c>
      <c r="F165" s="935">
        <f t="shared" ref="F165:K165" si="15">SUM(F166:F167)</f>
        <v>955</v>
      </c>
      <c r="G165" s="935">
        <f t="shared" si="15"/>
        <v>1456</v>
      </c>
      <c r="H165" s="935">
        <f t="shared" si="15"/>
        <v>49126</v>
      </c>
      <c r="I165" s="935">
        <f t="shared" si="15"/>
        <v>20685</v>
      </c>
      <c r="J165" s="935">
        <f t="shared" si="15"/>
        <v>185</v>
      </c>
      <c r="K165" s="718">
        <f t="shared" si="15"/>
        <v>2022</v>
      </c>
    </row>
    <row r="166" spans="1:11">
      <c r="A166" s="1392"/>
      <c r="B166" s="1391"/>
      <c r="C166" s="524" t="s">
        <v>645</v>
      </c>
      <c r="D166" s="935">
        <f t="shared" si="11"/>
        <v>42178</v>
      </c>
      <c r="E166" s="935">
        <f>SUM(E169,E172,E175,E178,E181,E184,E187,E190,E193,E196)</f>
        <v>3783</v>
      </c>
      <c r="F166" s="935">
        <f t="shared" ref="F166:K166" si="16">SUM(F169,F172,F175,F178,F181,F184,F187,F190,F193,F196)</f>
        <v>499</v>
      </c>
      <c r="G166" s="935">
        <f t="shared" si="16"/>
        <v>760</v>
      </c>
      <c r="H166" s="935">
        <f t="shared" si="16"/>
        <v>25223</v>
      </c>
      <c r="I166" s="935">
        <f t="shared" si="16"/>
        <v>10783</v>
      </c>
      <c r="J166" s="935">
        <f t="shared" si="16"/>
        <v>90</v>
      </c>
      <c r="K166" s="718">
        <f t="shared" si="16"/>
        <v>1040</v>
      </c>
    </row>
    <row r="167" spans="1:11">
      <c r="A167" s="1392"/>
      <c r="B167" s="1391"/>
      <c r="C167" s="524" t="s">
        <v>646</v>
      </c>
      <c r="D167" s="935">
        <f t="shared" si="11"/>
        <v>39618</v>
      </c>
      <c r="E167" s="935">
        <f>SUM(E170,E173,E176,E179,E182,E185,E188,E191,E194,E197)</f>
        <v>3584</v>
      </c>
      <c r="F167" s="935">
        <f t="shared" ref="F167:K167" si="17">SUM(F170,F173,F176,F179,F182,F185,F188,F191,F194,F197)</f>
        <v>456</v>
      </c>
      <c r="G167" s="935">
        <f t="shared" si="17"/>
        <v>696</v>
      </c>
      <c r="H167" s="935">
        <f t="shared" si="17"/>
        <v>23903</v>
      </c>
      <c r="I167" s="935">
        <f t="shared" si="17"/>
        <v>9902</v>
      </c>
      <c r="J167" s="935">
        <f t="shared" si="17"/>
        <v>95</v>
      </c>
      <c r="K167" s="718">
        <f t="shared" si="17"/>
        <v>982</v>
      </c>
    </row>
    <row r="168" spans="1:11">
      <c r="A168" s="1392"/>
      <c r="B168" s="1387" t="s">
        <v>52</v>
      </c>
      <c r="C168" s="525" t="s">
        <v>227</v>
      </c>
      <c r="D168" s="935">
        <f t="shared" si="11"/>
        <v>3469</v>
      </c>
      <c r="E168" s="936">
        <v>742</v>
      </c>
      <c r="F168" s="936">
        <v>65</v>
      </c>
      <c r="G168" s="936">
        <v>45</v>
      </c>
      <c r="H168" s="936">
        <v>874</v>
      </c>
      <c r="I168" s="936">
        <v>1178</v>
      </c>
      <c r="J168" s="936">
        <v>0</v>
      </c>
      <c r="K168" s="937">
        <v>565</v>
      </c>
    </row>
    <row r="169" spans="1:11">
      <c r="A169" s="1392"/>
      <c r="B169" s="1387"/>
      <c r="C169" s="525" t="s">
        <v>49</v>
      </c>
      <c r="D169" s="935">
        <f t="shared" si="11"/>
        <v>1780</v>
      </c>
      <c r="E169" s="936">
        <v>360</v>
      </c>
      <c r="F169" s="936">
        <v>31</v>
      </c>
      <c r="G169" s="936">
        <v>23</v>
      </c>
      <c r="H169" s="936">
        <v>442</v>
      </c>
      <c r="I169" s="936">
        <v>617</v>
      </c>
      <c r="J169" s="936">
        <v>0</v>
      </c>
      <c r="K169" s="937">
        <v>307</v>
      </c>
    </row>
    <row r="170" spans="1:11">
      <c r="A170" s="1392"/>
      <c r="B170" s="1387"/>
      <c r="C170" s="525" t="s">
        <v>228</v>
      </c>
      <c r="D170" s="935">
        <f t="shared" si="11"/>
        <v>1689</v>
      </c>
      <c r="E170" s="936">
        <v>382</v>
      </c>
      <c r="F170" s="936">
        <v>34</v>
      </c>
      <c r="G170" s="936">
        <v>22</v>
      </c>
      <c r="H170" s="936">
        <v>432</v>
      </c>
      <c r="I170" s="936">
        <v>561</v>
      </c>
      <c r="J170" s="936">
        <v>0</v>
      </c>
      <c r="K170" s="937">
        <v>258</v>
      </c>
    </row>
    <row r="171" spans="1:11">
      <c r="A171" s="1392"/>
      <c r="B171" s="1387" t="s">
        <v>55</v>
      </c>
      <c r="C171" s="525" t="s">
        <v>227</v>
      </c>
      <c r="D171" s="935">
        <f t="shared" si="11"/>
        <v>2189</v>
      </c>
      <c r="E171" s="936">
        <v>570</v>
      </c>
      <c r="F171" s="936">
        <v>0</v>
      </c>
      <c r="G171" s="936">
        <v>0</v>
      </c>
      <c r="H171" s="936">
        <v>915</v>
      </c>
      <c r="I171" s="936">
        <v>635</v>
      </c>
      <c r="J171" s="936">
        <v>0</v>
      </c>
      <c r="K171" s="937">
        <v>69</v>
      </c>
    </row>
    <row r="172" spans="1:11">
      <c r="A172" s="1392"/>
      <c r="B172" s="1387"/>
      <c r="C172" s="525" t="s">
        <v>49</v>
      </c>
      <c r="D172" s="935">
        <f t="shared" si="11"/>
        <v>1123</v>
      </c>
      <c r="E172" s="936">
        <v>300</v>
      </c>
      <c r="F172" s="936">
        <v>0</v>
      </c>
      <c r="G172" s="936">
        <v>0</v>
      </c>
      <c r="H172" s="936">
        <v>457</v>
      </c>
      <c r="I172" s="936">
        <v>336</v>
      </c>
      <c r="J172" s="936">
        <v>0</v>
      </c>
      <c r="K172" s="937">
        <v>30</v>
      </c>
    </row>
    <row r="173" spans="1:11">
      <c r="A173" s="1392"/>
      <c r="B173" s="1387"/>
      <c r="C173" s="525" t="s">
        <v>228</v>
      </c>
      <c r="D173" s="935">
        <f t="shared" si="11"/>
        <v>1066</v>
      </c>
      <c r="E173" s="936">
        <v>270</v>
      </c>
      <c r="F173" s="936">
        <v>0</v>
      </c>
      <c r="G173" s="936">
        <v>0</v>
      </c>
      <c r="H173" s="936">
        <v>458</v>
      </c>
      <c r="I173" s="936">
        <v>299</v>
      </c>
      <c r="J173" s="936">
        <v>0</v>
      </c>
      <c r="K173" s="937">
        <v>39</v>
      </c>
    </row>
    <row r="174" spans="1:11">
      <c r="A174" s="1392"/>
      <c r="B174" s="1387" t="s">
        <v>59</v>
      </c>
      <c r="C174" s="525" t="s">
        <v>227</v>
      </c>
      <c r="D174" s="935">
        <f t="shared" si="11"/>
        <v>10826</v>
      </c>
      <c r="E174" s="936">
        <v>1159</v>
      </c>
      <c r="F174" s="936">
        <v>229</v>
      </c>
      <c r="G174" s="936">
        <v>165</v>
      </c>
      <c r="H174" s="936">
        <v>7173</v>
      </c>
      <c r="I174" s="936">
        <v>1744</v>
      </c>
      <c r="J174" s="936">
        <v>40</v>
      </c>
      <c r="K174" s="937">
        <v>316</v>
      </c>
    </row>
    <row r="175" spans="1:11">
      <c r="A175" s="1392"/>
      <c r="B175" s="1387"/>
      <c r="C175" s="525" t="s">
        <v>49</v>
      </c>
      <c r="D175" s="935">
        <f t="shared" si="11"/>
        <v>5591</v>
      </c>
      <c r="E175" s="936">
        <v>577</v>
      </c>
      <c r="F175" s="936">
        <v>126</v>
      </c>
      <c r="G175" s="936">
        <v>81</v>
      </c>
      <c r="H175" s="936">
        <v>3723</v>
      </c>
      <c r="I175" s="936">
        <v>930</v>
      </c>
      <c r="J175" s="936">
        <v>17</v>
      </c>
      <c r="K175" s="937">
        <v>137</v>
      </c>
    </row>
    <row r="176" spans="1:11">
      <c r="A176" s="1392"/>
      <c r="B176" s="1387"/>
      <c r="C176" s="525" t="s">
        <v>228</v>
      </c>
      <c r="D176" s="935">
        <f t="shared" si="11"/>
        <v>5235</v>
      </c>
      <c r="E176" s="936">
        <v>582</v>
      </c>
      <c r="F176" s="936">
        <v>103</v>
      </c>
      <c r="G176" s="936">
        <v>84</v>
      </c>
      <c r="H176" s="936">
        <v>3450</v>
      </c>
      <c r="I176" s="936">
        <v>814</v>
      </c>
      <c r="J176" s="936">
        <v>23</v>
      </c>
      <c r="K176" s="937">
        <v>179</v>
      </c>
    </row>
    <row r="177" spans="1:11">
      <c r="A177" s="1392"/>
      <c r="B177" s="1387" t="s">
        <v>71</v>
      </c>
      <c r="C177" s="525" t="s">
        <v>227</v>
      </c>
      <c r="D177" s="935">
        <f t="shared" si="11"/>
        <v>7657</v>
      </c>
      <c r="E177" s="936">
        <v>841</v>
      </c>
      <c r="F177" s="936">
        <v>0</v>
      </c>
      <c r="G177" s="936">
        <v>46</v>
      </c>
      <c r="H177" s="936">
        <v>3952</v>
      </c>
      <c r="I177" s="936">
        <v>2594</v>
      </c>
      <c r="J177" s="936">
        <v>0</v>
      </c>
      <c r="K177" s="937">
        <v>224</v>
      </c>
    </row>
    <row r="178" spans="1:11">
      <c r="A178" s="1392"/>
      <c r="B178" s="1387"/>
      <c r="C178" s="525" t="s">
        <v>49</v>
      </c>
      <c r="D178" s="935">
        <f t="shared" si="11"/>
        <v>4004</v>
      </c>
      <c r="E178" s="936">
        <v>428</v>
      </c>
      <c r="F178" s="936">
        <v>0</v>
      </c>
      <c r="G178" s="936">
        <v>26</v>
      </c>
      <c r="H178" s="936">
        <v>2070</v>
      </c>
      <c r="I178" s="936">
        <v>1367</v>
      </c>
      <c r="J178" s="936">
        <v>0</v>
      </c>
      <c r="K178" s="937">
        <v>113</v>
      </c>
    </row>
    <row r="179" spans="1:11">
      <c r="A179" s="1392"/>
      <c r="B179" s="1387"/>
      <c r="C179" s="525" t="s">
        <v>228</v>
      </c>
      <c r="D179" s="935">
        <f t="shared" si="11"/>
        <v>3653</v>
      </c>
      <c r="E179" s="936">
        <v>413</v>
      </c>
      <c r="F179" s="936">
        <v>0</v>
      </c>
      <c r="G179" s="936">
        <v>20</v>
      </c>
      <c r="H179" s="936">
        <v>1882</v>
      </c>
      <c r="I179" s="936">
        <v>1227</v>
      </c>
      <c r="J179" s="936">
        <v>0</v>
      </c>
      <c r="K179" s="937">
        <v>111</v>
      </c>
    </row>
    <row r="180" spans="1:11">
      <c r="A180" s="1392"/>
      <c r="B180" s="1387" t="s">
        <v>72</v>
      </c>
      <c r="C180" s="525" t="s">
        <v>227</v>
      </c>
      <c r="D180" s="935">
        <f t="shared" si="11"/>
        <v>14918</v>
      </c>
      <c r="E180" s="936">
        <v>1164</v>
      </c>
      <c r="F180" s="936">
        <v>241</v>
      </c>
      <c r="G180" s="936">
        <v>380</v>
      </c>
      <c r="H180" s="936">
        <v>9495</v>
      </c>
      <c r="I180" s="936">
        <v>3392</v>
      </c>
      <c r="J180" s="936">
        <v>0</v>
      </c>
      <c r="K180" s="937">
        <v>246</v>
      </c>
    </row>
    <row r="181" spans="1:11">
      <c r="A181" s="1392"/>
      <c r="B181" s="1387"/>
      <c r="C181" s="525" t="s">
        <v>49</v>
      </c>
      <c r="D181" s="935">
        <f t="shared" si="11"/>
        <v>7670</v>
      </c>
      <c r="E181" s="936">
        <v>621</v>
      </c>
      <c r="F181" s="936">
        <v>114</v>
      </c>
      <c r="G181" s="936">
        <v>189</v>
      </c>
      <c r="H181" s="936">
        <v>4887</v>
      </c>
      <c r="I181" s="936">
        <v>1731</v>
      </c>
      <c r="J181" s="936">
        <v>0</v>
      </c>
      <c r="K181" s="937">
        <v>128</v>
      </c>
    </row>
    <row r="182" spans="1:11">
      <c r="A182" s="1392"/>
      <c r="B182" s="1387"/>
      <c r="C182" s="525" t="s">
        <v>228</v>
      </c>
      <c r="D182" s="935">
        <f t="shared" si="11"/>
        <v>7248</v>
      </c>
      <c r="E182" s="936">
        <v>543</v>
      </c>
      <c r="F182" s="936">
        <v>127</v>
      </c>
      <c r="G182" s="936">
        <v>191</v>
      </c>
      <c r="H182" s="936">
        <v>4608</v>
      </c>
      <c r="I182" s="936">
        <v>1661</v>
      </c>
      <c r="J182" s="936">
        <v>0</v>
      </c>
      <c r="K182" s="937">
        <v>118</v>
      </c>
    </row>
    <row r="183" spans="1:11">
      <c r="A183" s="1392"/>
      <c r="B183" s="1387" t="s">
        <v>73</v>
      </c>
      <c r="C183" s="525" t="s">
        <v>227</v>
      </c>
      <c r="D183" s="935">
        <f t="shared" si="11"/>
        <v>14973</v>
      </c>
      <c r="E183" s="936">
        <v>789</v>
      </c>
      <c r="F183" s="936">
        <v>347</v>
      </c>
      <c r="G183" s="936">
        <v>403</v>
      </c>
      <c r="H183" s="936">
        <v>9207</v>
      </c>
      <c r="I183" s="936">
        <v>3921</v>
      </c>
      <c r="J183" s="936">
        <v>73</v>
      </c>
      <c r="K183" s="937">
        <v>233</v>
      </c>
    </row>
    <row r="184" spans="1:11">
      <c r="A184" s="1392"/>
      <c r="B184" s="1387"/>
      <c r="C184" s="525" t="s">
        <v>49</v>
      </c>
      <c r="D184" s="935">
        <f t="shared" si="11"/>
        <v>7742</v>
      </c>
      <c r="E184" s="936">
        <v>415</v>
      </c>
      <c r="F184" s="936">
        <v>187</v>
      </c>
      <c r="G184" s="936">
        <v>235</v>
      </c>
      <c r="H184" s="936">
        <v>4664</v>
      </c>
      <c r="I184" s="936">
        <v>2075</v>
      </c>
      <c r="J184" s="936">
        <v>36</v>
      </c>
      <c r="K184" s="937">
        <v>130</v>
      </c>
    </row>
    <row r="185" spans="1:11">
      <c r="A185" s="1392"/>
      <c r="B185" s="1387"/>
      <c r="C185" s="525" t="s">
        <v>228</v>
      </c>
      <c r="D185" s="935">
        <f t="shared" si="11"/>
        <v>7231</v>
      </c>
      <c r="E185" s="936">
        <v>374</v>
      </c>
      <c r="F185" s="936">
        <v>160</v>
      </c>
      <c r="G185" s="936">
        <v>168</v>
      </c>
      <c r="H185" s="936">
        <v>4543</v>
      </c>
      <c r="I185" s="936">
        <v>1846</v>
      </c>
      <c r="J185" s="936">
        <v>37</v>
      </c>
      <c r="K185" s="937">
        <v>103</v>
      </c>
    </row>
    <row r="186" spans="1:11">
      <c r="A186" s="1392"/>
      <c r="B186" s="1387" t="s">
        <v>74</v>
      </c>
      <c r="C186" s="525" t="s">
        <v>227</v>
      </c>
      <c r="D186" s="935">
        <f t="shared" si="11"/>
        <v>10776</v>
      </c>
      <c r="E186" s="936">
        <v>664</v>
      </c>
      <c r="F186" s="936">
        <v>0</v>
      </c>
      <c r="G186" s="936">
        <v>128</v>
      </c>
      <c r="H186" s="936">
        <v>7557</v>
      </c>
      <c r="I186" s="936">
        <v>2263</v>
      </c>
      <c r="J186" s="936">
        <v>50</v>
      </c>
      <c r="K186" s="937">
        <v>114</v>
      </c>
    </row>
    <row r="187" spans="1:11">
      <c r="A187" s="1392"/>
      <c r="B187" s="1387"/>
      <c r="C187" s="525" t="s">
        <v>49</v>
      </c>
      <c r="D187" s="935">
        <f t="shared" si="11"/>
        <v>5491</v>
      </c>
      <c r="E187" s="936">
        <v>330</v>
      </c>
      <c r="F187" s="936">
        <v>0</v>
      </c>
      <c r="G187" s="936">
        <v>54</v>
      </c>
      <c r="H187" s="936">
        <v>3877</v>
      </c>
      <c r="I187" s="936">
        <v>1145</v>
      </c>
      <c r="J187" s="936">
        <v>28</v>
      </c>
      <c r="K187" s="937">
        <v>57</v>
      </c>
    </row>
    <row r="188" spans="1:11">
      <c r="A188" s="1392"/>
      <c r="B188" s="1387"/>
      <c r="C188" s="525" t="s">
        <v>228</v>
      </c>
      <c r="D188" s="935">
        <f t="shared" si="11"/>
        <v>5285</v>
      </c>
      <c r="E188" s="936">
        <v>334</v>
      </c>
      <c r="F188" s="936">
        <v>0</v>
      </c>
      <c r="G188" s="936">
        <v>74</v>
      </c>
      <c r="H188" s="936">
        <v>3680</v>
      </c>
      <c r="I188" s="936">
        <v>1118</v>
      </c>
      <c r="J188" s="936">
        <v>22</v>
      </c>
      <c r="K188" s="937">
        <v>57</v>
      </c>
    </row>
    <row r="189" spans="1:11">
      <c r="A189" s="1392"/>
      <c r="B189" s="1387" t="s">
        <v>54</v>
      </c>
      <c r="C189" s="525" t="s">
        <v>227</v>
      </c>
      <c r="D189" s="935">
        <f t="shared" si="11"/>
        <v>15693</v>
      </c>
      <c r="E189" s="936">
        <v>837</v>
      </c>
      <c r="F189" s="936">
        <v>73</v>
      </c>
      <c r="G189" s="936">
        <v>239</v>
      </c>
      <c r="H189" s="936">
        <v>9442</v>
      </c>
      <c r="I189" s="936">
        <v>4825</v>
      </c>
      <c r="J189" s="936">
        <v>22</v>
      </c>
      <c r="K189" s="937">
        <v>255</v>
      </c>
    </row>
    <row r="190" spans="1:11">
      <c r="A190" s="1392"/>
      <c r="B190" s="1387"/>
      <c r="C190" s="525" t="s">
        <v>49</v>
      </c>
      <c r="D190" s="935">
        <f t="shared" si="11"/>
        <v>8106</v>
      </c>
      <c r="E190" s="936">
        <v>443</v>
      </c>
      <c r="F190" s="936">
        <v>41</v>
      </c>
      <c r="G190" s="936">
        <v>125</v>
      </c>
      <c r="H190" s="936">
        <v>4851</v>
      </c>
      <c r="I190" s="936">
        <v>2499</v>
      </c>
      <c r="J190" s="936">
        <v>9</v>
      </c>
      <c r="K190" s="937">
        <v>138</v>
      </c>
    </row>
    <row r="191" spans="1:11">
      <c r="A191" s="1392"/>
      <c r="B191" s="1387"/>
      <c r="C191" s="525" t="s">
        <v>228</v>
      </c>
      <c r="D191" s="935">
        <f t="shared" si="11"/>
        <v>7587</v>
      </c>
      <c r="E191" s="936">
        <v>394</v>
      </c>
      <c r="F191" s="936">
        <v>32</v>
      </c>
      <c r="G191" s="936">
        <v>114</v>
      </c>
      <c r="H191" s="936">
        <v>4591</v>
      </c>
      <c r="I191" s="936">
        <v>2326</v>
      </c>
      <c r="J191" s="936">
        <v>13</v>
      </c>
      <c r="K191" s="937">
        <v>117</v>
      </c>
    </row>
    <row r="192" spans="1:11">
      <c r="A192" s="1392"/>
      <c r="B192" s="1387" t="s">
        <v>75</v>
      </c>
      <c r="C192" s="525" t="s">
        <v>227</v>
      </c>
      <c r="D192" s="935">
        <f t="shared" si="11"/>
        <v>974</v>
      </c>
      <c r="E192" s="936">
        <v>422</v>
      </c>
      <c r="F192" s="936">
        <v>0</v>
      </c>
      <c r="G192" s="936">
        <v>50</v>
      </c>
      <c r="H192" s="936">
        <v>407</v>
      </c>
      <c r="I192" s="936">
        <v>95</v>
      </c>
      <c r="J192" s="936">
        <v>0</v>
      </c>
      <c r="K192" s="937">
        <v>0</v>
      </c>
    </row>
    <row r="193" spans="1:11">
      <c r="A193" s="1392"/>
      <c r="B193" s="1387"/>
      <c r="C193" s="525" t="s">
        <v>49</v>
      </c>
      <c r="D193" s="935">
        <f t="shared" si="11"/>
        <v>523</v>
      </c>
      <c r="E193" s="936">
        <v>233</v>
      </c>
      <c r="F193" s="936">
        <v>0</v>
      </c>
      <c r="G193" s="936">
        <v>27</v>
      </c>
      <c r="H193" s="936">
        <v>205</v>
      </c>
      <c r="I193" s="936">
        <v>58</v>
      </c>
      <c r="J193" s="936">
        <v>0</v>
      </c>
      <c r="K193" s="937">
        <v>0</v>
      </c>
    </row>
    <row r="194" spans="1:11">
      <c r="A194" s="1392"/>
      <c r="B194" s="1387"/>
      <c r="C194" s="525" t="s">
        <v>228</v>
      </c>
      <c r="D194" s="935">
        <f t="shared" si="11"/>
        <v>451</v>
      </c>
      <c r="E194" s="936">
        <v>189</v>
      </c>
      <c r="F194" s="936">
        <v>0</v>
      </c>
      <c r="G194" s="936">
        <v>23</v>
      </c>
      <c r="H194" s="936">
        <v>202</v>
      </c>
      <c r="I194" s="936">
        <v>37</v>
      </c>
      <c r="J194" s="936">
        <v>0</v>
      </c>
      <c r="K194" s="937">
        <v>0</v>
      </c>
    </row>
    <row r="195" spans="1:11">
      <c r="A195" s="1392"/>
      <c r="B195" s="1387" t="s">
        <v>76</v>
      </c>
      <c r="C195" s="525" t="s">
        <v>227</v>
      </c>
      <c r="D195" s="935">
        <f t="shared" si="11"/>
        <v>321</v>
      </c>
      <c r="E195" s="936">
        <v>179</v>
      </c>
      <c r="F195" s="936">
        <v>0</v>
      </c>
      <c r="G195" s="936">
        <v>0</v>
      </c>
      <c r="H195" s="936">
        <v>104</v>
      </c>
      <c r="I195" s="936">
        <v>38</v>
      </c>
      <c r="J195" s="936">
        <v>0</v>
      </c>
      <c r="K195" s="937">
        <v>0</v>
      </c>
    </row>
    <row r="196" spans="1:11" ht="16.5" customHeight="1">
      <c r="A196" s="1392"/>
      <c r="B196" s="1387"/>
      <c r="C196" s="525" t="s">
        <v>49</v>
      </c>
      <c r="D196" s="935">
        <f t="shared" si="11"/>
        <v>148</v>
      </c>
      <c r="E196" s="936">
        <v>76</v>
      </c>
      <c r="F196" s="936">
        <v>0</v>
      </c>
      <c r="G196" s="936">
        <v>0</v>
      </c>
      <c r="H196" s="936">
        <v>47</v>
      </c>
      <c r="I196" s="936">
        <v>25</v>
      </c>
      <c r="J196" s="936">
        <v>0</v>
      </c>
      <c r="K196" s="937">
        <v>0</v>
      </c>
    </row>
    <row r="197" spans="1:11">
      <c r="A197" s="1392"/>
      <c r="B197" s="1387"/>
      <c r="C197" s="525" t="s">
        <v>228</v>
      </c>
      <c r="D197" s="935">
        <f t="shared" si="11"/>
        <v>173</v>
      </c>
      <c r="E197" s="936">
        <v>103</v>
      </c>
      <c r="F197" s="936">
        <v>0</v>
      </c>
      <c r="G197" s="936">
        <v>0</v>
      </c>
      <c r="H197" s="936">
        <v>57</v>
      </c>
      <c r="I197" s="936">
        <v>13</v>
      </c>
      <c r="J197" s="936">
        <v>0</v>
      </c>
      <c r="K197" s="937">
        <v>0</v>
      </c>
    </row>
    <row r="198" spans="1:11">
      <c r="A198" s="1392" t="s">
        <v>651</v>
      </c>
      <c r="B198" s="1391" t="s">
        <v>648</v>
      </c>
      <c r="C198" s="524" t="s">
        <v>644</v>
      </c>
      <c r="D198" s="935">
        <f t="shared" si="11"/>
        <v>51274</v>
      </c>
      <c r="E198" s="935">
        <f>SUM(E199:E200)</f>
        <v>2294</v>
      </c>
      <c r="F198" s="935">
        <f t="shared" ref="F198:K198" si="18">SUM(F199:F200)</f>
        <v>9335</v>
      </c>
      <c r="G198" s="935">
        <f t="shared" si="18"/>
        <v>1629</v>
      </c>
      <c r="H198" s="935">
        <f t="shared" si="18"/>
        <v>26419</v>
      </c>
      <c r="I198" s="935">
        <f t="shared" si="18"/>
        <v>10203</v>
      </c>
      <c r="J198" s="935">
        <f t="shared" si="18"/>
        <v>332</v>
      </c>
      <c r="K198" s="718">
        <f t="shared" si="18"/>
        <v>1062</v>
      </c>
    </row>
    <row r="199" spans="1:11">
      <c r="A199" s="1392"/>
      <c r="B199" s="1391"/>
      <c r="C199" s="524" t="s">
        <v>645</v>
      </c>
      <c r="D199" s="935">
        <f t="shared" ref="D199:D262" si="19">SUM(E199:K199)</f>
        <v>26664</v>
      </c>
      <c r="E199" s="935">
        <f>SUM(E202,E205,E208,E211,E214)</f>
        <v>1143</v>
      </c>
      <c r="F199" s="935">
        <f t="shared" ref="F199:K199" si="20">SUM(F202,F205,F208,F211,F214)</f>
        <v>4917</v>
      </c>
      <c r="G199" s="935">
        <f t="shared" si="20"/>
        <v>831</v>
      </c>
      <c r="H199" s="935">
        <f t="shared" si="20"/>
        <v>13784</v>
      </c>
      <c r="I199" s="935">
        <f t="shared" si="20"/>
        <v>5227</v>
      </c>
      <c r="J199" s="935">
        <f t="shared" si="20"/>
        <v>185</v>
      </c>
      <c r="K199" s="718">
        <f t="shared" si="20"/>
        <v>577</v>
      </c>
    </row>
    <row r="200" spans="1:11">
      <c r="A200" s="1392"/>
      <c r="B200" s="1391"/>
      <c r="C200" s="524" t="s">
        <v>646</v>
      </c>
      <c r="D200" s="935">
        <f t="shared" si="19"/>
        <v>24610</v>
      </c>
      <c r="E200" s="935">
        <f>SUM(E203,E206,E209,E212,E215)</f>
        <v>1151</v>
      </c>
      <c r="F200" s="935">
        <f t="shared" ref="F200:K200" si="21">SUM(F203,F206,F209,F212,F215)</f>
        <v>4418</v>
      </c>
      <c r="G200" s="935">
        <f t="shared" si="21"/>
        <v>798</v>
      </c>
      <c r="H200" s="935">
        <f t="shared" si="21"/>
        <v>12635</v>
      </c>
      <c r="I200" s="935">
        <f t="shared" si="21"/>
        <v>4976</v>
      </c>
      <c r="J200" s="935">
        <f t="shared" si="21"/>
        <v>147</v>
      </c>
      <c r="K200" s="718">
        <f t="shared" si="21"/>
        <v>485</v>
      </c>
    </row>
    <row r="201" spans="1:11">
      <c r="A201" s="1392"/>
      <c r="B201" s="1387" t="s">
        <v>55</v>
      </c>
      <c r="C201" s="525" t="s">
        <v>227</v>
      </c>
      <c r="D201" s="935">
        <f t="shared" si="19"/>
        <v>2249</v>
      </c>
      <c r="E201" s="936">
        <v>101</v>
      </c>
      <c r="F201" s="936">
        <v>620</v>
      </c>
      <c r="G201" s="936">
        <v>184</v>
      </c>
      <c r="H201" s="936">
        <v>1019</v>
      </c>
      <c r="I201" s="936">
        <v>173</v>
      </c>
      <c r="J201" s="936">
        <v>0</v>
      </c>
      <c r="K201" s="937">
        <v>152</v>
      </c>
    </row>
    <row r="202" spans="1:11">
      <c r="A202" s="1392"/>
      <c r="B202" s="1387"/>
      <c r="C202" s="525" t="s">
        <v>49</v>
      </c>
      <c r="D202" s="935">
        <f t="shared" si="19"/>
        <v>1184</v>
      </c>
      <c r="E202" s="936">
        <v>56</v>
      </c>
      <c r="F202" s="936">
        <v>337</v>
      </c>
      <c r="G202" s="936">
        <v>91</v>
      </c>
      <c r="H202" s="936">
        <v>527</v>
      </c>
      <c r="I202" s="936">
        <v>88</v>
      </c>
      <c r="J202" s="936">
        <v>0</v>
      </c>
      <c r="K202" s="937">
        <v>85</v>
      </c>
    </row>
    <row r="203" spans="1:11">
      <c r="A203" s="1392"/>
      <c r="B203" s="1387"/>
      <c r="C203" s="525" t="s">
        <v>228</v>
      </c>
      <c r="D203" s="935">
        <f t="shared" si="19"/>
        <v>1065</v>
      </c>
      <c r="E203" s="936">
        <v>45</v>
      </c>
      <c r="F203" s="936">
        <v>283</v>
      </c>
      <c r="G203" s="936">
        <v>93</v>
      </c>
      <c r="H203" s="936">
        <v>492</v>
      </c>
      <c r="I203" s="936">
        <v>85</v>
      </c>
      <c r="J203" s="936">
        <v>0</v>
      </c>
      <c r="K203" s="937">
        <v>67</v>
      </c>
    </row>
    <row r="204" spans="1:11">
      <c r="A204" s="1392"/>
      <c r="B204" s="1387" t="s">
        <v>54</v>
      </c>
      <c r="C204" s="525" t="s">
        <v>227</v>
      </c>
      <c r="D204" s="935">
        <f t="shared" si="19"/>
        <v>8996</v>
      </c>
      <c r="E204" s="936">
        <v>772</v>
      </c>
      <c r="F204" s="936">
        <v>1483</v>
      </c>
      <c r="G204" s="936">
        <v>61</v>
      </c>
      <c r="H204" s="936">
        <v>3985</v>
      </c>
      <c r="I204" s="936">
        <v>2404</v>
      </c>
      <c r="J204" s="936">
        <v>107</v>
      </c>
      <c r="K204" s="937">
        <v>184</v>
      </c>
    </row>
    <row r="205" spans="1:11">
      <c r="A205" s="1392"/>
      <c r="B205" s="1387"/>
      <c r="C205" s="525" t="s">
        <v>49</v>
      </c>
      <c r="D205" s="935">
        <f t="shared" si="19"/>
        <v>4684</v>
      </c>
      <c r="E205" s="936">
        <v>395</v>
      </c>
      <c r="F205" s="936">
        <v>789</v>
      </c>
      <c r="G205" s="936">
        <v>38</v>
      </c>
      <c r="H205" s="936">
        <v>2077</v>
      </c>
      <c r="I205" s="936">
        <v>1236</v>
      </c>
      <c r="J205" s="936">
        <v>58</v>
      </c>
      <c r="K205" s="937">
        <v>91</v>
      </c>
    </row>
    <row r="206" spans="1:11">
      <c r="A206" s="1392"/>
      <c r="B206" s="1387"/>
      <c r="C206" s="525" t="s">
        <v>228</v>
      </c>
      <c r="D206" s="935">
        <f t="shared" si="19"/>
        <v>4312</v>
      </c>
      <c r="E206" s="936">
        <v>377</v>
      </c>
      <c r="F206" s="936">
        <v>694</v>
      </c>
      <c r="G206" s="936">
        <v>23</v>
      </c>
      <c r="H206" s="936">
        <v>1908</v>
      </c>
      <c r="I206" s="936">
        <v>1168</v>
      </c>
      <c r="J206" s="936">
        <v>49</v>
      </c>
      <c r="K206" s="937">
        <v>93</v>
      </c>
    </row>
    <row r="207" spans="1:11">
      <c r="A207" s="1392"/>
      <c r="B207" s="1387" t="s">
        <v>59</v>
      </c>
      <c r="C207" s="525" t="s">
        <v>227</v>
      </c>
      <c r="D207" s="935">
        <f t="shared" si="19"/>
        <v>6018</v>
      </c>
      <c r="E207" s="936">
        <v>170</v>
      </c>
      <c r="F207" s="936">
        <v>1440</v>
      </c>
      <c r="G207" s="936">
        <v>493</v>
      </c>
      <c r="H207" s="936">
        <v>2900</v>
      </c>
      <c r="I207" s="936">
        <v>968</v>
      </c>
      <c r="J207" s="936">
        <v>47</v>
      </c>
      <c r="K207" s="937">
        <v>0</v>
      </c>
    </row>
    <row r="208" spans="1:11">
      <c r="A208" s="1392"/>
      <c r="B208" s="1387"/>
      <c r="C208" s="525" t="s">
        <v>49</v>
      </c>
      <c r="D208" s="935">
        <f t="shared" si="19"/>
        <v>3120</v>
      </c>
      <c r="E208" s="936">
        <v>95</v>
      </c>
      <c r="F208" s="936">
        <v>737</v>
      </c>
      <c r="G208" s="936">
        <v>259</v>
      </c>
      <c r="H208" s="936">
        <v>1512</v>
      </c>
      <c r="I208" s="936">
        <v>484</v>
      </c>
      <c r="J208" s="936">
        <v>33</v>
      </c>
      <c r="K208" s="937">
        <v>0</v>
      </c>
    </row>
    <row r="209" spans="1:11">
      <c r="A209" s="1392"/>
      <c r="B209" s="1387"/>
      <c r="C209" s="525" t="s">
        <v>228</v>
      </c>
      <c r="D209" s="935">
        <f t="shared" si="19"/>
        <v>2898</v>
      </c>
      <c r="E209" s="936">
        <v>75</v>
      </c>
      <c r="F209" s="936">
        <v>703</v>
      </c>
      <c r="G209" s="936">
        <v>234</v>
      </c>
      <c r="H209" s="936">
        <v>1388</v>
      </c>
      <c r="I209" s="936">
        <v>484</v>
      </c>
      <c r="J209" s="936">
        <v>14</v>
      </c>
      <c r="K209" s="937">
        <v>0</v>
      </c>
    </row>
    <row r="210" spans="1:11">
      <c r="A210" s="1392"/>
      <c r="B210" s="1387" t="s">
        <v>60</v>
      </c>
      <c r="C210" s="525" t="s">
        <v>227</v>
      </c>
      <c r="D210" s="935">
        <f t="shared" si="19"/>
        <v>14002</v>
      </c>
      <c r="E210" s="936">
        <v>825</v>
      </c>
      <c r="F210" s="936">
        <v>2874</v>
      </c>
      <c r="G210" s="936">
        <v>678</v>
      </c>
      <c r="H210" s="936">
        <v>6885</v>
      </c>
      <c r="I210" s="936">
        <v>2275</v>
      </c>
      <c r="J210" s="936">
        <v>37</v>
      </c>
      <c r="K210" s="937">
        <v>428</v>
      </c>
    </row>
    <row r="211" spans="1:11">
      <c r="A211" s="1392"/>
      <c r="B211" s="1387"/>
      <c r="C211" s="525" t="s">
        <v>49</v>
      </c>
      <c r="D211" s="935">
        <f t="shared" si="19"/>
        <v>7247</v>
      </c>
      <c r="E211" s="936">
        <v>391</v>
      </c>
      <c r="F211" s="936">
        <v>1506</v>
      </c>
      <c r="G211" s="936">
        <v>325</v>
      </c>
      <c r="H211" s="936">
        <v>3592</v>
      </c>
      <c r="I211" s="936">
        <v>1185</v>
      </c>
      <c r="J211" s="936">
        <v>19</v>
      </c>
      <c r="K211" s="937">
        <v>229</v>
      </c>
    </row>
    <row r="212" spans="1:11">
      <c r="A212" s="1392"/>
      <c r="B212" s="1387"/>
      <c r="C212" s="525" t="s">
        <v>228</v>
      </c>
      <c r="D212" s="935">
        <f t="shared" si="19"/>
        <v>6755</v>
      </c>
      <c r="E212" s="936">
        <v>434</v>
      </c>
      <c r="F212" s="936">
        <v>1368</v>
      </c>
      <c r="G212" s="936">
        <v>353</v>
      </c>
      <c r="H212" s="936">
        <v>3293</v>
      </c>
      <c r="I212" s="936">
        <v>1090</v>
      </c>
      <c r="J212" s="936">
        <v>18</v>
      </c>
      <c r="K212" s="937">
        <v>199</v>
      </c>
    </row>
    <row r="213" spans="1:11">
      <c r="A213" s="1392"/>
      <c r="B213" s="1387" t="s">
        <v>77</v>
      </c>
      <c r="C213" s="525" t="s">
        <v>227</v>
      </c>
      <c r="D213" s="935">
        <f t="shared" si="19"/>
        <v>20009</v>
      </c>
      <c r="E213" s="936">
        <v>426</v>
      </c>
      <c r="F213" s="936">
        <v>2918</v>
      </c>
      <c r="G213" s="936">
        <v>213</v>
      </c>
      <c r="H213" s="936">
        <v>11630</v>
      </c>
      <c r="I213" s="936">
        <v>4383</v>
      </c>
      <c r="J213" s="936">
        <v>141</v>
      </c>
      <c r="K213" s="937">
        <v>298</v>
      </c>
    </row>
    <row r="214" spans="1:11">
      <c r="A214" s="1392"/>
      <c r="B214" s="1387"/>
      <c r="C214" s="525" t="s">
        <v>49</v>
      </c>
      <c r="D214" s="935">
        <f t="shared" si="19"/>
        <v>10429</v>
      </c>
      <c r="E214" s="936">
        <v>206</v>
      </c>
      <c r="F214" s="936">
        <v>1548</v>
      </c>
      <c r="G214" s="936">
        <v>118</v>
      </c>
      <c r="H214" s="936">
        <v>6076</v>
      </c>
      <c r="I214" s="936">
        <v>2234</v>
      </c>
      <c r="J214" s="936">
        <v>75</v>
      </c>
      <c r="K214" s="937">
        <v>172</v>
      </c>
    </row>
    <row r="215" spans="1:11">
      <c r="A215" s="1392"/>
      <c r="B215" s="1387"/>
      <c r="C215" s="525" t="s">
        <v>228</v>
      </c>
      <c r="D215" s="935">
        <f t="shared" si="19"/>
        <v>9580</v>
      </c>
      <c r="E215" s="936">
        <v>220</v>
      </c>
      <c r="F215" s="936">
        <v>1370</v>
      </c>
      <c r="G215" s="936">
        <v>95</v>
      </c>
      <c r="H215" s="936">
        <v>5554</v>
      </c>
      <c r="I215" s="936">
        <v>2149</v>
      </c>
      <c r="J215" s="936">
        <v>66</v>
      </c>
      <c r="K215" s="937">
        <v>126</v>
      </c>
    </row>
    <row r="216" spans="1:11">
      <c r="A216" s="1392" t="s">
        <v>652</v>
      </c>
      <c r="B216" s="1391" t="s">
        <v>648</v>
      </c>
      <c r="C216" s="524" t="s">
        <v>644</v>
      </c>
      <c r="D216" s="935">
        <f t="shared" si="19"/>
        <v>47163</v>
      </c>
      <c r="E216" s="935">
        <f>SUM(E217:E218)</f>
        <v>1471</v>
      </c>
      <c r="F216" s="935">
        <f t="shared" ref="F216:K216" si="22">SUM(F217:F218)</f>
        <v>3398</v>
      </c>
      <c r="G216" s="935">
        <f t="shared" si="22"/>
        <v>842</v>
      </c>
      <c r="H216" s="935">
        <f t="shared" si="22"/>
        <v>21299</v>
      </c>
      <c r="I216" s="935">
        <f t="shared" si="22"/>
        <v>17775</v>
      </c>
      <c r="J216" s="935">
        <f t="shared" si="22"/>
        <v>124</v>
      </c>
      <c r="K216" s="718">
        <f t="shared" si="22"/>
        <v>2254</v>
      </c>
    </row>
    <row r="217" spans="1:11">
      <c r="A217" s="1392"/>
      <c r="B217" s="1391"/>
      <c r="C217" s="524" t="s">
        <v>645</v>
      </c>
      <c r="D217" s="935">
        <f t="shared" si="19"/>
        <v>24499</v>
      </c>
      <c r="E217" s="935">
        <f>SUM(E220,E223,E226,E229,E232)</f>
        <v>789</v>
      </c>
      <c r="F217" s="935">
        <f t="shared" ref="F217:K217" si="23">SUM(F220,F223,F226,F229,F232)</f>
        <v>1763</v>
      </c>
      <c r="G217" s="935">
        <f t="shared" si="23"/>
        <v>433</v>
      </c>
      <c r="H217" s="935">
        <f t="shared" si="23"/>
        <v>10974</v>
      </c>
      <c r="I217" s="935">
        <f t="shared" si="23"/>
        <v>9299</v>
      </c>
      <c r="J217" s="935">
        <f t="shared" si="23"/>
        <v>66</v>
      </c>
      <c r="K217" s="718">
        <f t="shared" si="23"/>
        <v>1175</v>
      </c>
    </row>
    <row r="218" spans="1:11">
      <c r="A218" s="1392"/>
      <c r="B218" s="1391"/>
      <c r="C218" s="524" t="s">
        <v>646</v>
      </c>
      <c r="D218" s="935">
        <f t="shared" si="19"/>
        <v>22664</v>
      </c>
      <c r="E218" s="935">
        <f>SUM(E221,E224,E227,E230,E233)</f>
        <v>682</v>
      </c>
      <c r="F218" s="935">
        <f t="shared" ref="F218:K218" si="24">SUM(F221,F224,F227,F230,F233)</f>
        <v>1635</v>
      </c>
      <c r="G218" s="935">
        <f t="shared" si="24"/>
        <v>409</v>
      </c>
      <c r="H218" s="935">
        <f t="shared" si="24"/>
        <v>10325</v>
      </c>
      <c r="I218" s="935">
        <f t="shared" si="24"/>
        <v>8476</v>
      </c>
      <c r="J218" s="935">
        <f t="shared" si="24"/>
        <v>58</v>
      </c>
      <c r="K218" s="718">
        <f t="shared" si="24"/>
        <v>1079</v>
      </c>
    </row>
    <row r="219" spans="1:11">
      <c r="A219" s="1392"/>
      <c r="B219" s="1387" t="s">
        <v>55</v>
      </c>
      <c r="C219" s="525" t="s">
        <v>227</v>
      </c>
      <c r="D219" s="935">
        <f t="shared" si="19"/>
        <v>8311</v>
      </c>
      <c r="E219" s="936">
        <v>299</v>
      </c>
      <c r="F219" s="936">
        <v>994</v>
      </c>
      <c r="G219" s="936">
        <v>153</v>
      </c>
      <c r="H219" s="936">
        <v>4740</v>
      </c>
      <c r="I219" s="936">
        <v>1938</v>
      </c>
      <c r="J219" s="936">
        <v>67</v>
      </c>
      <c r="K219" s="937">
        <v>120</v>
      </c>
    </row>
    <row r="220" spans="1:11">
      <c r="A220" s="1392"/>
      <c r="B220" s="1387"/>
      <c r="C220" s="525" t="s">
        <v>49</v>
      </c>
      <c r="D220" s="935">
        <f t="shared" si="19"/>
        <v>4290</v>
      </c>
      <c r="E220" s="936">
        <v>156</v>
      </c>
      <c r="F220" s="936">
        <v>526</v>
      </c>
      <c r="G220" s="936">
        <v>81</v>
      </c>
      <c r="H220" s="936">
        <v>2431</v>
      </c>
      <c r="I220" s="936">
        <v>1001</v>
      </c>
      <c r="J220" s="936">
        <v>32</v>
      </c>
      <c r="K220" s="937">
        <v>63</v>
      </c>
    </row>
    <row r="221" spans="1:11">
      <c r="A221" s="1392"/>
      <c r="B221" s="1387"/>
      <c r="C221" s="525" t="s">
        <v>228</v>
      </c>
      <c r="D221" s="935">
        <f t="shared" si="19"/>
        <v>4021</v>
      </c>
      <c r="E221" s="936">
        <v>143</v>
      </c>
      <c r="F221" s="936">
        <v>468</v>
      </c>
      <c r="G221" s="936">
        <v>72</v>
      </c>
      <c r="H221" s="936">
        <v>2309</v>
      </c>
      <c r="I221" s="936">
        <v>937</v>
      </c>
      <c r="J221" s="936">
        <v>35</v>
      </c>
      <c r="K221" s="937">
        <v>57</v>
      </c>
    </row>
    <row r="222" spans="1:11">
      <c r="A222" s="1392"/>
      <c r="B222" s="1387" t="s">
        <v>52</v>
      </c>
      <c r="C222" s="525" t="s">
        <v>227</v>
      </c>
      <c r="D222" s="935">
        <f t="shared" si="19"/>
        <v>7164</v>
      </c>
      <c r="E222" s="936">
        <v>156</v>
      </c>
      <c r="F222" s="936">
        <v>441</v>
      </c>
      <c r="G222" s="936">
        <v>111</v>
      </c>
      <c r="H222" s="936">
        <v>4321</v>
      </c>
      <c r="I222" s="936">
        <v>2037</v>
      </c>
      <c r="J222" s="936">
        <v>25</v>
      </c>
      <c r="K222" s="937">
        <v>73</v>
      </c>
    </row>
    <row r="223" spans="1:11">
      <c r="A223" s="1392"/>
      <c r="B223" s="1387"/>
      <c r="C223" s="525" t="s">
        <v>49</v>
      </c>
      <c r="D223" s="935">
        <f t="shared" si="19"/>
        <v>3690</v>
      </c>
      <c r="E223" s="936">
        <v>78</v>
      </c>
      <c r="F223" s="936">
        <v>230</v>
      </c>
      <c r="G223" s="936">
        <v>60</v>
      </c>
      <c r="H223" s="936">
        <v>2238</v>
      </c>
      <c r="I223" s="936">
        <v>1031</v>
      </c>
      <c r="J223" s="936">
        <v>17</v>
      </c>
      <c r="K223" s="937">
        <v>36</v>
      </c>
    </row>
    <row r="224" spans="1:11">
      <c r="A224" s="1392"/>
      <c r="B224" s="1387"/>
      <c r="C224" s="525" t="s">
        <v>228</v>
      </c>
      <c r="D224" s="935">
        <f t="shared" si="19"/>
        <v>3474</v>
      </c>
      <c r="E224" s="936">
        <v>78</v>
      </c>
      <c r="F224" s="936">
        <v>211</v>
      </c>
      <c r="G224" s="936">
        <v>51</v>
      </c>
      <c r="H224" s="936">
        <v>2083</v>
      </c>
      <c r="I224" s="936">
        <v>1006</v>
      </c>
      <c r="J224" s="936">
        <v>8</v>
      </c>
      <c r="K224" s="937">
        <v>37</v>
      </c>
    </row>
    <row r="225" spans="1:11">
      <c r="A225" s="1392"/>
      <c r="B225" s="1387" t="s">
        <v>54</v>
      </c>
      <c r="C225" s="525" t="s">
        <v>227</v>
      </c>
      <c r="D225" s="935">
        <f t="shared" si="19"/>
        <v>14147</v>
      </c>
      <c r="E225" s="936">
        <v>490</v>
      </c>
      <c r="F225" s="936">
        <v>471</v>
      </c>
      <c r="G225" s="936">
        <v>250</v>
      </c>
      <c r="H225" s="936">
        <v>5558</v>
      </c>
      <c r="I225" s="936">
        <v>6428</v>
      </c>
      <c r="J225" s="936">
        <v>0</v>
      </c>
      <c r="K225" s="937">
        <v>950</v>
      </c>
    </row>
    <row r="226" spans="1:11">
      <c r="A226" s="1392"/>
      <c r="B226" s="1387"/>
      <c r="C226" s="525" t="s">
        <v>49</v>
      </c>
      <c r="D226" s="935">
        <f t="shared" si="19"/>
        <v>7310</v>
      </c>
      <c r="E226" s="936">
        <v>272</v>
      </c>
      <c r="F226" s="936">
        <v>238</v>
      </c>
      <c r="G226" s="936">
        <v>122</v>
      </c>
      <c r="H226" s="936">
        <v>2815</v>
      </c>
      <c r="I226" s="936">
        <v>3381</v>
      </c>
      <c r="J226" s="936">
        <v>0</v>
      </c>
      <c r="K226" s="937">
        <v>482</v>
      </c>
    </row>
    <row r="227" spans="1:11">
      <c r="A227" s="1392"/>
      <c r="B227" s="1387"/>
      <c r="C227" s="525" t="s">
        <v>228</v>
      </c>
      <c r="D227" s="935">
        <f t="shared" si="19"/>
        <v>6837</v>
      </c>
      <c r="E227" s="936">
        <v>218</v>
      </c>
      <c r="F227" s="936">
        <v>233</v>
      </c>
      <c r="G227" s="936">
        <v>128</v>
      </c>
      <c r="H227" s="936">
        <v>2743</v>
      </c>
      <c r="I227" s="936">
        <v>3047</v>
      </c>
      <c r="J227" s="936">
        <v>0</v>
      </c>
      <c r="K227" s="937">
        <v>468</v>
      </c>
    </row>
    <row r="228" spans="1:11" ht="16.5" customHeight="1">
      <c r="A228" s="1392"/>
      <c r="B228" s="1387" t="s">
        <v>78</v>
      </c>
      <c r="C228" s="525" t="s">
        <v>227</v>
      </c>
      <c r="D228" s="935">
        <f t="shared" si="19"/>
        <v>11331</v>
      </c>
      <c r="E228" s="936">
        <v>40</v>
      </c>
      <c r="F228" s="936">
        <v>1001</v>
      </c>
      <c r="G228" s="936">
        <v>164</v>
      </c>
      <c r="H228" s="936">
        <v>3817</v>
      </c>
      <c r="I228" s="936">
        <v>5313</v>
      </c>
      <c r="J228" s="936">
        <v>32</v>
      </c>
      <c r="K228" s="937">
        <v>964</v>
      </c>
    </row>
    <row r="229" spans="1:11">
      <c r="A229" s="1392"/>
      <c r="B229" s="1387"/>
      <c r="C229" s="525" t="s">
        <v>49</v>
      </c>
      <c r="D229" s="935">
        <f t="shared" si="19"/>
        <v>5945</v>
      </c>
      <c r="E229" s="936">
        <v>23</v>
      </c>
      <c r="F229" s="936">
        <v>519</v>
      </c>
      <c r="G229" s="936">
        <v>87</v>
      </c>
      <c r="H229" s="936">
        <v>1974</v>
      </c>
      <c r="I229" s="936">
        <v>2808</v>
      </c>
      <c r="J229" s="936">
        <v>17</v>
      </c>
      <c r="K229" s="937">
        <v>517</v>
      </c>
    </row>
    <row r="230" spans="1:11">
      <c r="A230" s="1392"/>
      <c r="B230" s="1387"/>
      <c r="C230" s="525" t="s">
        <v>228</v>
      </c>
      <c r="D230" s="935">
        <f t="shared" si="19"/>
        <v>5386</v>
      </c>
      <c r="E230" s="936">
        <v>17</v>
      </c>
      <c r="F230" s="936">
        <v>482</v>
      </c>
      <c r="G230" s="936">
        <v>77</v>
      </c>
      <c r="H230" s="936">
        <v>1843</v>
      </c>
      <c r="I230" s="936">
        <v>2505</v>
      </c>
      <c r="J230" s="936">
        <v>15</v>
      </c>
      <c r="K230" s="937">
        <v>447</v>
      </c>
    </row>
    <row r="231" spans="1:11">
      <c r="A231" s="1392"/>
      <c r="B231" s="1387" t="s">
        <v>79</v>
      </c>
      <c r="C231" s="525" t="s">
        <v>227</v>
      </c>
      <c r="D231" s="935">
        <f t="shared" si="19"/>
        <v>6210</v>
      </c>
      <c r="E231" s="936">
        <v>486</v>
      </c>
      <c r="F231" s="936">
        <v>491</v>
      </c>
      <c r="G231" s="936">
        <v>164</v>
      </c>
      <c r="H231" s="936">
        <v>2863</v>
      </c>
      <c r="I231" s="936">
        <v>2059</v>
      </c>
      <c r="J231" s="936">
        <v>0</v>
      </c>
      <c r="K231" s="937">
        <v>147</v>
      </c>
    </row>
    <row r="232" spans="1:11">
      <c r="A232" s="1392"/>
      <c r="B232" s="1387"/>
      <c r="C232" s="525" t="s">
        <v>49</v>
      </c>
      <c r="D232" s="935">
        <f t="shared" si="19"/>
        <v>3264</v>
      </c>
      <c r="E232" s="936">
        <v>260</v>
      </c>
      <c r="F232" s="936">
        <v>250</v>
      </c>
      <c r="G232" s="936">
        <v>83</v>
      </c>
      <c r="H232" s="936">
        <v>1516</v>
      </c>
      <c r="I232" s="936">
        <v>1078</v>
      </c>
      <c r="J232" s="936">
        <v>0</v>
      </c>
      <c r="K232" s="937">
        <v>77</v>
      </c>
    </row>
    <row r="233" spans="1:11">
      <c r="A233" s="1392"/>
      <c r="B233" s="1387"/>
      <c r="C233" s="525" t="s">
        <v>228</v>
      </c>
      <c r="D233" s="935">
        <f t="shared" si="19"/>
        <v>2946</v>
      </c>
      <c r="E233" s="936">
        <v>226</v>
      </c>
      <c r="F233" s="936">
        <v>241</v>
      </c>
      <c r="G233" s="936">
        <v>81</v>
      </c>
      <c r="H233" s="936">
        <v>1347</v>
      </c>
      <c r="I233" s="936">
        <v>981</v>
      </c>
      <c r="J233" s="936">
        <v>0</v>
      </c>
      <c r="K233" s="937">
        <v>70</v>
      </c>
    </row>
    <row r="234" spans="1:11">
      <c r="A234" s="1392" t="s">
        <v>653</v>
      </c>
      <c r="B234" s="1391" t="s">
        <v>648</v>
      </c>
      <c r="C234" s="524" t="s">
        <v>644</v>
      </c>
      <c r="D234" s="935">
        <f t="shared" si="19"/>
        <v>34269</v>
      </c>
      <c r="E234" s="935">
        <f>SUM(E235:E236)</f>
        <v>2093</v>
      </c>
      <c r="F234" s="935">
        <f t="shared" ref="F234:K234" si="25">SUM(F235:F236)</f>
        <v>916</v>
      </c>
      <c r="G234" s="935">
        <f t="shared" si="25"/>
        <v>461</v>
      </c>
      <c r="H234" s="935">
        <f t="shared" si="25"/>
        <v>23303</v>
      </c>
      <c r="I234" s="935">
        <f t="shared" si="25"/>
        <v>6613</v>
      </c>
      <c r="J234" s="935">
        <f t="shared" si="25"/>
        <v>11</v>
      </c>
      <c r="K234" s="718">
        <f t="shared" si="25"/>
        <v>872</v>
      </c>
    </row>
    <row r="235" spans="1:11">
      <c r="A235" s="1392"/>
      <c r="B235" s="1391"/>
      <c r="C235" s="524" t="s">
        <v>645</v>
      </c>
      <c r="D235" s="935">
        <f t="shared" si="19"/>
        <v>17942</v>
      </c>
      <c r="E235" s="935">
        <f>SUM(E238,E241,E244,E247,E250)</f>
        <v>1138</v>
      </c>
      <c r="F235" s="935">
        <f t="shared" ref="F235:K235" si="26">SUM(F238,F241,F244,F247,F250)</f>
        <v>484</v>
      </c>
      <c r="G235" s="935">
        <f t="shared" si="26"/>
        <v>234</v>
      </c>
      <c r="H235" s="935">
        <f t="shared" si="26"/>
        <v>12173</v>
      </c>
      <c r="I235" s="935">
        <f t="shared" si="26"/>
        <v>3452</v>
      </c>
      <c r="J235" s="935">
        <f t="shared" si="26"/>
        <v>6</v>
      </c>
      <c r="K235" s="718">
        <f t="shared" si="26"/>
        <v>455</v>
      </c>
    </row>
    <row r="236" spans="1:11">
      <c r="A236" s="1392"/>
      <c r="B236" s="1391"/>
      <c r="C236" s="524" t="s">
        <v>646</v>
      </c>
      <c r="D236" s="935">
        <f t="shared" si="19"/>
        <v>16327</v>
      </c>
      <c r="E236" s="935">
        <f>SUM(E239,E242,E245,E248,E251)</f>
        <v>955</v>
      </c>
      <c r="F236" s="935">
        <f t="shared" ref="F236:K236" si="27">SUM(F239,F242,F245,F248,F251)</f>
        <v>432</v>
      </c>
      <c r="G236" s="935">
        <f t="shared" si="27"/>
        <v>227</v>
      </c>
      <c r="H236" s="935">
        <f t="shared" si="27"/>
        <v>11130</v>
      </c>
      <c r="I236" s="935">
        <f t="shared" si="27"/>
        <v>3161</v>
      </c>
      <c r="J236" s="935">
        <f t="shared" si="27"/>
        <v>5</v>
      </c>
      <c r="K236" s="718">
        <f t="shared" si="27"/>
        <v>417</v>
      </c>
    </row>
    <row r="237" spans="1:11">
      <c r="A237" s="1392"/>
      <c r="B237" s="1387" t="s">
        <v>52</v>
      </c>
      <c r="C237" s="525" t="s">
        <v>227</v>
      </c>
      <c r="D237" s="935">
        <f t="shared" si="19"/>
        <v>5329</v>
      </c>
      <c r="E237" s="936">
        <v>291</v>
      </c>
      <c r="F237" s="936">
        <v>179</v>
      </c>
      <c r="G237" s="936">
        <v>0</v>
      </c>
      <c r="H237" s="936">
        <v>3968</v>
      </c>
      <c r="I237" s="936">
        <v>842</v>
      </c>
      <c r="J237" s="936">
        <v>0</v>
      </c>
      <c r="K237" s="937">
        <v>49</v>
      </c>
    </row>
    <row r="238" spans="1:11">
      <c r="A238" s="1392"/>
      <c r="B238" s="1387"/>
      <c r="C238" s="525" t="s">
        <v>49</v>
      </c>
      <c r="D238" s="935">
        <f t="shared" si="19"/>
        <v>2781</v>
      </c>
      <c r="E238" s="936">
        <v>153</v>
      </c>
      <c r="F238" s="936">
        <v>99</v>
      </c>
      <c r="G238" s="936">
        <v>0</v>
      </c>
      <c r="H238" s="936">
        <v>2061</v>
      </c>
      <c r="I238" s="936">
        <v>447</v>
      </c>
      <c r="J238" s="936">
        <v>0</v>
      </c>
      <c r="K238" s="937">
        <v>21</v>
      </c>
    </row>
    <row r="239" spans="1:11">
      <c r="A239" s="1392"/>
      <c r="B239" s="1387"/>
      <c r="C239" s="525" t="s">
        <v>228</v>
      </c>
      <c r="D239" s="935">
        <f t="shared" si="19"/>
        <v>2548</v>
      </c>
      <c r="E239" s="936">
        <v>138</v>
      </c>
      <c r="F239" s="936">
        <v>80</v>
      </c>
      <c r="G239" s="936">
        <v>0</v>
      </c>
      <c r="H239" s="936">
        <v>1907</v>
      </c>
      <c r="I239" s="936">
        <v>395</v>
      </c>
      <c r="J239" s="936">
        <v>0</v>
      </c>
      <c r="K239" s="937">
        <v>28</v>
      </c>
    </row>
    <row r="240" spans="1:11">
      <c r="A240" s="1392"/>
      <c r="B240" s="1387" t="s">
        <v>59</v>
      </c>
      <c r="C240" s="525" t="s">
        <v>227</v>
      </c>
      <c r="D240" s="935">
        <f t="shared" si="19"/>
        <v>8802</v>
      </c>
      <c r="E240" s="936">
        <v>643</v>
      </c>
      <c r="F240" s="936">
        <v>46</v>
      </c>
      <c r="G240" s="936">
        <v>0</v>
      </c>
      <c r="H240" s="936">
        <v>5810</v>
      </c>
      <c r="I240" s="936">
        <v>2116</v>
      </c>
      <c r="J240" s="936">
        <v>0</v>
      </c>
      <c r="K240" s="937">
        <v>187</v>
      </c>
    </row>
    <row r="241" spans="1:11">
      <c r="A241" s="1392"/>
      <c r="B241" s="1387"/>
      <c r="C241" s="525" t="s">
        <v>49</v>
      </c>
      <c r="D241" s="935">
        <f t="shared" si="19"/>
        <v>4640</v>
      </c>
      <c r="E241" s="936">
        <v>349</v>
      </c>
      <c r="F241" s="936">
        <v>26</v>
      </c>
      <c r="G241" s="936">
        <v>0</v>
      </c>
      <c r="H241" s="936">
        <v>3057</v>
      </c>
      <c r="I241" s="936">
        <v>1102</v>
      </c>
      <c r="J241" s="936">
        <v>0</v>
      </c>
      <c r="K241" s="937">
        <v>106</v>
      </c>
    </row>
    <row r="242" spans="1:11">
      <c r="A242" s="1392"/>
      <c r="B242" s="1387"/>
      <c r="C242" s="525" t="s">
        <v>228</v>
      </c>
      <c r="D242" s="935">
        <f t="shared" si="19"/>
        <v>4162</v>
      </c>
      <c r="E242" s="936">
        <v>294</v>
      </c>
      <c r="F242" s="936">
        <v>20</v>
      </c>
      <c r="G242" s="936">
        <v>0</v>
      </c>
      <c r="H242" s="936">
        <v>2753</v>
      </c>
      <c r="I242" s="936">
        <v>1014</v>
      </c>
      <c r="J242" s="936">
        <v>0</v>
      </c>
      <c r="K242" s="937">
        <v>81</v>
      </c>
    </row>
    <row r="243" spans="1:11">
      <c r="A243" s="1392"/>
      <c r="B243" s="1387" t="s">
        <v>55</v>
      </c>
      <c r="C243" s="525" t="s">
        <v>227</v>
      </c>
      <c r="D243" s="935">
        <f t="shared" si="19"/>
        <v>6341</v>
      </c>
      <c r="E243" s="936">
        <v>464</v>
      </c>
      <c r="F243" s="936">
        <v>0</v>
      </c>
      <c r="G243" s="936">
        <v>0</v>
      </c>
      <c r="H243" s="936">
        <v>4490</v>
      </c>
      <c r="I243" s="936">
        <v>1094</v>
      </c>
      <c r="J243" s="936">
        <v>0</v>
      </c>
      <c r="K243" s="937">
        <v>293</v>
      </c>
    </row>
    <row r="244" spans="1:11">
      <c r="A244" s="1392"/>
      <c r="B244" s="1387"/>
      <c r="C244" s="525" t="s">
        <v>49</v>
      </c>
      <c r="D244" s="935">
        <f t="shared" si="19"/>
        <v>3298</v>
      </c>
      <c r="E244" s="936">
        <v>256</v>
      </c>
      <c r="F244" s="936">
        <v>0</v>
      </c>
      <c r="G244" s="936">
        <v>0</v>
      </c>
      <c r="H244" s="936">
        <v>2317</v>
      </c>
      <c r="I244" s="936">
        <v>565</v>
      </c>
      <c r="J244" s="936">
        <v>0</v>
      </c>
      <c r="K244" s="937">
        <v>160</v>
      </c>
    </row>
    <row r="245" spans="1:11">
      <c r="A245" s="1392"/>
      <c r="B245" s="1387"/>
      <c r="C245" s="525" t="s">
        <v>228</v>
      </c>
      <c r="D245" s="935">
        <f t="shared" si="19"/>
        <v>3043</v>
      </c>
      <c r="E245" s="936">
        <v>208</v>
      </c>
      <c r="F245" s="936">
        <v>0</v>
      </c>
      <c r="G245" s="936">
        <v>0</v>
      </c>
      <c r="H245" s="936">
        <v>2173</v>
      </c>
      <c r="I245" s="936">
        <v>529</v>
      </c>
      <c r="J245" s="936">
        <v>0</v>
      </c>
      <c r="K245" s="937">
        <v>133</v>
      </c>
    </row>
    <row r="246" spans="1:11">
      <c r="A246" s="1392"/>
      <c r="B246" s="1387" t="s">
        <v>60</v>
      </c>
      <c r="C246" s="525" t="s">
        <v>227</v>
      </c>
      <c r="D246" s="935">
        <f t="shared" si="19"/>
        <v>7443</v>
      </c>
      <c r="E246" s="936">
        <v>190</v>
      </c>
      <c r="F246" s="936">
        <v>124</v>
      </c>
      <c r="G246" s="936">
        <v>225</v>
      </c>
      <c r="H246" s="936">
        <v>4849</v>
      </c>
      <c r="I246" s="936">
        <v>1855</v>
      </c>
      <c r="J246" s="936">
        <v>4</v>
      </c>
      <c r="K246" s="937">
        <v>196</v>
      </c>
    </row>
    <row r="247" spans="1:11">
      <c r="A247" s="1392"/>
      <c r="B247" s="1387"/>
      <c r="C247" s="525" t="s">
        <v>49</v>
      </c>
      <c r="D247" s="935">
        <f t="shared" si="19"/>
        <v>3942</v>
      </c>
      <c r="E247" s="936">
        <v>103</v>
      </c>
      <c r="F247" s="936">
        <v>77</v>
      </c>
      <c r="G247" s="936">
        <v>115</v>
      </c>
      <c r="H247" s="936">
        <v>2563</v>
      </c>
      <c r="I247" s="936">
        <v>982</v>
      </c>
      <c r="J247" s="936">
        <v>1</v>
      </c>
      <c r="K247" s="937">
        <v>101</v>
      </c>
    </row>
    <row r="248" spans="1:11">
      <c r="A248" s="1392"/>
      <c r="B248" s="1387"/>
      <c r="C248" s="525" t="s">
        <v>228</v>
      </c>
      <c r="D248" s="935">
        <f t="shared" si="19"/>
        <v>3501</v>
      </c>
      <c r="E248" s="936">
        <v>87</v>
      </c>
      <c r="F248" s="936">
        <v>47</v>
      </c>
      <c r="G248" s="936">
        <v>110</v>
      </c>
      <c r="H248" s="936">
        <v>2286</v>
      </c>
      <c r="I248" s="936">
        <v>873</v>
      </c>
      <c r="J248" s="936">
        <v>3</v>
      </c>
      <c r="K248" s="937">
        <v>95</v>
      </c>
    </row>
    <row r="249" spans="1:11">
      <c r="A249" s="1392"/>
      <c r="B249" s="1387" t="s">
        <v>80</v>
      </c>
      <c r="C249" s="525" t="s">
        <v>227</v>
      </c>
      <c r="D249" s="935">
        <f t="shared" si="19"/>
        <v>6354</v>
      </c>
      <c r="E249" s="936">
        <v>505</v>
      </c>
      <c r="F249" s="936">
        <v>567</v>
      </c>
      <c r="G249" s="936">
        <v>236</v>
      </c>
      <c r="H249" s="936">
        <v>4186</v>
      </c>
      <c r="I249" s="936">
        <v>706</v>
      </c>
      <c r="J249" s="936">
        <v>7</v>
      </c>
      <c r="K249" s="937">
        <v>147</v>
      </c>
    </row>
    <row r="250" spans="1:11">
      <c r="A250" s="1392"/>
      <c r="B250" s="1387"/>
      <c r="C250" s="525" t="s">
        <v>49</v>
      </c>
      <c r="D250" s="935">
        <f t="shared" si="19"/>
        <v>3281</v>
      </c>
      <c r="E250" s="936">
        <v>277</v>
      </c>
      <c r="F250" s="936">
        <v>282</v>
      </c>
      <c r="G250" s="936">
        <v>119</v>
      </c>
      <c r="H250" s="936">
        <v>2175</v>
      </c>
      <c r="I250" s="936">
        <v>356</v>
      </c>
      <c r="J250" s="936">
        <v>5</v>
      </c>
      <c r="K250" s="937">
        <v>67</v>
      </c>
    </row>
    <row r="251" spans="1:11">
      <c r="A251" s="1392"/>
      <c r="B251" s="1387"/>
      <c r="C251" s="525" t="s">
        <v>228</v>
      </c>
      <c r="D251" s="935">
        <f t="shared" si="19"/>
        <v>3073</v>
      </c>
      <c r="E251" s="936">
        <v>228</v>
      </c>
      <c r="F251" s="936">
        <v>285</v>
      </c>
      <c r="G251" s="936">
        <v>117</v>
      </c>
      <c r="H251" s="936">
        <v>2011</v>
      </c>
      <c r="I251" s="936">
        <v>350</v>
      </c>
      <c r="J251" s="936">
        <v>2</v>
      </c>
      <c r="K251" s="937">
        <v>80</v>
      </c>
    </row>
    <row r="252" spans="1:11" ht="16.5" customHeight="1">
      <c r="A252" s="1392" t="s">
        <v>858</v>
      </c>
      <c r="B252" s="1391" t="s">
        <v>859</v>
      </c>
      <c r="C252" s="524" t="s">
        <v>860</v>
      </c>
      <c r="D252" s="935">
        <f t="shared" si="19"/>
        <v>5158</v>
      </c>
      <c r="E252" s="935">
        <f>SUM(E253:E254)</f>
        <v>484</v>
      </c>
      <c r="F252" s="935">
        <f t="shared" ref="F252:K252" si="28">SUM(F253:F254)</f>
        <v>794</v>
      </c>
      <c r="G252" s="935">
        <f t="shared" si="28"/>
        <v>374</v>
      </c>
      <c r="H252" s="935">
        <f t="shared" si="28"/>
        <v>1978</v>
      </c>
      <c r="I252" s="935">
        <f t="shared" si="28"/>
        <v>1012</v>
      </c>
      <c r="J252" s="935">
        <f t="shared" si="28"/>
        <v>0</v>
      </c>
      <c r="K252" s="718">
        <f t="shared" si="28"/>
        <v>516</v>
      </c>
    </row>
    <row r="253" spans="1:11">
      <c r="A253" s="1392"/>
      <c r="B253" s="1391"/>
      <c r="C253" s="524" t="s">
        <v>861</v>
      </c>
      <c r="D253" s="935">
        <f t="shared" si="19"/>
        <v>2613</v>
      </c>
      <c r="E253" s="935">
        <f>SUM(E256)</f>
        <v>239</v>
      </c>
      <c r="F253" s="935">
        <f t="shared" ref="F253:K253" si="29">SUM(F256)</f>
        <v>402</v>
      </c>
      <c r="G253" s="935">
        <f t="shared" si="29"/>
        <v>189</v>
      </c>
      <c r="H253" s="935">
        <f t="shared" si="29"/>
        <v>989</v>
      </c>
      <c r="I253" s="935">
        <f t="shared" si="29"/>
        <v>516</v>
      </c>
      <c r="J253" s="935">
        <f t="shared" si="29"/>
        <v>0</v>
      </c>
      <c r="K253" s="718">
        <f t="shared" si="29"/>
        <v>278</v>
      </c>
    </row>
    <row r="254" spans="1:11">
      <c r="A254" s="1392"/>
      <c r="B254" s="1391"/>
      <c r="C254" s="524" t="s">
        <v>862</v>
      </c>
      <c r="D254" s="935">
        <f t="shared" si="19"/>
        <v>2545</v>
      </c>
      <c r="E254" s="935">
        <f>SUM(E257)</f>
        <v>245</v>
      </c>
      <c r="F254" s="935">
        <f t="shared" ref="F254:K254" si="30">SUM(F257)</f>
        <v>392</v>
      </c>
      <c r="G254" s="935">
        <f t="shared" si="30"/>
        <v>185</v>
      </c>
      <c r="H254" s="935">
        <f t="shared" si="30"/>
        <v>989</v>
      </c>
      <c r="I254" s="935">
        <f t="shared" si="30"/>
        <v>496</v>
      </c>
      <c r="J254" s="935">
        <f t="shared" si="30"/>
        <v>0</v>
      </c>
      <c r="K254" s="718">
        <f t="shared" si="30"/>
        <v>238</v>
      </c>
    </row>
    <row r="255" spans="1:11" ht="16.5" customHeight="1">
      <c r="A255" s="1392"/>
      <c r="B255" s="1395" t="s">
        <v>855</v>
      </c>
      <c r="C255" s="525" t="s">
        <v>227</v>
      </c>
      <c r="D255" s="935">
        <f t="shared" si="19"/>
        <v>5158</v>
      </c>
      <c r="E255" s="936">
        <v>484</v>
      </c>
      <c r="F255" s="936">
        <v>794</v>
      </c>
      <c r="G255" s="936">
        <v>374</v>
      </c>
      <c r="H255" s="936">
        <v>1978</v>
      </c>
      <c r="I255" s="936">
        <v>1012</v>
      </c>
      <c r="J255" s="936">
        <v>0</v>
      </c>
      <c r="K255" s="937">
        <v>516</v>
      </c>
    </row>
    <row r="256" spans="1:11">
      <c r="A256" s="1392"/>
      <c r="B256" s="1393"/>
      <c r="C256" s="525" t="s">
        <v>49</v>
      </c>
      <c r="D256" s="935">
        <f t="shared" si="19"/>
        <v>2613</v>
      </c>
      <c r="E256" s="936">
        <v>239</v>
      </c>
      <c r="F256" s="936">
        <v>402</v>
      </c>
      <c r="G256" s="936">
        <v>189</v>
      </c>
      <c r="H256" s="936">
        <v>989</v>
      </c>
      <c r="I256" s="936">
        <v>516</v>
      </c>
      <c r="J256" s="936">
        <v>0</v>
      </c>
      <c r="K256" s="937">
        <v>278</v>
      </c>
    </row>
    <row r="257" spans="1:11">
      <c r="A257" s="1392"/>
      <c r="B257" s="1393"/>
      <c r="C257" s="525" t="s">
        <v>228</v>
      </c>
      <c r="D257" s="935">
        <f t="shared" si="19"/>
        <v>2545</v>
      </c>
      <c r="E257" s="936">
        <v>245</v>
      </c>
      <c r="F257" s="936">
        <v>392</v>
      </c>
      <c r="G257" s="936">
        <v>185</v>
      </c>
      <c r="H257" s="936">
        <v>989</v>
      </c>
      <c r="I257" s="936">
        <v>496</v>
      </c>
      <c r="J257" s="936">
        <v>0</v>
      </c>
      <c r="K257" s="937">
        <v>238</v>
      </c>
    </row>
    <row r="258" spans="1:11" ht="16.5" customHeight="1">
      <c r="A258" s="1392" t="s">
        <v>654</v>
      </c>
      <c r="B258" s="1391" t="s">
        <v>648</v>
      </c>
      <c r="C258" s="524" t="s">
        <v>644</v>
      </c>
      <c r="D258" s="935">
        <f t="shared" si="19"/>
        <v>397656</v>
      </c>
      <c r="E258" s="935">
        <f>SUM(E259:E260)</f>
        <v>36142</v>
      </c>
      <c r="F258" s="935">
        <f t="shared" ref="F258:K258" si="31">SUM(F259:F260)</f>
        <v>5322</v>
      </c>
      <c r="G258" s="935">
        <f t="shared" si="31"/>
        <v>8888</v>
      </c>
      <c r="H258" s="935">
        <f t="shared" si="31"/>
        <v>208046</v>
      </c>
      <c r="I258" s="935">
        <f t="shared" si="31"/>
        <v>129228</v>
      </c>
      <c r="J258" s="935">
        <f t="shared" si="31"/>
        <v>1258</v>
      </c>
      <c r="K258" s="718">
        <f t="shared" si="31"/>
        <v>8772</v>
      </c>
    </row>
    <row r="259" spans="1:11">
      <c r="A259" s="1392"/>
      <c r="B259" s="1391"/>
      <c r="C259" s="524" t="s">
        <v>645</v>
      </c>
      <c r="D259" s="935">
        <f t="shared" si="19"/>
        <v>205465</v>
      </c>
      <c r="E259" s="935">
        <f>SUM(E262,E265,E268,E271,E274,E277,E280,E283,E286,E289,E292,E295,E298,E301,E304,E307,E310,E313,E316,E319,E322,E325,E328,E331,E334,E337,E340,E343,E346,E349,E352)</f>
        <v>18707</v>
      </c>
      <c r="F259" s="935">
        <f t="shared" ref="F259:K259" si="32">SUM(F262,F265,F268,F271,F274,F277,F280,F283,F286,F289,F292,F295,F298,F301,F304,F307,F310,F313,F316,F319,F322,F325,F328,F331,F334,F337,F340,F343,F346,F349,F352)</f>
        <v>2781</v>
      </c>
      <c r="G259" s="935">
        <f t="shared" si="32"/>
        <v>4611</v>
      </c>
      <c r="H259" s="935">
        <f t="shared" si="32"/>
        <v>107418</v>
      </c>
      <c r="I259" s="935">
        <f t="shared" si="32"/>
        <v>66693</v>
      </c>
      <c r="J259" s="935">
        <f t="shared" si="32"/>
        <v>669</v>
      </c>
      <c r="K259" s="718">
        <f t="shared" si="32"/>
        <v>4586</v>
      </c>
    </row>
    <row r="260" spans="1:11" ht="16.5" customHeight="1">
      <c r="A260" s="1392"/>
      <c r="B260" s="1391"/>
      <c r="C260" s="524" t="s">
        <v>646</v>
      </c>
      <c r="D260" s="935">
        <f t="shared" si="19"/>
        <v>192191</v>
      </c>
      <c r="E260" s="935">
        <f>SUM(E263,E266,E269,E272,E275,E278,E281,E284,E287,E290,E293,E296,E299,E302,E305,E308,E311,E314,E317,E320,E323,E326,E329,E332,E335,E338,E341,E344,E347,E350,E353)</f>
        <v>17435</v>
      </c>
      <c r="F260" s="935">
        <f t="shared" ref="F260:K260" si="33">SUM(F263,F266,F269,F272,F275,F278,F281,F284,F287,F290,F293,F296,F299,F302,F305,F308,F311,F314,F317,F320,F323,F326,F329,F332,F335,F338,F341,F344,F347,F350,F353)</f>
        <v>2541</v>
      </c>
      <c r="G260" s="935">
        <f t="shared" si="33"/>
        <v>4277</v>
      </c>
      <c r="H260" s="935">
        <f t="shared" si="33"/>
        <v>100628</v>
      </c>
      <c r="I260" s="935">
        <f t="shared" si="33"/>
        <v>62535</v>
      </c>
      <c r="J260" s="935">
        <f t="shared" si="33"/>
        <v>589</v>
      </c>
      <c r="K260" s="718">
        <f t="shared" si="33"/>
        <v>4186</v>
      </c>
    </row>
    <row r="261" spans="1:11" ht="16.5" customHeight="1">
      <c r="A261" s="1392"/>
      <c r="B261" s="1393" t="s">
        <v>569</v>
      </c>
      <c r="C261" s="525" t="s">
        <v>227</v>
      </c>
      <c r="D261" s="935">
        <f t="shared" si="19"/>
        <v>28019</v>
      </c>
      <c r="E261" s="936">
        <v>2291</v>
      </c>
      <c r="F261" s="936">
        <v>183</v>
      </c>
      <c r="G261" s="936">
        <v>237</v>
      </c>
      <c r="H261" s="936">
        <v>12512</v>
      </c>
      <c r="I261" s="936">
        <v>12136</v>
      </c>
      <c r="J261" s="936">
        <v>133</v>
      </c>
      <c r="K261" s="937">
        <v>527</v>
      </c>
    </row>
    <row r="262" spans="1:11">
      <c r="A262" s="1392"/>
      <c r="B262" s="1393"/>
      <c r="C262" s="525" t="s">
        <v>49</v>
      </c>
      <c r="D262" s="935">
        <f t="shared" si="19"/>
        <v>14436</v>
      </c>
      <c r="E262" s="936">
        <v>1197</v>
      </c>
      <c r="F262" s="936">
        <v>96</v>
      </c>
      <c r="G262" s="936">
        <v>126</v>
      </c>
      <c r="H262" s="936">
        <v>6421</v>
      </c>
      <c r="I262" s="936">
        <v>6233</v>
      </c>
      <c r="J262" s="936">
        <v>68</v>
      </c>
      <c r="K262" s="937">
        <v>295</v>
      </c>
    </row>
    <row r="263" spans="1:11">
      <c r="A263" s="1392"/>
      <c r="B263" s="1393"/>
      <c r="C263" s="525" t="s">
        <v>228</v>
      </c>
      <c r="D263" s="935">
        <f t="shared" ref="D263:D326" si="34">SUM(E263:K263)</f>
        <v>13583</v>
      </c>
      <c r="E263" s="936">
        <v>1094</v>
      </c>
      <c r="F263" s="936">
        <v>87</v>
      </c>
      <c r="G263" s="936">
        <v>111</v>
      </c>
      <c r="H263" s="936">
        <v>6091</v>
      </c>
      <c r="I263" s="936">
        <v>5903</v>
      </c>
      <c r="J263" s="936">
        <v>65</v>
      </c>
      <c r="K263" s="937">
        <v>232</v>
      </c>
    </row>
    <row r="264" spans="1:11" ht="16.5" customHeight="1">
      <c r="A264" s="1392"/>
      <c r="B264" s="1387" t="s">
        <v>81</v>
      </c>
      <c r="C264" s="525" t="s">
        <v>227</v>
      </c>
      <c r="D264" s="935">
        <f t="shared" si="34"/>
        <v>14114</v>
      </c>
      <c r="E264" s="936">
        <v>1070</v>
      </c>
      <c r="F264" s="936">
        <v>47</v>
      </c>
      <c r="G264" s="936">
        <v>226</v>
      </c>
      <c r="H264" s="936">
        <v>7071</v>
      </c>
      <c r="I264" s="936">
        <v>5506</v>
      </c>
      <c r="J264" s="936">
        <v>20</v>
      </c>
      <c r="K264" s="937">
        <v>174</v>
      </c>
    </row>
    <row r="265" spans="1:11">
      <c r="A265" s="1392"/>
      <c r="B265" s="1387"/>
      <c r="C265" s="525" t="s">
        <v>49</v>
      </c>
      <c r="D265" s="935">
        <f t="shared" si="34"/>
        <v>7306</v>
      </c>
      <c r="E265" s="936">
        <v>563</v>
      </c>
      <c r="F265" s="936">
        <v>24</v>
      </c>
      <c r="G265" s="936">
        <v>119</v>
      </c>
      <c r="H265" s="936">
        <v>3701</v>
      </c>
      <c r="I265" s="936">
        <v>2804</v>
      </c>
      <c r="J265" s="936">
        <v>8</v>
      </c>
      <c r="K265" s="937">
        <v>87</v>
      </c>
    </row>
    <row r="266" spans="1:11">
      <c r="A266" s="1392"/>
      <c r="B266" s="1387"/>
      <c r="C266" s="525" t="s">
        <v>228</v>
      </c>
      <c r="D266" s="935">
        <f t="shared" si="34"/>
        <v>6808</v>
      </c>
      <c r="E266" s="936">
        <v>507</v>
      </c>
      <c r="F266" s="936">
        <v>23</v>
      </c>
      <c r="G266" s="936">
        <v>107</v>
      </c>
      <c r="H266" s="936">
        <v>3370</v>
      </c>
      <c r="I266" s="936">
        <v>2702</v>
      </c>
      <c r="J266" s="936">
        <v>12</v>
      </c>
      <c r="K266" s="937">
        <v>87</v>
      </c>
    </row>
    <row r="267" spans="1:11" ht="16.5" customHeight="1">
      <c r="A267" s="1392"/>
      <c r="B267" s="1387" t="s">
        <v>82</v>
      </c>
      <c r="C267" s="525" t="s">
        <v>227</v>
      </c>
      <c r="D267" s="935">
        <f t="shared" si="34"/>
        <v>23357</v>
      </c>
      <c r="E267" s="936">
        <v>1148</v>
      </c>
      <c r="F267" s="936">
        <v>206</v>
      </c>
      <c r="G267" s="936">
        <v>884</v>
      </c>
      <c r="H267" s="936">
        <v>13772</v>
      </c>
      <c r="I267" s="936">
        <v>7245</v>
      </c>
      <c r="J267" s="936">
        <v>33</v>
      </c>
      <c r="K267" s="937">
        <v>69</v>
      </c>
    </row>
    <row r="268" spans="1:11">
      <c r="A268" s="1392"/>
      <c r="B268" s="1387"/>
      <c r="C268" s="525" t="s">
        <v>49</v>
      </c>
      <c r="D268" s="935">
        <f t="shared" si="34"/>
        <v>12039</v>
      </c>
      <c r="E268" s="936">
        <v>604</v>
      </c>
      <c r="F268" s="936">
        <v>103</v>
      </c>
      <c r="G268" s="936">
        <v>441</v>
      </c>
      <c r="H268" s="936">
        <v>7146</v>
      </c>
      <c r="I268" s="936">
        <v>3689</v>
      </c>
      <c r="J268" s="936">
        <v>17</v>
      </c>
      <c r="K268" s="937">
        <v>39</v>
      </c>
    </row>
    <row r="269" spans="1:11">
      <c r="A269" s="1392"/>
      <c r="B269" s="1387"/>
      <c r="C269" s="525" t="s">
        <v>228</v>
      </c>
      <c r="D269" s="935">
        <f t="shared" si="34"/>
        <v>11318</v>
      </c>
      <c r="E269" s="936">
        <v>544</v>
      </c>
      <c r="F269" s="936">
        <v>103</v>
      </c>
      <c r="G269" s="936">
        <v>443</v>
      </c>
      <c r="H269" s="936">
        <v>6626</v>
      </c>
      <c r="I269" s="936">
        <v>3556</v>
      </c>
      <c r="J269" s="936">
        <v>16</v>
      </c>
      <c r="K269" s="937">
        <v>30</v>
      </c>
    </row>
    <row r="270" spans="1:11">
      <c r="A270" s="1392"/>
      <c r="B270" s="1387" t="s">
        <v>415</v>
      </c>
      <c r="C270" s="525" t="s">
        <v>227</v>
      </c>
      <c r="D270" s="935">
        <f t="shared" si="34"/>
        <v>14839</v>
      </c>
      <c r="E270" s="936">
        <v>776</v>
      </c>
      <c r="F270" s="936">
        <v>364</v>
      </c>
      <c r="G270" s="936">
        <v>38</v>
      </c>
      <c r="H270" s="936">
        <v>7733</v>
      </c>
      <c r="I270" s="936">
        <v>5464</v>
      </c>
      <c r="J270" s="936">
        <v>36</v>
      </c>
      <c r="K270" s="937">
        <v>428</v>
      </c>
    </row>
    <row r="271" spans="1:11">
      <c r="A271" s="1392"/>
      <c r="B271" s="1387"/>
      <c r="C271" s="525" t="s">
        <v>49</v>
      </c>
      <c r="D271" s="935">
        <f t="shared" si="34"/>
        <v>7666</v>
      </c>
      <c r="E271" s="936">
        <v>385</v>
      </c>
      <c r="F271" s="936">
        <v>184</v>
      </c>
      <c r="G271" s="936">
        <v>16</v>
      </c>
      <c r="H271" s="936">
        <v>4005</v>
      </c>
      <c r="I271" s="936">
        <v>2820</v>
      </c>
      <c r="J271" s="936">
        <v>19</v>
      </c>
      <c r="K271" s="937">
        <v>237</v>
      </c>
    </row>
    <row r="272" spans="1:11">
      <c r="A272" s="1392"/>
      <c r="B272" s="1387"/>
      <c r="C272" s="525" t="s">
        <v>228</v>
      </c>
      <c r="D272" s="935">
        <f t="shared" si="34"/>
        <v>7173</v>
      </c>
      <c r="E272" s="936">
        <v>391</v>
      </c>
      <c r="F272" s="936">
        <v>180</v>
      </c>
      <c r="G272" s="936">
        <v>22</v>
      </c>
      <c r="H272" s="936">
        <v>3728</v>
      </c>
      <c r="I272" s="936">
        <v>2644</v>
      </c>
      <c r="J272" s="936">
        <v>17</v>
      </c>
      <c r="K272" s="937">
        <v>191</v>
      </c>
    </row>
    <row r="273" spans="1:11">
      <c r="A273" s="1392"/>
      <c r="B273" s="1387" t="s">
        <v>84</v>
      </c>
      <c r="C273" s="525" t="s">
        <v>227</v>
      </c>
      <c r="D273" s="935">
        <f t="shared" si="34"/>
        <v>5120</v>
      </c>
      <c r="E273" s="936">
        <v>422</v>
      </c>
      <c r="F273" s="936">
        <v>0</v>
      </c>
      <c r="G273" s="936">
        <v>216</v>
      </c>
      <c r="H273" s="936">
        <v>2551</v>
      </c>
      <c r="I273" s="936">
        <v>1876</v>
      </c>
      <c r="J273" s="936">
        <v>0</v>
      </c>
      <c r="K273" s="937">
        <v>55</v>
      </c>
    </row>
    <row r="274" spans="1:11">
      <c r="A274" s="1392"/>
      <c r="B274" s="1387"/>
      <c r="C274" s="525" t="s">
        <v>49</v>
      </c>
      <c r="D274" s="935">
        <f t="shared" si="34"/>
        <v>2690</v>
      </c>
      <c r="E274" s="936">
        <v>217</v>
      </c>
      <c r="F274" s="936">
        <v>0</v>
      </c>
      <c r="G274" s="936">
        <v>113</v>
      </c>
      <c r="H274" s="936">
        <v>1379</v>
      </c>
      <c r="I274" s="936">
        <v>951</v>
      </c>
      <c r="J274" s="936">
        <v>0</v>
      </c>
      <c r="K274" s="937">
        <v>30</v>
      </c>
    </row>
    <row r="275" spans="1:11">
      <c r="A275" s="1392"/>
      <c r="B275" s="1387"/>
      <c r="C275" s="525" t="s">
        <v>228</v>
      </c>
      <c r="D275" s="935">
        <f t="shared" si="34"/>
        <v>2430</v>
      </c>
      <c r="E275" s="936">
        <v>205</v>
      </c>
      <c r="F275" s="936">
        <v>0</v>
      </c>
      <c r="G275" s="936">
        <v>103</v>
      </c>
      <c r="H275" s="936">
        <v>1172</v>
      </c>
      <c r="I275" s="936">
        <v>925</v>
      </c>
      <c r="J275" s="936">
        <v>0</v>
      </c>
      <c r="K275" s="937">
        <v>25</v>
      </c>
    </row>
    <row r="276" spans="1:11" ht="16.5" customHeight="1">
      <c r="A276" s="1392"/>
      <c r="B276" s="1387" t="s">
        <v>85</v>
      </c>
      <c r="C276" s="525" t="s">
        <v>227</v>
      </c>
      <c r="D276" s="935">
        <f t="shared" si="34"/>
        <v>5138</v>
      </c>
      <c r="E276" s="936">
        <v>760</v>
      </c>
      <c r="F276" s="936">
        <v>0</v>
      </c>
      <c r="G276" s="936">
        <v>129</v>
      </c>
      <c r="H276" s="936">
        <v>3237</v>
      </c>
      <c r="I276" s="936">
        <v>947</v>
      </c>
      <c r="J276" s="936">
        <v>0</v>
      </c>
      <c r="K276" s="937">
        <v>65</v>
      </c>
    </row>
    <row r="277" spans="1:11">
      <c r="A277" s="1392"/>
      <c r="B277" s="1387"/>
      <c r="C277" s="525" t="s">
        <v>49</v>
      </c>
      <c r="D277" s="935">
        <f t="shared" si="34"/>
        <v>2728</v>
      </c>
      <c r="E277" s="936">
        <v>396</v>
      </c>
      <c r="F277" s="936">
        <v>0</v>
      </c>
      <c r="G277" s="936">
        <v>63</v>
      </c>
      <c r="H277" s="936">
        <v>1726</v>
      </c>
      <c r="I277" s="936">
        <v>511</v>
      </c>
      <c r="J277" s="936">
        <v>0</v>
      </c>
      <c r="K277" s="937">
        <v>32</v>
      </c>
    </row>
    <row r="278" spans="1:11">
      <c r="A278" s="1392"/>
      <c r="B278" s="1387"/>
      <c r="C278" s="525" t="s">
        <v>228</v>
      </c>
      <c r="D278" s="935">
        <f t="shared" si="34"/>
        <v>2410</v>
      </c>
      <c r="E278" s="936">
        <v>364</v>
      </c>
      <c r="F278" s="936">
        <v>0</v>
      </c>
      <c r="G278" s="936">
        <v>66</v>
      </c>
      <c r="H278" s="936">
        <v>1511</v>
      </c>
      <c r="I278" s="936">
        <v>436</v>
      </c>
      <c r="J278" s="936">
        <v>0</v>
      </c>
      <c r="K278" s="937">
        <v>33</v>
      </c>
    </row>
    <row r="279" spans="1:11">
      <c r="A279" s="1392"/>
      <c r="B279" s="1387" t="s">
        <v>86</v>
      </c>
      <c r="C279" s="525" t="s">
        <v>227</v>
      </c>
      <c r="D279" s="935">
        <f t="shared" si="34"/>
        <v>8396</v>
      </c>
      <c r="E279" s="936">
        <v>811</v>
      </c>
      <c r="F279" s="936">
        <v>0</v>
      </c>
      <c r="G279" s="936">
        <v>72</v>
      </c>
      <c r="H279" s="936">
        <v>5117</v>
      </c>
      <c r="I279" s="936">
        <v>2396</v>
      </c>
      <c r="J279" s="936">
        <v>0</v>
      </c>
      <c r="K279" s="937">
        <v>0</v>
      </c>
    </row>
    <row r="280" spans="1:11">
      <c r="A280" s="1392"/>
      <c r="B280" s="1387"/>
      <c r="C280" s="525" t="s">
        <v>49</v>
      </c>
      <c r="D280" s="935">
        <f t="shared" si="34"/>
        <v>4275</v>
      </c>
      <c r="E280" s="936">
        <v>405</v>
      </c>
      <c r="F280" s="936">
        <v>0</v>
      </c>
      <c r="G280" s="936">
        <v>38</v>
      </c>
      <c r="H280" s="936">
        <v>2611</v>
      </c>
      <c r="I280" s="936">
        <v>1221</v>
      </c>
      <c r="J280" s="936">
        <v>0</v>
      </c>
      <c r="K280" s="937">
        <v>0</v>
      </c>
    </row>
    <row r="281" spans="1:11">
      <c r="A281" s="1392"/>
      <c r="B281" s="1387"/>
      <c r="C281" s="525" t="s">
        <v>228</v>
      </c>
      <c r="D281" s="935">
        <f t="shared" si="34"/>
        <v>4121</v>
      </c>
      <c r="E281" s="936">
        <v>406</v>
      </c>
      <c r="F281" s="936">
        <v>0</v>
      </c>
      <c r="G281" s="936">
        <v>34</v>
      </c>
      <c r="H281" s="936">
        <v>2506</v>
      </c>
      <c r="I281" s="936">
        <v>1175</v>
      </c>
      <c r="J281" s="936">
        <v>0</v>
      </c>
      <c r="K281" s="937">
        <v>0</v>
      </c>
    </row>
    <row r="282" spans="1:11">
      <c r="A282" s="1392"/>
      <c r="B282" s="1387" t="s">
        <v>87</v>
      </c>
      <c r="C282" s="525" t="s">
        <v>227</v>
      </c>
      <c r="D282" s="935">
        <f t="shared" si="34"/>
        <v>3791</v>
      </c>
      <c r="E282" s="936">
        <v>496</v>
      </c>
      <c r="F282" s="936">
        <v>35</v>
      </c>
      <c r="G282" s="936">
        <v>81</v>
      </c>
      <c r="H282" s="936">
        <v>2134</v>
      </c>
      <c r="I282" s="936">
        <v>1045</v>
      </c>
      <c r="J282" s="936">
        <v>0</v>
      </c>
      <c r="K282" s="937">
        <v>0</v>
      </c>
    </row>
    <row r="283" spans="1:11">
      <c r="A283" s="1392"/>
      <c r="B283" s="1387"/>
      <c r="C283" s="525" t="s">
        <v>49</v>
      </c>
      <c r="D283" s="935">
        <f t="shared" si="34"/>
        <v>1894</v>
      </c>
      <c r="E283" s="936">
        <v>248</v>
      </c>
      <c r="F283" s="936">
        <v>19</v>
      </c>
      <c r="G283" s="936">
        <v>34</v>
      </c>
      <c r="H283" s="936">
        <v>1042</v>
      </c>
      <c r="I283" s="936">
        <v>551</v>
      </c>
      <c r="J283" s="936">
        <v>0</v>
      </c>
      <c r="K283" s="937">
        <v>0</v>
      </c>
    </row>
    <row r="284" spans="1:11">
      <c r="A284" s="1392"/>
      <c r="B284" s="1387"/>
      <c r="C284" s="525" t="s">
        <v>228</v>
      </c>
      <c r="D284" s="935">
        <f t="shared" si="34"/>
        <v>1897</v>
      </c>
      <c r="E284" s="936">
        <v>248</v>
      </c>
      <c r="F284" s="936">
        <v>16</v>
      </c>
      <c r="G284" s="936">
        <v>47</v>
      </c>
      <c r="H284" s="936">
        <v>1092</v>
      </c>
      <c r="I284" s="936">
        <v>494</v>
      </c>
      <c r="J284" s="936">
        <v>0</v>
      </c>
      <c r="K284" s="937">
        <v>0</v>
      </c>
    </row>
    <row r="285" spans="1:11">
      <c r="A285" s="1392"/>
      <c r="B285" s="1387" t="s">
        <v>88</v>
      </c>
      <c r="C285" s="525" t="s">
        <v>227</v>
      </c>
      <c r="D285" s="935">
        <f t="shared" si="34"/>
        <v>1645</v>
      </c>
      <c r="E285" s="936">
        <v>219</v>
      </c>
      <c r="F285" s="936">
        <v>71</v>
      </c>
      <c r="G285" s="936">
        <v>88</v>
      </c>
      <c r="H285" s="936">
        <v>1093</v>
      </c>
      <c r="I285" s="936">
        <v>174</v>
      </c>
      <c r="J285" s="936">
        <v>0</v>
      </c>
      <c r="K285" s="937">
        <v>0</v>
      </c>
    </row>
    <row r="286" spans="1:11">
      <c r="A286" s="1392"/>
      <c r="B286" s="1387"/>
      <c r="C286" s="525" t="s">
        <v>49</v>
      </c>
      <c r="D286" s="935">
        <f t="shared" si="34"/>
        <v>821</v>
      </c>
      <c r="E286" s="936">
        <v>107</v>
      </c>
      <c r="F286" s="936">
        <v>43</v>
      </c>
      <c r="G286" s="936">
        <v>50</v>
      </c>
      <c r="H286" s="936">
        <v>535</v>
      </c>
      <c r="I286" s="936">
        <v>86</v>
      </c>
      <c r="J286" s="936">
        <v>0</v>
      </c>
      <c r="K286" s="937">
        <v>0</v>
      </c>
    </row>
    <row r="287" spans="1:11">
      <c r="A287" s="1392"/>
      <c r="B287" s="1387"/>
      <c r="C287" s="525" t="s">
        <v>228</v>
      </c>
      <c r="D287" s="935">
        <f t="shared" si="34"/>
        <v>824</v>
      </c>
      <c r="E287" s="936">
        <v>112</v>
      </c>
      <c r="F287" s="936">
        <v>28</v>
      </c>
      <c r="G287" s="936">
        <v>38</v>
      </c>
      <c r="H287" s="936">
        <v>558</v>
      </c>
      <c r="I287" s="936">
        <v>88</v>
      </c>
      <c r="J287" s="936">
        <v>0</v>
      </c>
      <c r="K287" s="937">
        <v>0</v>
      </c>
    </row>
    <row r="288" spans="1:11">
      <c r="A288" s="1392"/>
      <c r="B288" s="1387" t="s">
        <v>89</v>
      </c>
      <c r="C288" s="525" t="s">
        <v>227</v>
      </c>
      <c r="D288" s="935">
        <f t="shared" si="34"/>
        <v>1263</v>
      </c>
      <c r="E288" s="936">
        <v>307</v>
      </c>
      <c r="F288" s="936">
        <v>110</v>
      </c>
      <c r="G288" s="936">
        <v>54</v>
      </c>
      <c r="H288" s="936">
        <v>576</v>
      </c>
      <c r="I288" s="936">
        <v>162</v>
      </c>
      <c r="J288" s="936">
        <v>0</v>
      </c>
      <c r="K288" s="937">
        <v>54</v>
      </c>
    </row>
    <row r="289" spans="1:11">
      <c r="A289" s="1392"/>
      <c r="B289" s="1387"/>
      <c r="C289" s="525" t="s">
        <v>49</v>
      </c>
      <c r="D289" s="935">
        <f t="shared" si="34"/>
        <v>663</v>
      </c>
      <c r="E289" s="936">
        <v>165</v>
      </c>
      <c r="F289" s="936">
        <v>52</v>
      </c>
      <c r="G289" s="936">
        <v>26</v>
      </c>
      <c r="H289" s="936">
        <v>293</v>
      </c>
      <c r="I289" s="936">
        <v>90</v>
      </c>
      <c r="J289" s="936">
        <v>0</v>
      </c>
      <c r="K289" s="937">
        <v>37</v>
      </c>
    </row>
    <row r="290" spans="1:11">
      <c r="A290" s="1392"/>
      <c r="B290" s="1387"/>
      <c r="C290" s="525" t="s">
        <v>228</v>
      </c>
      <c r="D290" s="935">
        <f t="shared" si="34"/>
        <v>600</v>
      </c>
      <c r="E290" s="936">
        <v>142</v>
      </c>
      <c r="F290" s="936">
        <v>58</v>
      </c>
      <c r="G290" s="936">
        <v>28</v>
      </c>
      <c r="H290" s="936">
        <v>283</v>
      </c>
      <c r="I290" s="936">
        <v>72</v>
      </c>
      <c r="J290" s="936">
        <v>0</v>
      </c>
      <c r="K290" s="937">
        <v>17</v>
      </c>
    </row>
    <row r="291" spans="1:11">
      <c r="A291" s="1392"/>
      <c r="B291" s="1387" t="s">
        <v>90</v>
      </c>
      <c r="C291" s="525" t="s">
        <v>227</v>
      </c>
      <c r="D291" s="935">
        <f t="shared" si="34"/>
        <v>34010</v>
      </c>
      <c r="E291" s="936">
        <v>2035</v>
      </c>
      <c r="F291" s="936">
        <v>250</v>
      </c>
      <c r="G291" s="936">
        <v>509</v>
      </c>
      <c r="H291" s="936">
        <v>16674</v>
      </c>
      <c r="I291" s="936">
        <v>13056</v>
      </c>
      <c r="J291" s="936">
        <v>56</v>
      </c>
      <c r="K291" s="937">
        <v>1430</v>
      </c>
    </row>
    <row r="292" spans="1:11" ht="16.5" customHeight="1">
      <c r="A292" s="1392"/>
      <c r="B292" s="1387"/>
      <c r="C292" s="525" t="s">
        <v>49</v>
      </c>
      <c r="D292" s="935">
        <f t="shared" si="34"/>
        <v>17600</v>
      </c>
      <c r="E292" s="936">
        <v>1050</v>
      </c>
      <c r="F292" s="936">
        <v>123</v>
      </c>
      <c r="G292" s="936">
        <v>254</v>
      </c>
      <c r="H292" s="936">
        <v>8587</v>
      </c>
      <c r="I292" s="936">
        <v>6806</v>
      </c>
      <c r="J292" s="936">
        <v>33</v>
      </c>
      <c r="K292" s="937">
        <v>747</v>
      </c>
    </row>
    <row r="293" spans="1:11">
      <c r="A293" s="1392"/>
      <c r="B293" s="1387"/>
      <c r="C293" s="525" t="s">
        <v>228</v>
      </c>
      <c r="D293" s="935">
        <f t="shared" si="34"/>
        <v>16410</v>
      </c>
      <c r="E293" s="936">
        <v>985</v>
      </c>
      <c r="F293" s="936">
        <v>127</v>
      </c>
      <c r="G293" s="936">
        <v>255</v>
      </c>
      <c r="H293" s="936">
        <v>8087</v>
      </c>
      <c r="I293" s="936">
        <v>6250</v>
      </c>
      <c r="J293" s="936">
        <v>23</v>
      </c>
      <c r="K293" s="937">
        <v>683</v>
      </c>
    </row>
    <row r="294" spans="1:11">
      <c r="A294" s="1392"/>
      <c r="B294" s="1393" t="s">
        <v>570</v>
      </c>
      <c r="C294" s="525" t="s">
        <v>227</v>
      </c>
      <c r="D294" s="935">
        <f t="shared" si="34"/>
        <v>23871</v>
      </c>
      <c r="E294" s="936">
        <v>4574</v>
      </c>
      <c r="F294" s="936">
        <v>72</v>
      </c>
      <c r="G294" s="936">
        <v>761</v>
      </c>
      <c r="H294" s="936">
        <v>9260</v>
      </c>
      <c r="I294" s="936">
        <v>7623</v>
      </c>
      <c r="J294" s="936">
        <v>105</v>
      </c>
      <c r="K294" s="937">
        <v>1476</v>
      </c>
    </row>
    <row r="295" spans="1:11">
      <c r="A295" s="1392"/>
      <c r="B295" s="1393"/>
      <c r="C295" s="525" t="s">
        <v>49</v>
      </c>
      <c r="D295" s="935">
        <f t="shared" si="34"/>
        <v>12407</v>
      </c>
      <c r="E295" s="936">
        <v>2422</v>
      </c>
      <c r="F295" s="936">
        <v>36</v>
      </c>
      <c r="G295" s="936">
        <v>401</v>
      </c>
      <c r="H295" s="936">
        <v>4756</v>
      </c>
      <c r="I295" s="936">
        <v>4006</v>
      </c>
      <c r="J295" s="936">
        <v>56</v>
      </c>
      <c r="K295" s="937">
        <v>730</v>
      </c>
    </row>
    <row r="296" spans="1:11">
      <c r="A296" s="1392"/>
      <c r="B296" s="1393"/>
      <c r="C296" s="525" t="s">
        <v>228</v>
      </c>
      <c r="D296" s="935">
        <f t="shared" si="34"/>
        <v>11464</v>
      </c>
      <c r="E296" s="936">
        <v>2152</v>
      </c>
      <c r="F296" s="936">
        <v>36</v>
      </c>
      <c r="G296" s="936">
        <v>360</v>
      </c>
      <c r="H296" s="936">
        <v>4504</v>
      </c>
      <c r="I296" s="936">
        <v>3617</v>
      </c>
      <c r="J296" s="936">
        <v>49</v>
      </c>
      <c r="K296" s="937">
        <v>746</v>
      </c>
    </row>
    <row r="297" spans="1:11">
      <c r="A297" s="1392"/>
      <c r="B297" s="1387" t="s">
        <v>91</v>
      </c>
      <c r="C297" s="525" t="s">
        <v>227</v>
      </c>
      <c r="D297" s="935">
        <f t="shared" si="34"/>
        <v>16842</v>
      </c>
      <c r="E297" s="936">
        <v>2223</v>
      </c>
      <c r="F297" s="936">
        <v>102</v>
      </c>
      <c r="G297" s="936">
        <v>54</v>
      </c>
      <c r="H297" s="936">
        <v>7946</v>
      </c>
      <c r="I297" s="936">
        <v>6242</v>
      </c>
      <c r="J297" s="936">
        <v>54</v>
      </c>
      <c r="K297" s="937">
        <v>221</v>
      </c>
    </row>
    <row r="298" spans="1:11">
      <c r="A298" s="1392"/>
      <c r="B298" s="1387"/>
      <c r="C298" s="525" t="s">
        <v>49</v>
      </c>
      <c r="D298" s="935">
        <f t="shared" si="34"/>
        <v>8770</v>
      </c>
      <c r="E298" s="936">
        <v>1200</v>
      </c>
      <c r="F298" s="936">
        <v>52</v>
      </c>
      <c r="G298" s="936">
        <v>24</v>
      </c>
      <c r="H298" s="936">
        <v>4128</v>
      </c>
      <c r="I298" s="936">
        <v>3234</v>
      </c>
      <c r="J298" s="936">
        <v>29</v>
      </c>
      <c r="K298" s="937">
        <v>103</v>
      </c>
    </row>
    <row r="299" spans="1:11">
      <c r="A299" s="1392"/>
      <c r="B299" s="1387"/>
      <c r="C299" s="525" t="s">
        <v>228</v>
      </c>
      <c r="D299" s="935">
        <f t="shared" si="34"/>
        <v>8072</v>
      </c>
      <c r="E299" s="936">
        <v>1023</v>
      </c>
      <c r="F299" s="936">
        <v>50</v>
      </c>
      <c r="G299" s="936">
        <v>30</v>
      </c>
      <c r="H299" s="936">
        <v>3818</v>
      </c>
      <c r="I299" s="936">
        <v>3008</v>
      </c>
      <c r="J299" s="936">
        <v>25</v>
      </c>
      <c r="K299" s="937">
        <v>118</v>
      </c>
    </row>
    <row r="300" spans="1:11" ht="16.5" customHeight="1">
      <c r="A300" s="1392"/>
      <c r="B300" s="1387" t="s">
        <v>92</v>
      </c>
      <c r="C300" s="525" t="s">
        <v>227</v>
      </c>
      <c r="D300" s="935">
        <f t="shared" si="34"/>
        <v>21449</v>
      </c>
      <c r="E300" s="936">
        <v>1705</v>
      </c>
      <c r="F300" s="936">
        <v>264</v>
      </c>
      <c r="G300" s="936">
        <v>965</v>
      </c>
      <c r="H300" s="936">
        <v>13085</v>
      </c>
      <c r="I300" s="936">
        <v>4946</v>
      </c>
      <c r="J300" s="936">
        <v>95</v>
      </c>
      <c r="K300" s="937">
        <v>389</v>
      </c>
    </row>
    <row r="301" spans="1:11">
      <c r="A301" s="1392"/>
      <c r="B301" s="1387"/>
      <c r="C301" s="525" t="s">
        <v>49</v>
      </c>
      <c r="D301" s="935">
        <f t="shared" si="34"/>
        <v>11060</v>
      </c>
      <c r="E301" s="936">
        <v>875</v>
      </c>
      <c r="F301" s="936">
        <v>136</v>
      </c>
      <c r="G301" s="936">
        <v>494</v>
      </c>
      <c r="H301" s="936">
        <v>6799</v>
      </c>
      <c r="I301" s="936">
        <v>2496</v>
      </c>
      <c r="J301" s="936">
        <v>50</v>
      </c>
      <c r="K301" s="937">
        <v>210</v>
      </c>
    </row>
    <row r="302" spans="1:11">
      <c r="A302" s="1392"/>
      <c r="B302" s="1387"/>
      <c r="C302" s="525" t="s">
        <v>228</v>
      </c>
      <c r="D302" s="935">
        <f t="shared" si="34"/>
        <v>10389</v>
      </c>
      <c r="E302" s="936">
        <v>830</v>
      </c>
      <c r="F302" s="936">
        <v>128</v>
      </c>
      <c r="G302" s="936">
        <v>471</v>
      </c>
      <c r="H302" s="936">
        <v>6286</v>
      </c>
      <c r="I302" s="936">
        <v>2450</v>
      </c>
      <c r="J302" s="936">
        <v>45</v>
      </c>
      <c r="K302" s="937">
        <v>179</v>
      </c>
    </row>
    <row r="303" spans="1:11" ht="16.5" customHeight="1">
      <c r="A303" s="1392"/>
      <c r="B303" s="1387" t="s">
        <v>93</v>
      </c>
      <c r="C303" s="525" t="s">
        <v>227</v>
      </c>
      <c r="D303" s="935">
        <f t="shared" si="34"/>
        <v>11242</v>
      </c>
      <c r="E303" s="936">
        <v>1740</v>
      </c>
      <c r="F303" s="936">
        <v>128</v>
      </c>
      <c r="G303" s="936">
        <v>186</v>
      </c>
      <c r="H303" s="936">
        <v>5067</v>
      </c>
      <c r="I303" s="936">
        <v>3993</v>
      </c>
      <c r="J303" s="936">
        <v>49</v>
      </c>
      <c r="K303" s="937">
        <v>79</v>
      </c>
    </row>
    <row r="304" spans="1:11">
      <c r="A304" s="1392"/>
      <c r="B304" s="1387"/>
      <c r="C304" s="525" t="s">
        <v>49</v>
      </c>
      <c r="D304" s="935">
        <f t="shared" si="34"/>
        <v>5754</v>
      </c>
      <c r="E304" s="936">
        <v>885</v>
      </c>
      <c r="F304" s="936">
        <v>69</v>
      </c>
      <c r="G304" s="936">
        <v>92</v>
      </c>
      <c r="H304" s="936">
        <v>2575</v>
      </c>
      <c r="I304" s="936">
        <v>2068</v>
      </c>
      <c r="J304" s="936">
        <v>27</v>
      </c>
      <c r="K304" s="937">
        <v>38</v>
      </c>
    </row>
    <row r="305" spans="1:11">
      <c r="A305" s="1392"/>
      <c r="B305" s="1387"/>
      <c r="C305" s="525" t="s">
        <v>228</v>
      </c>
      <c r="D305" s="935">
        <f t="shared" si="34"/>
        <v>5488</v>
      </c>
      <c r="E305" s="936">
        <v>855</v>
      </c>
      <c r="F305" s="936">
        <v>59</v>
      </c>
      <c r="G305" s="936">
        <v>94</v>
      </c>
      <c r="H305" s="936">
        <v>2492</v>
      </c>
      <c r="I305" s="936">
        <v>1925</v>
      </c>
      <c r="J305" s="936">
        <v>22</v>
      </c>
      <c r="K305" s="937">
        <v>41</v>
      </c>
    </row>
    <row r="306" spans="1:11" ht="16.5" customHeight="1">
      <c r="A306" s="1392"/>
      <c r="B306" s="1387" t="s">
        <v>94</v>
      </c>
      <c r="C306" s="525" t="s">
        <v>227</v>
      </c>
      <c r="D306" s="935">
        <f t="shared" si="34"/>
        <v>15130</v>
      </c>
      <c r="E306" s="936">
        <v>1080</v>
      </c>
      <c r="F306" s="936">
        <v>242</v>
      </c>
      <c r="G306" s="936">
        <v>437</v>
      </c>
      <c r="H306" s="936">
        <v>9688</v>
      </c>
      <c r="I306" s="936">
        <v>3211</v>
      </c>
      <c r="J306" s="936">
        <v>38</v>
      </c>
      <c r="K306" s="937">
        <v>434</v>
      </c>
    </row>
    <row r="307" spans="1:11">
      <c r="A307" s="1392"/>
      <c r="B307" s="1387"/>
      <c r="C307" s="525" t="s">
        <v>49</v>
      </c>
      <c r="D307" s="935">
        <f t="shared" si="34"/>
        <v>7754</v>
      </c>
      <c r="E307" s="936">
        <v>538</v>
      </c>
      <c r="F307" s="936">
        <v>126</v>
      </c>
      <c r="G307" s="936">
        <v>219</v>
      </c>
      <c r="H307" s="936">
        <v>4951</v>
      </c>
      <c r="I307" s="936">
        <v>1690</v>
      </c>
      <c r="J307" s="936">
        <v>21</v>
      </c>
      <c r="K307" s="937">
        <v>209</v>
      </c>
    </row>
    <row r="308" spans="1:11">
      <c r="A308" s="1392"/>
      <c r="B308" s="1387"/>
      <c r="C308" s="525" t="s">
        <v>228</v>
      </c>
      <c r="D308" s="935">
        <f t="shared" si="34"/>
        <v>7376</v>
      </c>
      <c r="E308" s="936">
        <v>542</v>
      </c>
      <c r="F308" s="936">
        <v>116</v>
      </c>
      <c r="G308" s="936">
        <v>218</v>
      </c>
      <c r="H308" s="936">
        <v>4737</v>
      </c>
      <c r="I308" s="936">
        <v>1521</v>
      </c>
      <c r="J308" s="936">
        <v>17</v>
      </c>
      <c r="K308" s="937">
        <v>225</v>
      </c>
    </row>
    <row r="309" spans="1:11" ht="16.5" customHeight="1">
      <c r="A309" s="1392"/>
      <c r="B309" s="1393" t="s">
        <v>573</v>
      </c>
      <c r="C309" s="525" t="s">
        <v>227</v>
      </c>
      <c r="D309" s="935">
        <f t="shared" si="34"/>
        <v>23286</v>
      </c>
      <c r="E309" s="936">
        <v>1880</v>
      </c>
      <c r="F309" s="936">
        <v>0</v>
      </c>
      <c r="G309" s="936">
        <v>314</v>
      </c>
      <c r="H309" s="936">
        <v>14091</v>
      </c>
      <c r="I309" s="936">
        <v>6678</v>
      </c>
      <c r="J309" s="936">
        <v>40</v>
      </c>
      <c r="K309" s="937">
        <v>283</v>
      </c>
    </row>
    <row r="310" spans="1:11">
      <c r="A310" s="1392"/>
      <c r="B310" s="1393"/>
      <c r="C310" s="525" t="s">
        <v>49</v>
      </c>
      <c r="D310" s="935">
        <f t="shared" si="34"/>
        <v>11955</v>
      </c>
      <c r="E310" s="936">
        <v>998</v>
      </c>
      <c r="F310" s="936">
        <v>0</v>
      </c>
      <c r="G310" s="936">
        <v>168</v>
      </c>
      <c r="H310" s="936">
        <v>7183</v>
      </c>
      <c r="I310" s="936">
        <v>3415</v>
      </c>
      <c r="J310" s="936">
        <v>23</v>
      </c>
      <c r="K310" s="937">
        <v>168</v>
      </c>
    </row>
    <row r="311" spans="1:11">
      <c r="A311" s="1392"/>
      <c r="B311" s="1393"/>
      <c r="C311" s="525" t="s">
        <v>228</v>
      </c>
      <c r="D311" s="935">
        <f t="shared" si="34"/>
        <v>11331</v>
      </c>
      <c r="E311" s="936">
        <v>882</v>
      </c>
      <c r="F311" s="936">
        <v>0</v>
      </c>
      <c r="G311" s="936">
        <v>146</v>
      </c>
      <c r="H311" s="936">
        <v>6908</v>
      </c>
      <c r="I311" s="936">
        <v>3263</v>
      </c>
      <c r="J311" s="936">
        <v>17</v>
      </c>
      <c r="K311" s="937">
        <v>115</v>
      </c>
    </row>
    <row r="312" spans="1:11" ht="16.5" customHeight="1">
      <c r="A312" s="1392"/>
      <c r="B312" s="1387" t="s">
        <v>95</v>
      </c>
      <c r="C312" s="525" t="s">
        <v>227</v>
      </c>
      <c r="D312" s="935">
        <f t="shared" si="34"/>
        <v>2296</v>
      </c>
      <c r="E312" s="936">
        <v>610</v>
      </c>
      <c r="F312" s="936">
        <v>82</v>
      </c>
      <c r="G312" s="936">
        <v>0</v>
      </c>
      <c r="H312" s="936">
        <v>478</v>
      </c>
      <c r="I312" s="936">
        <v>448</v>
      </c>
      <c r="J312" s="936">
        <v>120</v>
      </c>
      <c r="K312" s="937">
        <v>558</v>
      </c>
    </row>
    <row r="313" spans="1:11">
      <c r="A313" s="1392"/>
      <c r="B313" s="1387"/>
      <c r="C313" s="525" t="s">
        <v>49</v>
      </c>
      <c r="D313" s="935">
        <f t="shared" si="34"/>
        <v>1203</v>
      </c>
      <c r="E313" s="936">
        <v>317</v>
      </c>
      <c r="F313" s="936">
        <v>53</v>
      </c>
      <c r="G313" s="936">
        <v>0</v>
      </c>
      <c r="H313" s="936">
        <v>268</v>
      </c>
      <c r="I313" s="936">
        <v>222</v>
      </c>
      <c r="J313" s="936">
        <v>65</v>
      </c>
      <c r="K313" s="937">
        <v>278</v>
      </c>
    </row>
    <row r="314" spans="1:11">
      <c r="A314" s="1392"/>
      <c r="B314" s="1387"/>
      <c r="C314" s="525" t="s">
        <v>228</v>
      </c>
      <c r="D314" s="935">
        <f t="shared" si="34"/>
        <v>1093</v>
      </c>
      <c r="E314" s="936">
        <v>293</v>
      </c>
      <c r="F314" s="936">
        <v>29</v>
      </c>
      <c r="G314" s="936">
        <v>0</v>
      </c>
      <c r="H314" s="936">
        <v>210</v>
      </c>
      <c r="I314" s="936">
        <v>226</v>
      </c>
      <c r="J314" s="936">
        <v>55</v>
      </c>
      <c r="K314" s="937">
        <v>280</v>
      </c>
    </row>
    <row r="315" spans="1:11" ht="16.5" customHeight="1">
      <c r="A315" s="1392"/>
      <c r="B315" s="1387" t="s">
        <v>96</v>
      </c>
      <c r="C315" s="525" t="s">
        <v>227</v>
      </c>
      <c r="D315" s="935">
        <f t="shared" si="34"/>
        <v>8135</v>
      </c>
      <c r="E315" s="936">
        <v>1653</v>
      </c>
      <c r="F315" s="936">
        <v>39</v>
      </c>
      <c r="G315" s="936">
        <v>133</v>
      </c>
      <c r="H315" s="936">
        <v>3453</v>
      </c>
      <c r="I315" s="936">
        <v>2801</v>
      </c>
      <c r="J315" s="936">
        <v>0</v>
      </c>
      <c r="K315" s="937">
        <v>56</v>
      </c>
    </row>
    <row r="316" spans="1:11">
      <c r="A316" s="1392"/>
      <c r="B316" s="1387"/>
      <c r="C316" s="525" t="s">
        <v>49</v>
      </c>
      <c r="D316" s="935">
        <f t="shared" si="34"/>
        <v>4239</v>
      </c>
      <c r="E316" s="936">
        <v>861</v>
      </c>
      <c r="F316" s="936">
        <v>24</v>
      </c>
      <c r="G316" s="936">
        <v>67</v>
      </c>
      <c r="H316" s="936">
        <v>1813</v>
      </c>
      <c r="I316" s="936">
        <v>1444</v>
      </c>
      <c r="J316" s="936">
        <v>0</v>
      </c>
      <c r="K316" s="937">
        <v>30</v>
      </c>
    </row>
    <row r="317" spans="1:11">
      <c r="A317" s="1392"/>
      <c r="B317" s="1387"/>
      <c r="C317" s="525" t="s">
        <v>228</v>
      </c>
      <c r="D317" s="935">
        <f t="shared" si="34"/>
        <v>3896</v>
      </c>
      <c r="E317" s="936">
        <v>792</v>
      </c>
      <c r="F317" s="936">
        <v>15</v>
      </c>
      <c r="G317" s="936">
        <v>66</v>
      </c>
      <c r="H317" s="936">
        <v>1640</v>
      </c>
      <c r="I317" s="936">
        <v>1357</v>
      </c>
      <c r="J317" s="936">
        <v>0</v>
      </c>
      <c r="K317" s="937">
        <v>26</v>
      </c>
    </row>
    <row r="318" spans="1:11" ht="16.5" customHeight="1">
      <c r="A318" s="1392"/>
      <c r="B318" s="1387" t="s">
        <v>97</v>
      </c>
      <c r="C318" s="525" t="s">
        <v>227</v>
      </c>
      <c r="D318" s="935">
        <f t="shared" si="34"/>
        <v>14459</v>
      </c>
      <c r="E318" s="936">
        <v>1206</v>
      </c>
      <c r="F318" s="936">
        <v>356</v>
      </c>
      <c r="G318" s="936">
        <v>42</v>
      </c>
      <c r="H318" s="936">
        <v>8910</v>
      </c>
      <c r="I318" s="936">
        <v>3895</v>
      </c>
      <c r="J318" s="936">
        <v>8</v>
      </c>
      <c r="K318" s="937">
        <v>42</v>
      </c>
    </row>
    <row r="319" spans="1:11">
      <c r="A319" s="1392"/>
      <c r="B319" s="1387"/>
      <c r="C319" s="525" t="s">
        <v>49</v>
      </c>
      <c r="D319" s="935">
        <f t="shared" si="34"/>
        <v>7484</v>
      </c>
      <c r="E319" s="936">
        <v>594</v>
      </c>
      <c r="F319" s="936">
        <v>190</v>
      </c>
      <c r="G319" s="936">
        <v>27</v>
      </c>
      <c r="H319" s="936">
        <v>4560</v>
      </c>
      <c r="I319" s="936">
        <v>2088</v>
      </c>
      <c r="J319" s="936">
        <v>4</v>
      </c>
      <c r="K319" s="937">
        <v>21</v>
      </c>
    </row>
    <row r="320" spans="1:11">
      <c r="A320" s="1392"/>
      <c r="B320" s="1387"/>
      <c r="C320" s="525" t="s">
        <v>228</v>
      </c>
      <c r="D320" s="935">
        <f t="shared" si="34"/>
        <v>6975</v>
      </c>
      <c r="E320" s="936">
        <v>612</v>
      </c>
      <c r="F320" s="936">
        <v>166</v>
      </c>
      <c r="G320" s="936">
        <v>15</v>
      </c>
      <c r="H320" s="936">
        <v>4350</v>
      </c>
      <c r="I320" s="936">
        <v>1807</v>
      </c>
      <c r="J320" s="936">
        <v>4</v>
      </c>
      <c r="K320" s="937">
        <v>21</v>
      </c>
    </row>
    <row r="321" spans="1:11" ht="16.5" customHeight="1">
      <c r="A321" s="1392"/>
      <c r="B321" s="1387" t="s">
        <v>98</v>
      </c>
      <c r="C321" s="525" t="s">
        <v>227</v>
      </c>
      <c r="D321" s="935">
        <f t="shared" si="34"/>
        <v>8740</v>
      </c>
      <c r="E321" s="936">
        <v>1112</v>
      </c>
      <c r="F321" s="936">
        <v>49</v>
      </c>
      <c r="G321" s="936">
        <v>153</v>
      </c>
      <c r="H321" s="936">
        <v>4017</v>
      </c>
      <c r="I321" s="936">
        <v>3167</v>
      </c>
      <c r="J321" s="936">
        <v>56</v>
      </c>
      <c r="K321" s="937">
        <v>186</v>
      </c>
    </row>
    <row r="322" spans="1:11">
      <c r="A322" s="1392"/>
      <c r="B322" s="1387"/>
      <c r="C322" s="525" t="s">
        <v>49</v>
      </c>
      <c r="D322" s="935">
        <f t="shared" si="34"/>
        <v>4567</v>
      </c>
      <c r="E322" s="936">
        <v>592</v>
      </c>
      <c r="F322" s="936">
        <v>23</v>
      </c>
      <c r="G322" s="936">
        <v>79</v>
      </c>
      <c r="H322" s="936">
        <v>2111</v>
      </c>
      <c r="I322" s="936">
        <v>1631</v>
      </c>
      <c r="J322" s="936">
        <v>27</v>
      </c>
      <c r="K322" s="937">
        <v>104</v>
      </c>
    </row>
    <row r="323" spans="1:11">
      <c r="A323" s="1392"/>
      <c r="B323" s="1387"/>
      <c r="C323" s="525" t="s">
        <v>228</v>
      </c>
      <c r="D323" s="935">
        <f t="shared" si="34"/>
        <v>4173</v>
      </c>
      <c r="E323" s="936">
        <v>520</v>
      </c>
      <c r="F323" s="936">
        <v>26</v>
      </c>
      <c r="G323" s="936">
        <v>74</v>
      </c>
      <c r="H323" s="936">
        <v>1906</v>
      </c>
      <c r="I323" s="936">
        <v>1536</v>
      </c>
      <c r="J323" s="936">
        <v>29</v>
      </c>
      <c r="K323" s="937">
        <v>82</v>
      </c>
    </row>
    <row r="324" spans="1:11" ht="16.5" customHeight="1">
      <c r="A324" s="1392"/>
      <c r="B324" s="1387" t="s">
        <v>99</v>
      </c>
      <c r="C324" s="525" t="s">
        <v>227</v>
      </c>
      <c r="D324" s="935">
        <f t="shared" si="34"/>
        <v>5631</v>
      </c>
      <c r="E324" s="936">
        <v>673</v>
      </c>
      <c r="F324" s="936">
        <v>430</v>
      </c>
      <c r="G324" s="936">
        <v>515</v>
      </c>
      <c r="H324" s="936">
        <v>1571</v>
      </c>
      <c r="I324" s="936">
        <v>2208</v>
      </c>
      <c r="J324" s="936">
        <v>108</v>
      </c>
      <c r="K324" s="937">
        <v>126</v>
      </c>
    </row>
    <row r="325" spans="1:11">
      <c r="A325" s="1392"/>
      <c r="B325" s="1387"/>
      <c r="C325" s="525" t="s">
        <v>49</v>
      </c>
      <c r="D325" s="935">
        <f t="shared" si="34"/>
        <v>2966</v>
      </c>
      <c r="E325" s="936">
        <v>353</v>
      </c>
      <c r="F325" s="936">
        <v>216</v>
      </c>
      <c r="G325" s="936">
        <v>278</v>
      </c>
      <c r="H325" s="936">
        <v>819</v>
      </c>
      <c r="I325" s="936">
        <v>1171</v>
      </c>
      <c r="J325" s="936">
        <v>63</v>
      </c>
      <c r="K325" s="937">
        <v>66</v>
      </c>
    </row>
    <row r="326" spans="1:11">
      <c r="A326" s="1392"/>
      <c r="B326" s="1387"/>
      <c r="C326" s="525" t="s">
        <v>228</v>
      </c>
      <c r="D326" s="935">
        <f t="shared" si="34"/>
        <v>2665</v>
      </c>
      <c r="E326" s="936">
        <v>320</v>
      </c>
      <c r="F326" s="936">
        <v>214</v>
      </c>
      <c r="G326" s="936">
        <v>237</v>
      </c>
      <c r="H326" s="936">
        <v>752</v>
      </c>
      <c r="I326" s="936">
        <v>1037</v>
      </c>
      <c r="J326" s="936">
        <v>45</v>
      </c>
      <c r="K326" s="937">
        <v>60</v>
      </c>
    </row>
    <row r="327" spans="1:11" ht="16.5" customHeight="1">
      <c r="A327" s="1392"/>
      <c r="B327" s="1387" t="s">
        <v>100</v>
      </c>
      <c r="C327" s="525" t="s">
        <v>227</v>
      </c>
      <c r="D327" s="935">
        <f t="shared" ref="D327:D390" si="35">SUM(E327:K327)</f>
        <v>4840</v>
      </c>
      <c r="E327" s="936">
        <v>380</v>
      </c>
      <c r="F327" s="936">
        <v>0</v>
      </c>
      <c r="G327" s="936">
        <v>0</v>
      </c>
      <c r="H327" s="936">
        <v>2829</v>
      </c>
      <c r="I327" s="936">
        <v>1468</v>
      </c>
      <c r="J327" s="936">
        <v>163</v>
      </c>
      <c r="K327" s="937">
        <v>0</v>
      </c>
    </row>
    <row r="328" spans="1:11">
      <c r="A328" s="1392"/>
      <c r="B328" s="1387"/>
      <c r="C328" s="525" t="s">
        <v>49</v>
      </c>
      <c r="D328" s="935">
        <f t="shared" si="35"/>
        <v>2540</v>
      </c>
      <c r="E328" s="936">
        <v>203</v>
      </c>
      <c r="F328" s="936">
        <v>0</v>
      </c>
      <c r="G328" s="936">
        <v>0</v>
      </c>
      <c r="H328" s="936">
        <v>1472</v>
      </c>
      <c r="I328" s="936">
        <v>781</v>
      </c>
      <c r="J328" s="936">
        <v>84</v>
      </c>
      <c r="K328" s="937">
        <v>0</v>
      </c>
    </row>
    <row r="329" spans="1:11">
      <c r="A329" s="1392"/>
      <c r="B329" s="1387"/>
      <c r="C329" s="525" t="s">
        <v>228</v>
      </c>
      <c r="D329" s="935">
        <f t="shared" si="35"/>
        <v>2300</v>
      </c>
      <c r="E329" s="936">
        <v>177</v>
      </c>
      <c r="F329" s="936">
        <v>0</v>
      </c>
      <c r="G329" s="936">
        <v>0</v>
      </c>
      <c r="H329" s="936">
        <v>1357</v>
      </c>
      <c r="I329" s="936">
        <v>687</v>
      </c>
      <c r="J329" s="936">
        <v>79</v>
      </c>
      <c r="K329" s="937">
        <v>0</v>
      </c>
    </row>
    <row r="330" spans="1:11" ht="16.5" customHeight="1">
      <c r="A330" s="1392"/>
      <c r="B330" s="1387" t="s">
        <v>101</v>
      </c>
      <c r="C330" s="525" t="s">
        <v>227</v>
      </c>
      <c r="D330" s="935">
        <f t="shared" si="35"/>
        <v>34380</v>
      </c>
      <c r="E330" s="936">
        <v>1639</v>
      </c>
      <c r="F330" s="936">
        <v>486</v>
      </c>
      <c r="G330" s="936">
        <v>1730</v>
      </c>
      <c r="H330" s="936">
        <v>16761</v>
      </c>
      <c r="I330" s="936">
        <v>12590</v>
      </c>
      <c r="J330" s="936">
        <v>71</v>
      </c>
      <c r="K330" s="937">
        <v>1103</v>
      </c>
    </row>
    <row r="331" spans="1:11">
      <c r="A331" s="1392"/>
      <c r="B331" s="1387"/>
      <c r="C331" s="525" t="s">
        <v>49</v>
      </c>
      <c r="D331" s="935">
        <f t="shared" si="35"/>
        <v>17556</v>
      </c>
      <c r="E331" s="936">
        <v>835</v>
      </c>
      <c r="F331" s="936">
        <v>243</v>
      </c>
      <c r="G331" s="936">
        <v>918</v>
      </c>
      <c r="H331" s="936">
        <v>8541</v>
      </c>
      <c r="I331" s="936">
        <v>6399</v>
      </c>
      <c r="J331" s="936">
        <v>35</v>
      </c>
      <c r="K331" s="937">
        <v>585</v>
      </c>
    </row>
    <row r="332" spans="1:11">
      <c r="A332" s="1392"/>
      <c r="B332" s="1387"/>
      <c r="C332" s="525" t="s">
        <v>228</v>
      </c>
      <c r="D332" s="935">
        <f t="shared" si="35"/>
        <v>16824</v>
      </c>
      <c r="E332" s="936">
        <v>804</v>
      </c>
      <c r="F332" s="936">
        <v>243</v>
      </c>
      <c r="G332" s="936">
        <v>812</v>
      </c>
      <c r="H332" s="936">
        <v>8220</v>
      </c>
      <c r="I332" s="936">
        <v>6191</v>
      </c>
      <c r="J332" s="936">
        <v>36</v>
      </c>
      <c r="K332" s="937">
        <v>518</v>
      </c>
    </row>
    <row r="333" spans="1:11" ht="16.5" customHeight="1">
      <c r="A333" s="1392"/>
      <c r="B333" s="1387" t="s">
        <v>102</v>
      </c>
      <c r="C333" s="525" t="s">
        <v>227</v>
      </c>
      <c r="D333" s="935">
        <f t="shared" si="35"/>
        <v>8290</v>
      </c>
      <c r="E333" s="936">
        <v>717</v>
      </c>
      <c r="F333" s="936">
        <v>0</v>
      </c>
      <c r="G333" s="936">
        <v>98</v>
      </c>
      <c r="H333" s="936">
        <v>6329</v>
      </c>
      <c r="I333" s="936">
        <v>947</v>
      </c>
      <c r="J333" s="936">
        <v>16</v>
      </c>
      <c r="K333" s="937">
        <v>183</v>
      </c>
    </row>
    <row r="334" spans="1:11">
      <c r="A334" s="1392"/>
      <c r="B334" s="1387"/>
      <c r="C334" s="525" t="s">
        <v>49</v>
      </c>
      <c r="D334" s="935">
        <f t="shared" si="35"/>
        <v>4409</v>
      </c>
      <c r="E334" s="936">
        <v>371</v>
      </c>
      <c r="F334" s="936">
        <v>0</v>
      </c>
      <c r="G334" s="936">
        <v>48</v>
      </c>
      <c r="H334" s="936">
        <v>3380</v>
      </c>
      <c r="I334" s="936">
        <v>504</v>
      </c>
      <c r="J334" s="936">
        <v>10</v>
      </c>
      <c r="K334" s="937">
        <v>96</v>
      </c>
    </row>
    <row r="335" spans="1:11">
      <c r="A335" s="1392"/>
      <c r="B335" s="1387"/>
      <c r="C335" s="525" t="s">
        <v>228</v>
      </c>
      <c r="D335" s="935">
        <f t="shared" si="35"/>
        <v>3881</v>
      </c>
      <c r="E335" s="936">
        <v>346</v>
      </c>
      <c r="F335" s="936">
        <v>0</v>
      </c>
      <c r="G335" s="936">
        <v>50</v>
      </c>
      <c r="H335" s="936">
        <v>2949</v>
      </c>
      <c r="I335" s="936">
        <v>443</v>
      </c>
      <c r="J335" s="936">
        <v>6</v>
      </c>
      <c r="K335" s="937">
        <v>87</v>
      </c>
    </row>
    <row r="336" spans="1:11" ht="16.5" customHeight="1">
      <c r="A336" s="1392"/>
      <c r="B336" s="1387" t="s">
        <v>103</v>
      </c>
      <c r="C336" s="525" t="s">
        <v>227</v>
      </c>
      <c r="D336" s="935">
        <f t="shared" si="35"/>
        <v>7288</v>
      </c>
      <c r="E336" s="936">
        <v>555</v>
      </c>
      <c r="F336" s="936">
        <v>256</v>
      </c>
      <c r="G336" s="936">
        <v>276</v>
      </c>
      <c r="H336" s="936">
        <v>3904</v>
      </c>
      <c r="I336" s="936">
        <v>2235</v>
      </c>
      <c r="J336" s="936">
        <v>0</v>
      </c>
      <c r="K336" s="937">
        <v>62</v>
      </c>
    </row>
    <row r="337" spans="1:11">
      <c r="A337" s="1392"/>
      <c r="B337" s="1387"/>
      <c r="C337" s="525" t="s">
        <v>49</v>
      </c>
      <c r="D337" s="935">
        <f t="shared" si="35"/>
        <v>3736</v>
      </c>
      <c r="E337" s="936">
        <v>280</v>
      </c>
      <c r="F337" s="936">
        <v>128</v>
      </c>
      <c r="G337" s="936">
        <v>153</v>
      </c>
      <c r="H337" s="936">
        <v>2009</v>
      </c>
      <c r="I337" s="936">
        <v>1134</v>
      </c>
      <c r="J337" s="936">
        <v>0</v>
      </c>
      <c r="K337" s="937">
        <v>32</v>
      </c>
    </row>
    <row r="338" spans="1:11">
      <c r="A338" s="1392"/>
      <c r="B338" s="1387"/>
      <c r="C338" s="525" t="s">
        <v>228</v>
      </c>
      <c r="D338" s="935">
        <f t="shared" si="35"/>
        <v>3552</v>
      </c>
      <c r="E338" s="936">
        <v>275</v>
      </c>
      <c r="F338" s="936">
        <v>128</v>
      </c>
      <c r="G338" s="936">
        <v>123</v>
      </c>
      <c r="H338" s="936">
        <v>1895</v>
      </c>
      <c r="I338" s="936">
        <v>1101</v>
      </c>
      <c r="J338" s="936">
        <v>0</v>
      </c>
      <c r="K338" s="937">
        <v>30</v>
      </c>
    </row>
    <row r="339" spans="1:11" ht="16.5" customHeight="1">
      <c r="A339" s="1392"/>
      <c r="B339" s="1387" t="s">
        <v>104</v>
      </c>
      <c r="C339" s="525" t="s">
        <v>227</v>
      </c>
      <c r="D339" s="935">
        <f t="shared" si="35"/>
        <v>10802</v>
      </c>
      <c r="E339" s="936">
        <v>1121</v>
      </c>
      <c r="F339" s="936">
        <v>645</v>
      </c>
      <c r="G339" s="936">
        <v>0</v>
      </c>
      <c r="H339" s="936">
        <v>4542</v>
      </c>
      <c r="I339" s="936">
        <v>4351</v>
      </c>
      <c r="J339" s="936">
        <v>13</v>
      </c>
      <c r="K339" s="937">
        <v>130</v>
      </c>
    </row>
    <row r="340" spans="1:11">
      <c r="A340" s="1392"/>
      <c r="B340" s="1387"/>
      <c r="C340" s="525" t="s">
        <v>49</v>
      </c>
      <c r="D340" s="935">
        <f t="shared" si="35"/>
        <v>5559</v>
      </c>
      <c r="E340" s="936">
        <v>578</v>
      </c>
      <c r="F340" s="936">
        <v>360</v>
      </c>
      <c r="G340" s="936">
        <v>0</v>
      </c>
      <c r="H340" s="936">
        <v>2349</v>
      </c>
      <c r="I340" s="936">
        <v>2208</v>
      </c>
      <c r="J340" s="936">
        <v>6</v>
      </c>
      <c r="K340" s="937">
        <v>58</v>
      </c>
    </row>
    <row r="341" spans="1:11">
      <c r="A341" s="1392"/>
      <c r="B341" s="1387"/>
      <c r="C341" s="525" t="s">
        <v>228</v>
      </c>
      <c r="D341" s="935">
        <f t="shared" si="35"/>
        <v>5243</v>
      </c>
      <c r="E341" s="936">
        <v>543</v>
      </c>
      <c r="F341" s="936">
        <v>285</v>
      </c>
      <c r="G341" s="936">
        <v>0</v>
      </c>
      <c r="H341" s="936">
        <v>2193</v>
      </c>
      <c r="I341" s="936">
        <v>2143</v>
      </c>
      <c r="J341" s="936">
        <v>7</v>
      </c>
      <c r="K341" s="937">
        <v>72</v>
      </c>
    </row>
    <row r="342" spans="1:11" ht="16.5" customHeight="1">
      <c r="A342" s="1392"/>
      <c r="B342" s="1387" t="s">
        <v>105</v>
      </c>
      <c r="C342" s="525" t="s">
        <v>227</v>
      </c>
      <c r="D342" s="935">
        <f t="shared" si="35"/>
        <v>22912</v>
      </c>
      <c r="E342" s="936">
        <v>1361</v>
      </c>
      <c r="F342" s="936">
        <v>648</v>
      </c>
      <c r="G342" s="936">
        <v>414</v>
      </c>
      <c r="H342" s="936">
        <v>11674</v>
      </c>
      <c r="I342" s="936">
        <v>8242</v>
      </c>
      <c r="J342" s="936">
        <v>0</v>
      </c>
      <c r="K342" s="937">
        <v>573</v>
      </c>
    </row>
    <row r="343" spans="1:11">
      <c r="A343" s="1392"/>
      <c r="B343" s="1387"/>
      <c r="C343" s="525" t="s">
        <v>49</v>
      </c>
      <c r="D343" s="935">
        <f t="shared" si="35"/>
        <v>11929</v>
      </c>
      <c r="E343" s="936">
        <v>700</v>
      </c>
      <c r="F343" s="936">
        <v>347</v>
      </c>
      <c r="G343" s="936">
        <v>226</v>
      </c>
      <c r="H343" s="936">
        <v>6058</v>
      </c>
      <c r="I343" s="936">
        <v>4284</v>
      </c>
      <c r="J343" s="936">
        <v>0</v>
      </c>
      <c r="K343" s="937">
        <v>314</v>
      </c>
    </row>
    <row r="344" spans="1:11">
      <c r="A344" s="1392"/>
      <c r="B344" s="1387"/>
      <c r="C344" s="525" t="s">
        <v>228</v>
      </c>
      <c r="D344" s="935">
        <f t="shared" si="35"/>
        <v>10983</v>
      </c>
      <c r="E344" s="936">
        <v>661</v>
      </c>
      <c r="F344" s="936">
        <v>301</v>
      </c>
      <c r="G344" s="936">
        <v>188</v>
      </c>
      <c r="H344" s="936">
        <v>5616</v>
      </c>
      <c r="I344" s="936">
        <v>3958</v>
      </c>
      <c r="J344" s="936">
        <v>0</v>
      </c>
      <c r="K344" s="937">
        <v>259</v>
      </c>
    </row>
    <row r="345" spans="1:11">
      <c r="A345" s="1392"/>
      <c r="B345" s="1387" t="s">
        <v>106</v>
      </c>
      <c r="C345" s="525" t="s">
        <v>227</v>
      </c>
      <c r="D345" s="935">
        <f t="shared" si="35"/>
        <v>12546</v>
      </c>
      <c r="E345" s="936">
        <v>877</v>
      </c>
      <c r="F345" s="936">
        <v>40</v>
      </c>
      <c r="G345" s="936">
        <v>93</v>
      </c>
      <c r="H345" s="936">
        <v>7842</v>
      </c>
      <c r="I345" s="936">
        <v>3585</v>
      </c>
      <c r="J345" s="936">
        <v>44</v>
      </c>
      <c r="K345" s="937">
        <v>65</v>
      </c>
    </row>
    <row r="346" spans="1:11">
      <c r="A346" s="1392"/>
      <c r="B346" s="1387"/>
      <c r="C346" s="525" t="s">
        <v>49</v>
      </c>
      <c r="D346" s="935">
        <f t="shared" si="35"/>
        <v>6450</v>
      </c>
      <c r="E346" s="936">
        <v>437</v>
      </c>
      <c r="F346" s="936">
        <v>20</v>
      </c>
      <c r="G346" s="936">
        <v>46</v>
      </c>
      <c r="H346" s="936">
        <v>4032</v>
      </c>
      <c r="I346" s="936">
        <v>1853</v>
      </c>
      <c r="J346" s="936">
        <v>24</v>
      </c>
      <c r="K346" s="937">
        <v>38</v>
      </c>
    </row>
    <row r="347" spans="1:11">
      <c r="A347" s="1392"/>
      <c r="B347" s="1387"/>
      <c r="C347" s="525" t="s">
        <v>228</v>
      </c>
      <c r="D347" s="935">
        <f t="shared" si="35"/>
        <v>6096</v>
      </c>
      <c r="E347" s="936">
        <v>440</v>
      </c>
      <c r="F347" s="936">
        <v>20</v>
      </c>
      <c r="G347" s="936">
        <v>47</v>
      </c>
      <c r="H347" s="936">
        <v>3810</v>
      </c>
      <c r="I347" s="936">
        <v>1732</v>
      </c>
      <c r="J347" s="936">
        <v>20</v>
      </c>
      <c r="K347" s="937">
        <v>27</v>
      </c>
    </row>
    <row r="348" spans="1:11" ht="16.5" customHeight="1">
      <c r="A348" s="1392"/>
      <c r="B348" s="1394" t="s">
        <v>1399</v>
      </c>
      <c r="C348" s="525" t="s">
        <v>227</v>
      </c>
      <c r="D348" s="935">
        <f t="shared" si="35"/>
        <v>3099</v>
      </c>
      <c r="E348" s="936">
        <v>79</v>
      </c>
      <c r="F348" s="936">
        <v>167</v>
      </c>
      <c r="G348" s="936">
        <v>50</v>
      </c>
      <c r="H348" s="936">
        <v>2411</v>
      </c>
      <c r="I348" s="936">
        <v>392</v>
      </c>
      <c r="J348" s="936">
        <v>0</v>
      </c>
      <c r="K348" s="937">
        <v>0</v>
      </c>
    </row>
    <row r="349" spans="1:11">
      <c r="A349" s="1392"/>
      <c r="B349" s="1387"/>
      <c r="C349" s="525" t="s">
        <v>49</v>
      </c>
      <c r="D349" s="935">
        <f t="shared" si="35"/>
        <v>1631</v>
      </c>
      <c r="E349" s="936">
        <v>37</v>
      </c>
      <c r="F349" s="936">
        <v>88</v>
      </c>
      <c r="G349" s="936">
        <v>24</v>
      </c>
      <c r="H349" s="936">
        <v>1282</v>
      </c>
      <c r="I349" s="936">
        <v>200</v>
      </c>
      <c r="J349" s="936">
        <v>0</v>
      </c>
      <c r="K349" s="937">
        <v>0</v>
      </c>
    </row>
    <row r="350" spans="1:11">
      <c r="A350" s="1392"/>
      <c r="B350" s="1387"/>
      <c r="C350" s="525" t="s">
        <v>228</v>
      </c>
      <c r="D350" s="935">
        <f t="shared" si="35"/>
        <v>1468</v>
      </c>
      <c r="E350" s="936">
        <v>42</v>
      </c>
      <c r="F350" s="936">
        <v>79</v>
      </c>
      <c r="G350" s="936">
        <v>26</v>
      </c>
      <c r="H350" s="936">
        <v>1129</v>
      </c>
      <c r="I350" s="936">
        <v>192</v>
      </c>
      <c r="J350" s="936">
        <v>0</v>
      </c>
      <c r="K350" s="937">
        <v>0</v>
      </c>
    </row>
    <row r="351" spans="1:11" ht="16.5" customHeight="1">
      <c r="A351" s="1392"/>
      <c r="B351" s="1387" t="s">
        <v>107</v>
      </c>
      <c r="C351" s="525" t="s">
        <v>227</v>
      </c>
      <c r="D351" s="935">
        <f t="shared" si="35"/>
        <v>2726</v>
      </c>
      <c r="E351" s="936">
        <v>622</v>
      </c>
      <c r="F351" s="936">
        <v>50</v>
      </c>
      <c r="G351" s="936">
        <v>133</v>
      </c>
      <c r="H351" s="936">
        <v>1718</v>
      </c>
      <c r="I351" s="936">
        <v>199</v>
      </c>
      <c r="J351" s="936">
        <v>0</v>
      </c>
      <c r="K351" s="937">
        <v>4</v>
      </c>
    </row>
    <row r="352" spans="1:11">
      <c r="A352" s="1392"/>
      <c r="B352" s="1387"/>
      <c r="C352" s="525" t="s">
        <v>49</v>
      </c>
      <c r="D352" s="935">
        <f t="shared" si="35"/>
        <v>1378</v>
      </c>
      <c r="E352" s="936">
        <v>294</v>
      </c>
      <c r="F352" s="936">
        <v>26</v>
      </c>
      <c r="G352" s="936">
        <v>67</v>
      </c>
      <c r="H352" s="936">
        <v>886</v>
      </c>
      <c r="I352" s="936">
        <v>103</v>
      </c>
      <c r="J352" s="936">
        <v>0</v>
      </c>
      <c r="K352" s="937">
        <v>2</v>
      </c>
    </row>
    <row r="353" spans="1:11">
      <c r="A353" s="1392"/>
      <c r="B353" s="1387"/>
      <c r="C353" s="525" t="s">
        <v>228</v>
      </c>
      <c r="D353" s="935">
        <f t="shared" si="35"/>
        <v>1348</v>
      </c>
      <c r="E353" s="936">
        <v>328</v>
      </c>
      <c r="F353" s="936">
        <v>24</v>
      </c>
      <c r="G353" s="936">
        <v>66</v>
      </c>
      <c r="H353" s="936">
        <v>832</v>
      </c>
      <c r="I353" s="936">
        <v>96</v>
      </c>
      <c r="J353" s="936">
        <v>0</v>
      </c>
      <c r="K353" s="937">
        <v>2</v>
      </c>
    </row>
    <row r="354" spans="1:11" ht="16.5" customHeight="1">
      <c r="A354" s="1392" t="s">
        <v>655</v>
      </c>
      <c r="B354" s="1391" t="s">
        <v>648</v>
      </c>
      <c r="C354" s="524" t="s">
        <v>644</v>
      </c>
      <c r="D354" s="935">
        <f t="shared" si="35"/>
        <v>45113</v>
      </c>
      <c r="E354" s="935">
        <f>SUM(E355:E356)</f>
        <v>5515</v>
      </c>
      <c r="F354" s="935">
        <f t="shared" ref="F354:K354" si="36">SUM(F355:F356)</f>
        <v>7563</v>
      </c>
      <c r="G354" s="935">
        <f t="shared" si="36"/>
        <v>2358</v>
      </c>
      <c r="H354" s="935">
        <f t="shared" si="36"/>
        <v>19930</v>
      </c>
      <c r="I354" s="935">
        <f t="shared" si="36"/>
        <v>8790</v>
      </c>
      <c r="J354" s="935">
        <f t="shared" si="36"/>
        <v>77</v>
      </c>
      <c r="K354" s="718">
        <f t="shared" si="36"/>
        <v>880</v>
      </c>
    </row>
    <row r="355" spans="1:11">
      <c r="A355" s="1392"/>
      <c r="B355" s="1391"/>
      <c r="C355" s="524" t="s">
        <v>645</v>
      </c>
      <c r="D355" s="935">
        <f t="shared" si="35"/>
        <v>23552</v>
      </c>
      <c r="E355" s="935">
        <f>SUM(E358,E361,E364,E367,E370,E373,E376,E379,E382,E385,E388,E391,E394,E397,E400,E403,E406,E409)</f>
        <v>2862</v>
      </c>
      <c r="F355" s="935">
        <f t="shared" ref="F355:K355" si="37">SUM(F358,F361,F364,F367,F370,F373,F376,F379,F382,F385,F388,F391,F394,F397,F400,F403,F406,F409)</f>
        <v>3926</v>
      </c>
      <c r="G355" s="935">
        <f t="shared" si="37"/>
        <v>1274</v>
      </c>
      <c r="H355" s="935">
        <f t="shared" si="37"/>
        <v>10403</v>
      </c>
      <c r="I355" s="935">
        <f t="shared" si="37"/>
        <v>4595</v>
      </c>
      <c r="J355" s="935">
        <f t="shared" si="37"/>
        <v>42</v>
      </c>
      <c r="K355" s="718">
        <f t="shared" si="37"/>
        <v>450</v>
      </c>
    </row>
    <row r="356" spans="1:11" ht="16.5" customHeight="1">
      <c r="A356" s="1392"/>
      <c r="B356" s="1391"/>
      <c r="C356" s="524" t="s">
        <v>646</v>
      </c>
      <c r="D356" s="935">
        <f t="shared" si="35"/>
        <v>21561</v>
      </c>
      <c r="E356" s="935">
        <f>SUM(E359,E362,E365,E368,E371,E374,E377,E380,E383,E386,E389,E392,E395,E398,E401,E404,E407,E410)</f>
        <v>2653</v>
      </c>
      <c r="F356" s="935">
        <f t="shared" ref="F356:K356" si="38">SUM(F359,F362,F365,F368,F371,F374,F377,F380,F383,F386,F389,F392,F395,F398,F401,F404,F407,F410)</f>
        <v>3637</v>
      </c>
      <c r="G356" s="935">
        <f t="shared" si="38"/>
        <v>1084</v>
      </c>
      <c r="H356" s="935">
        <f t="shared" si="38"/>
        <v>9527</v>
      </c>
      <c r="I356" s="935">
        <f t="shared" si="38"/>
        <v>4195</v>
      </c>
      <c r="J356" s="935">
        <f t="shared" si="38"/>
        <v>35</v>
      </c>
      <c r="K356" s="718">
        <f t="shared" si="38"/>
        <v>430</v>
      </c>
    </row>
    <row r="357" spans="1:11" ht="16.5" customHeight="1">
      <c r="A357" s="1392"/>
      <c r="B357" s="1387" t="s">
        <v>108</v>
      </c>
      <c r="C357" s="525" t="s">
        <v>227</v>
      </c>
      <c r="D357" s="935">
        <f t="shared" si="35"/>
        <v>9162</v>
      </c>
      <c r="E357" s="936">
        <v>773</v>
      </c>
      <c r="F357" s="936">
        <v>1126</v>
      </c>
      <c r="G357" s="936">
        <v>581</v>
      </c>
      <c r="H357" s="936">
        <v>4093</v>
      </c>
      <c r="I357" s="936">
        <v>2346</v>
      </c>
      <c r="J357" s="936">
        <v>15</v>
      </c>
      <c r="K357" s="937">
        <v>228</v>
      </c>
    </row>
    <row r="358" spans="1:11">
      <c r="A358" s="1392"/>
      <c r="B358" s="1387"/>
      <c r="C358" s="525" t="s">
        <v>49</v>
      </c>
      <c r="D358" s="935">
        <f t="shared" si="35"/>
        <v>4790</v>
      </c>
      <c r="E358" s="936">
        <v>401</v>
      </c>
      <c r="F358" s="936">
        <v>579</v>
      </c>
      <c r="G358" s="936">
        <v>330</v>
      </c>
      <c r="H358" s="936">
        <v>2139</v>
      </c>
      <c r="I358" s="936">
        <v>1221</v>
      </c>
      <c r="J358" s="936">
        <v>8</v>
      </c>
      <c r="K358" s="937">
        <v>112</v>
      </c>
    </row>
    <row r="359" spans="1:11">
      <c r="A359" s="1392"/>
      <c r="B359" s="1387"/>
      <c r="C359" s="525" t="s">
        <v>228</v>
      </c>
      <c r="D359" s="935">
        <f t="shared" si="35"/>
        <v>4372</v>
      </c>
      <c r="E359" s="936">
        <v>372</v>
      </c>
      <c r="F359" s="936">
        <v>547</v>
      </c>
      <c r="G359" s="936">
        <v>251</v>
      </c>
      <c r="H359" s="936">
        <v>1954</v>
      </c>
      <c r="I359" s="936">
        <v>1125</v>
      </c>
      <c r="J359" s="936">
        <v>7</v>
      </c>
      <c r="K359" s="937">
        <v>116</v>
      </c>
    </row>
    <row r="360" spans="1:11" ht="16.5" customHeight="1">
      <c r="A360" s="1392"/>
      <c r="B360" s="1387" t="s">
        <v>109</v>
      </c>
      <c r="C360" s="525" t="s">
        <v>227</v>
      </c>
      <c r="D360" s="935">
        <f t="shared" si="35"/>
        <v>10976</v>
      </c>
      <c r="E360" s="936">
        <v>1247</v>
      </c>
      <c r="F360" s="936">
        <v>939</v>
      </c>
      <c r="G360" s="936">
        <v>445</v>
      </c>
      <c r="H360" s="936">
        <v>4793</v>
      </c>
      <c r="I360" s="936">
        <v>3393</v>
      </c>
      <c r="J360" s="936">
        <v>26</v>
      </c>
      <c r="K360" s="937">
        <v>133</v>
      </c>
    </row>
    <row r="361" spans="1:11">
      <c r="A361" s="1392"/>
      <c r="B361" s="1387"/>
      <c r="C361" s="525" t="s">
        <v>49</v>
      </c>
      <c r="D361" s="935">
        <f t="shared" si="35"/>
        <v>5769</v>
      </c>
      <c r="E361" s="936">
        <v>667</v>
      </c>
      <c r="F361" s="936">
        <v>527</v>
      </c>
      <c r="G361" s="936">
        <v>226</v>
      </c>
      <c r="H361" s="936">
        <v>2517</v>
      </c>
      <c r="I361" s="936">
        <v>1756</v>
      </c>
      <c r="J361" s="936">
        <v>14</v>
      </c>
      <c r="K361" s="937">
        <v>62</v>
      </c>
    </row>
    <row r="362" spans="1:11">
      <c r="A362" s="1392"/>
      <c r="B362" s="1387"/>
      <c r="C362" s="525" t="s">
        <v>228</v>
      </c>
      <c r="D362" s="935">
        <f t="shared" si="35"/>
        <v>5207</v>
      </c>
      <c r="E362" s="936">
        <v>580</v>
      </c>
      <c r="F362" s="936">
        <v>412</v>
      </c>
      <c r="G362" s="936">
        <v>219</v>
      </c>
      <c r="H362" s="936">
        <v>2276</v>
      </c>
      <c r="I362" s="936">
        <v>1637</v>
      </c>
      <c r="J362" s="936">
        <v>12</v>
      </c>
      <c r="K362" s="937">
        <v>71</v>
      </c>
    </row>
    <row r="363" spans="1:11" ht="16.5" customHeight="1">
      <c r="A363" s="1392"/>
      <c r="B363" s="1387" t="s">
        <v>110</v>
      </c>
      <c r="C363" s="525" t="s">
        <v>227</v>
      </c>
      <c r="D363" s="935">
        <f t="shared" si="35"/>
        <v>6605</v>
      </c>
      <c r="E363" s="936">
        <v>229</v>
      </c>
      <c r="F363" s="936">
        <v>1230</v>
      </c>
      <c r="G363" s="936">
        <v>114</v>
      </c>
      <c r="H363" s="936">
        <v>3949</v>
      </c>
      <c r="I363" s="936">
        <v>946</v>
      </c>
      <c r="J363" s="936">
        <v>23</v>
      </c>
      <c r="K363" s="937">
        <v>114</v>
      </c>
    </row>
    <row r="364" spans="1:11">
      <c r="A364" s="1392"/>
      <c r="B364" s="1387"/>
      <c r="C364" s="525" t="s">
        <v>49</v>
      </c>
      <c r="D364" s="935">
        <f t="shared" si="35"/>
        <v>3460</v>
      </c>
      <c r="E364" s="936">
        <v>118</v>
      </c>
      <c r="F364" s="936">
        <v>635</v>
      </c>
      <c r="G364" s="936">
        <v>74</v>
      </c>
      <c r="H364" s="936">
        <v>2055</v>
      </c>
      <c r="I364" s="936">
        <v>501</v>
      </c>
      <c r="J364" s="936">
        <v>14</v>
      </c>
      <c r="K364" s="937">
        <v>63</v>
      </c>
    </row>
    <row r="365" spans="1:11">
      <c r="A365" s="1392"/>
      <c r="B365" s="1387"/>
      <c r="C365" s="525" t="s">
        <v>228</v>
      </c>
      <c r="D365" s="935">
        <f t="shared" si="35"/>
        <v>3145</v>
      </c>
      <c r="E365" s="936">
        <v>111</v>
      </c>
      <c r="F365" s="936">
        <v>595</v>
      </c>
      <c r="G365" s="936">
        <v>40</v>
      </c>
      <c r="H365" s="936">
        <v>1894</v>
      </c>
      <c r="I365" s="936">
        <v>445</v>
      </c>
      <c r="J365" s="936">
        <v>9</v>
      </c>
      <c r="K365" s="937">
        <v>51</v>
      </c>
    </row>
    <row r="366" spans="1:11">
      <c r="A366" s="1392"/>
      <c r="B366" s="1387" t="s">
        <v>111</v>
      </c>
      <c r="C366" s="525" t="s">
        <v>227</v>
      </c>
      <c r="D366" s="935">
        <f t="shared" si="35"/>
        <v>2778</v>
      </c>
      <c r="E366" s="936">
        <v>144</v>
      </c>
      <c r="F366" s="936">
        <v>617</v>
      </c>
      <c r="G366" s="936">
        <v>147</v>
      </c>
      <c r="H366" s="936">
        <v>1203</v>
      </c>
      <c r="I366" s="936">
        <v>638</v>
      </c>
      <c r="J366" s="936">
        <v>0</v>
      </c>
      <c r="K366" s="937">
        <v>29</v>
      </c>
    </row>
    <row r="367" spans="1:11">
      <c r="A367" s="1392"/>
      <c r="B367" s="1387"/>
      <c r="C367" s="525" t="s">
        <v>49</v>
      </c>
      <c r="D367" s="935">
        <f t="shared" si="35"/>
        <v>1482</v>
      </c>
      <c r="E367" s="936">
        <v>83</v>
      </c>
      <c r="F367" s="936">
        <v>340</v>
      </c>
      <c r="G367" s="936">
        <v>83</v>
      </c>
      <c r="H367" s="936">
        <v>619</v>
      </c>
      <c r="I367" s="936">
        <v>345</v>
      </c>
      <c r="J367" s="936">
        <v>0</v>
      </c>
      <c r="K367" s="937">
        <v>12</v>
      </c>
    </row>
    <row r="368" spans="1:11">
      <c r="A368" s="1392"/>
      <c r="B368" s="1387"/>
      <c r="C368" s="525" t="s">
        <v>228</v>
      </c>
      <c r="D368" s="935">
        <f t="shared" si="35"/>
        <v>1296</v>
      </c>
      <c r="E368" s="936">
        <v>61</v>
      </c>
      <c r="F368" s="936">
        <v>277</v>
      </c>
      <c r="G368" s="936">
        <v>64</v>
      </c>
      <c r="H368" s="936">
        <v>584</v>
      </c>
      <c r="I368" s="936">
        <v>293</v>
      </c>
      <c r="J368" s="936">
        <v>0</v>
      </c>
      <c r="K368" s="937">
        <v>17</v>
      </c>
    </row>
    <row r="369" spans="1:11">
      <c r="A369" s="1392"/>
      <c r="B369" s="1387" t="s">
        <v>112</v>
      </c>
      <c r="C369" s="525" t="s">
        <v>227</v>
      </c>
      <c r="D369" s="935">
        <f t="shared" si="35"/>
        <v>1383</v>
      </c>
      <c r="E369" s="936">
        <v>628</v>
      </c>
      <c r="F369" s="936">
        <v>163</v>
      </c>
      <c r="G369" s="936">
        <v>73</v>
      </c>
      <c r="H369" s="936">
        <v>292</v>
      </c>
      <c r="I369" s="936">
        <v>77</v>
      </c>
      <c r="J369" s="936">
        <v>0</v>
      </c>
      <c r="K369" s="937">
        <v>150</v>
      </c>
    </row>
    <row r="370" spans="1:11">
      <c r="A370" s="1392"/>
      <c r="B370" s="1387"/>
      <c r="C370" s="525" t="s">
        <v>49</v>
      </c>
      <c r="D370" s="935">
        <f t="shared" si="35"/>
        <v>690</v>
      </c>
      <c r="E370" s="936">
        <v>309</v>
      </c>
      <c r="F370" s="936">
        <v>80</v>
      </c>
      <c r="G370" s="936">
        <v>31</v>
      </c>
      <c r="H370" s="936">
        <v>149</v>
      </c>
      <c r="I370" s="936">
        <v>42</v>
      </c>
      <c r="J370" s="936">
        <v>0</v>
      </c>
      <c r="K370" s="937">
        <v>79</v>
      </c>
    </row>
    <row r="371" spans="1:11">
      <c r="A371" s="1392"/>
      <c r="B371" s="1387"/>
      <c r="C371" s="525" t="s">
        <v>228</v>
      </c>
      <c r="D371" s="935">
        <f t="shared" si="35"/>
        <v>693</v>
      </c>
      <c r="E371" s="936">
        <v>319</v>
      </c>
      <c r="F371" s="936">
        <v>83</v>
      </c>
      <c r="G371" s="936">
        <v>42</v>
      </c>
      <c r="H371" s="936">
        <v>143</v>
      </c>
      <c r="I371" s="936">
        <v>35</v>
      </c>
      <c r="J371" s="936">
        <v>0</v>
      </c>
      <c r="K371" s="937">
        <v>71</v>
      </c>
    </row>
    <row r="372" spans="1:11">
      <c r="A372" s="1392"/>
      <c r="B372" s="1387" t="s">
        <v>113</v>
      </c>
      <c r="C372" s="525" t="s">
        <v>227</v>
      </c>
      <c r="D372" s="935">
        <f t="shared" si="35"/>
        <v>2727</v>
      </c>
      <c r="E372" s="936">
        <v>228</v>
      </c>
      <c r="F372" s="936">
        <v>524</v>
      </c>
      <c r="G372" s="936">
        <v>122</v>
      </c>
      <c r="H372" s="936">
        <v>1457</v>
      </c>
      <c r="I372" s="936">
        <v>396</v>
      </c>
      <c r="J372" s="936">
        <v>0</v>
      </c>
      <c r="K372" s="937">
        <v>0</v>
      </c>
    </row>
    <row r="373" spans="1:11">
      <c r="A373" s="1392"/>
      <c r="B373" s="1387"/>
      <c r="C373" s="525" t="s">
        <v>49</v>
      </c>
      <c r="D373" s="935">
        <f t="shared" si="35"/>
        <v>1420</v>
      </c>
      <c r="E373" s="936">
        <v>122</v>
      </c>
      <c r="F373" s="936">
        <v>253</v>
      </c>
      <c r="G373" s="936">
        <v>74</v>
      </c>
      <c r="H373" s="936">
        <v>760</v>
      </c>
      <c r="I373" s="936">
        <v>211</v>
      </c>
      <c r="J373" s="936">
        <v>0</v>
      </c>
      <c r="K373" s="937">
        <v>0</v>
      </c>
    </row>
    <row r="374" spans="1:11">
      <c r="A374" s="1392"/>
      <c r="B374" s="1387"/>
      <c r="C374" s="525" t="s">
        <v>228</v>
      </c>
      <c r="D374" s="935">
        <f t="shared" si="35"/>
        <v>1307</v>
      </c>
      <c r="E374" s="936">
        <v>106</v>
      </c>
      <c r="F374" s="936">
        <v>271</v>
      </c>
      <c r="G374" s="936">
        <v>48</v>
      </c>
      <c r="H374" s="936">
        <v>697</v>
      </c>
      <c r="I374" s="936">
        <v>185</v>
      </c>
      <c r="J374" s="936">
        <v>0</v>
      </c>
      <c r="K374" s="937">
        <v>0</v>
      </c>
    </row>
    <row r="375" spans="1:11">
      <c r="A375" s="1392"/>
      <c r="B375" s="1387" t="s">
        <v>114</v>
      </c>
      <c r="C375" s="525" t="s">
        <v>227</v>
      </c>
      <c r="D375" s="935">
        <f t="shared" si="35"/>
        <v>1457</v>
      </c>
      <c r="E375" s="936">
        <v>333</v>
      </c>
      <c r="F375" s="936">
        <v>154</v>
      </c>
      <c r="G375" s="936">
        <v>23</v>
      </c>
      <c r="H375" s="936">
        <v>623</v>
      </c>
      <c r="I375" s="936">
        <v>324</v>
      </c>
      <c r="J375" s="936">
        <v>0</v>
      </c>
      <c r="K375" s="937">
        <v>0</v>
      </c>
    </row>
    <row r="376" spans="1:11">
      <c r="A376" s="1392"/>
      <c r="B376" s="1387"/>
      <c r="C376" s="525" t="s">
        <v>49</v>
      </c>
      <c r="D376" s="935">
        <f t="shared" si="35"/>
        <v>739</v>
      </c>
      <c r="E376" s="936">
        <v>169</v>
      </c>
      <c r="F376" s="936">
        <v>74</v>
      </c>
      <c r="G376" s="936">
        <v>12</v>
      </c>
      <c r="H376" s="936">
        <v>319</v>
      </c>
      <c r="I376" s="936">
        <v>165</v>
      </c>
      <c r="J376" s="936">
        <v>0</v>
      </c>
      <c r="K376" s="937">
        <v>0</v>
      </c>
    </row>
    <row r="377" spans="1:11">
      <c r="A377" s="1392"/>
      <c r="B377" s="1387"/>
      <c r="C377" s="525" t="s">
        <v>228</v>
      </c>
      <c r="D377" s="935">
        <f t="shared" si="35"/>
        <v>718</v>
      </c>
      <c r="E377" s="936">
        <v>164</v>
      </c>
      <c r="F377" s="936">
        <v>80</v>
      </c>
      <c r="G377" s="936">
        <v>11</v>
      </c>
      <c r="H377" s="936">
        <v>304</v>
      </c>
      <c r="I377" s="936">
        <v>159</v>
      </c>
      <c r="J377" s="936">
        <v>0</v>
      </c>
      <c r="K377" s="937">
        <v>0</v>
      </c>
    </row>
    <row r="378" spans="1:11">
      <c r="A378" s="1392"/>
      <c r="B378" s="1387" t="s">
        <v>115</v>
      </c>
      <c r="C378" s="525" t="s">
        <v>227</v>
      </c>
      <c r="D378" s="935">
        <f t="shared" si="35"/>
        <v>1713</v>
      </c>
      <c r="E378" s="936">
        <v>143</v>
      </c>
      <c r="F378" s="936">
        <v>354</v>
      </c>
      <c r="G378" s="936">
        <v>158</v>
      </c>
      <c r="H378" s="936">
        <v>837</v>
      </c>
      <c r="I378" s="936">
        <v>152</v>
      </c>
      <c r="J378" s="936">
        <v>0</v>
      </c>
      <c r="K378" s="937">
        <v>69</v>
      </c>
    </row>
    <row r="379" spans="1:11">
      <c r="A379" s="1392"/>
      <c r="B379" s="1387"/>
      <c r="C379" s="525" t="s">
        <v>49</v>
      </c>
      <c r="D379" s="935">
        <f t="shared" si="35"/>
        <v>865</v>
      </c>
      <c r="E379" s="936">
        <v>69</v>
      </c>
      <c r="F379" s="936">
        <v>182</v>
      </c>
      <c r="G379" s="936">
        <v>77</v>
      </c>
      <c r="H379" s="936">
        <v>430</v>
      </c>
      <c r="I379" s="936">
        <v>75</v>
      </c>
      <c r="J379" s="936">
        <v>0</v>
      </c>
      <c r="K379" s="937">
        <v>32</v>
      </c>
    </row>
    <row r="380" spans="1:11">
      <c r="A380" s="1392"/>
      <c r="B380" s="1387"/>
      <c r="C380" s="525" t="s">
        <v>228</v>
      </c>
      <c r="D380" s="935">
        <f t="shared" si="35"/>
        <v>848</v>
      </c>
      <c r="E380" s="936">
        <v>74</v>
      </c>
      <c r="F380" s="936">
        <v>172</v>
      </c>
      <c r="G380" s="936">
        <v>81</v>
      </c>
      <c r="H380" s="936">
        <v>407</v>
      </c>
      <c r="I380" s="936">
        <v>77</v>
      </c>
      <c r="J380" s="936">
        <v>0</v>
      </c>
      <c r="K380" s="937">
        <v>37</v>
      </c>
    </row>
    <row r="381" spans="1:11">
      <c r="A381" s="1392"/>
      <c r="B381" s="1387" t="s">
        <v>116</v>
      </c>
      <c r="C381" s="525" t="s">
        <v>227</v>
      </c>
      <c r="D381" s="935">
        <f t="shared" si="35"/>
        <v>1034</v>
      </c>
      <c r="E381" s="936">
        <v>95</v>
      </c>
      <c r="F381" s="936">
        <v>505</v>
      </c>
      <c r="G381" s="936">
        <v>76</v>
      </c>
      <c r="H381" s="936">
        <v>221</v>
      </c>
      <c r="I381" s="936">
        <v>137</v>
      </c>
      <c r="J381" s="936">
        <v>0</v>
      </c>
      <c r="K381" s="937">
        <v>0</v>
      </c>
    </row>
    <row r="382" spans="1:11">
      <c r="A382" s="1392"/>
      <c r="B382" s="1387"/>
      <c r="C382" s="525" t="s">
        <v>49</v>
      </c>
      <c r="D382" s="935">
        <f t="shared" si="35"/>
        <v>528</v>
      </c>
      <c r="E382" s="936">
        <v>43</v>
      </c>
      <c r="F382" s="936">
        <v>261</v>
      </c>
      <c r="G382" s="936">
        <v>38</v>
      </c>
      <c r="H382" s="936">
        <v>114</v>
      </c>
      <c r="I382" s="936">
        <v>72</v>
      </c>
      <c r="J382" s="936">
        <v>0</v>
      </c>
      <c r="K382" s="937">
        <v>0</v>
      </c>
    </row>
    <row r="383" spans="1:11">
      <c r="A383" s="1392"/>
      <c r="B383" s="1387"/>
      <c r="C383" s="525" t="s">
        <v>228</v>
      </c>
      <c r="D383" s="935">
        <f t="shared" si="35"/>
        <v>506</v>
      </c>
      <c r="E383" s="936">
        <v>52</v>
      </c>
      <c r="F383" s="936">
        <v>244</v>
      </c>
      <c r="G383" s="936">
        <v>38</v>
      </c>
      <c r="H383" s="936">
        <v>107</v>
      </c>
      <c r="I383" s="936">
        <v>65</v>
      </c>
      <c r="J383" s="936">
        <v>0</v>
      </c>
      <c r="K383" s="937">
        <v>0</v>
      </c>
    </row>
    <row r="384" spans="1:11">
      <c r="A384" s="1392"/>
      <c r="B384" s="1387" t="s">
        <v>117</v>
      </c>
      <c r="C384" s="525" t="s">
        <v>227</v>
      </c>
      <c r="D384" s="935">
        <f t="shared" si="35"/>
        <v>676</v>
      </c>
      <c r="E384" s="936">
        <v>92</v>
      </c>
      <c r="F384" s="936">
        <v>306</v>
      </c>
      <c r="G384" s="936">
        <v>149</v>
      </c>
      <c r="H384" s="936">
        <v>89</v>
      </c>
      <c r="I384" s="936">
        <v>40</v>
      </c>
      <c r="J384" s="936">
        <v>0</v>
      </c>
      <c r="K384" s="937">
        <v>0</v>
      </c>
    </row>
    <row r="385" spans="1:11">
      <c r="A385" s="1392"/>
      <c r="B385" s="1387"/>
      <c r="C385" s="525" t="s">
        <v>49</v>
      </c>
      <c r="D385" s="935">
        <f t="shared" si="35"/>
        <v>349</v>
      </c>
      <c r="E385" s="936">
        <v>50</v>
      </c>
      <c r="F385" s="936">
        <v>155</v>
      </c>
      <c r="G385" s="936">
        <v>78</v>
      </c>
      <c r="H385" s="936">
        <v>50</v>
      </c>
      <c r="I385" s="936">
        <v>16</v>
      </c>
      <c r="J385" s="936">
        <v>0</v>
      </c>
      <c r="K385" s="937">
        <v>0</v>
      </c>
    </row>
    <row r="386" spans="1:11">
      <c r="A386" s="1392"/>
      <c r="B386" s="1387"/>
      <c r="C386" s="525" t="s">
        <v>228</v>
      </c>
      <c r="D386" s="935">
        <f t="shared" si="35"/>
        <v>327</v>
      </c>
      <c r="E386" s="936">
        <v>42</v>
      </c>
      <c r="F386" s="936">
        <v>151</v>
      </c>
      <c r="G386" s="936">
        <v>71</v>
      </c>
      <c r="H386" s="936">
        <v>39</v>
      </c>
      <c r="I386" s="936">
        <v>24</v>
      </c>
      <c r="J386" s="936">
        <v>0</v>
      </c>
      <c r="K386" s="937">
        <v>0</v>
      </c>
    </row>
    <row r="387" spans="1:11">
      <c r="A387" s="1392"/>
      <c r="B387" s="1387" t="s">
        <v>118</v>
      </c>
      <c r="C387" s="525" t="s">
        <v>227</v>
      </c>
      <c r="D387" s="935">
        <f t="shared" si="35"/>
        <v>819</v>
      </c>
      <c r="E387" s="936">
        <v>134</v>
      </c>
      <c r="F387" s="936">
        <v>207</v>
      </c>
      <c r="G387" s="936">
        <v>91</v>
      </c>
      <c r="H387" s="936">
        <v>309</v>
      </c>
      <c r="I387" s="936">
        <v>78</v>
      </c>
      <c r="J387" s="936">
        <v>0</v>
      </c>
      <c r="K387" s="937">
        <v>0</v>
      </c>
    </row>
    <row r="388" spans="1:11" ht="16.5" customHeight="1">
      <c r="A388" s="1392"/>
      <c r="B388" s="1387"/>
      <c r="C388" s="525" t="s">
        <v>49</v>
      </c>
      <c r="D388" s="935">
        <f t="shared" si="35"/>
        <v>426</v>
      </c>
      <c r="E388" s="936">
        <v>71</v>
      </c>
      <c r="F388" s="936">
        <v>101</v>
      </c>
      <c r="G388" s="936">
        <v>44</v>
      </c>
      <c r="H388" s="936">
        <v>166</v>
      </c>
      <c r="I388" s="936">
        <v>44</v>
      </c>
      <c r="J388" s="936">
        <v>0</v>
      </c>
      <c r="K388" s="937">
        <v>0</v>
      </c>
    </row>
    <row r="389" spans="1:11">
      <c r="A389" s="1392"/>
      <c r="B389" s="1387"/>
      <c r="C389" s="525" t="s">
        <v>228</v>
      </c>
      <c r="D389" s="935">
        <f t="shared" si="35"/>
        <v>393</v>
      </c>
      <c r="E389" s="936">
        <v>63</v>
      </c>
      <c r="F389" s="936">
        <v>106</v>
      </c>
      <c r="G389" s="936">
        <v>47</v>
      </c>
      <c r="H389" s="936">
        <v>143</v>
      </c>
      <c r="I389" s="936">
        <v>34</v>
      </c>
      <c r="J389" s="936">
        <v>0</v>
      </c>
      <c r="K389" s="937">
        <v>0</v>
      </c>
    </row>
    <row r="390" spans="1:11">
      <c r="A390" s="1392"/>
      <c r="B390" s="1387" t="s">
        <v>119</v>
      </c>
      <c r="C390" s="525" t="s">
        <v>227</v>
      </c>
      <c r="D390" s="935">
        <f t="shared" si="35"/>
        <v>757</v>
      </c>
      <c r="E390" s="936">
        <v>266</v>
      </c>
      <c r="F390" s="936">
        <v>473</v>
      </c>
      <c r="G390" s="936">
        <v>0</v>
      </c>
      <c r="H390" s="936">
        <v>0</v>
      </c>
      <c r="I390" s="936">
        <v>18</v>
      </c>
      <c r="J390" s="936">
        <v>0</v>
      </c>
      <c r="K390" s="937">
        <v>0</v>
      </c>
    </row>
    <row r="391" spans="1:11">
      <c r="A391" s="1392"/>
      <c r="B391" s="1387"/>
      <c r="C391" s="525" t="s">
        <v>49</v>
      </c>
      <c r="D391" s="935">
        <f t="shared" ref="D391:D454" si="39">SUM(E391:K391)</f>
        <v>389</v>
      </c>
      <c r="E391" s="936">
        <v>140</v>
      </c>
      <c r="F391" s="936">
        <v>236</v>
      </c>
      <c r="G391" s="936">
        <v>0</v>
      </c>
      <c r="H391" s="936">
        <v>0</v>
      </c>
      <c r="I391" s="936">
        <v>13</v>
      </c>
      <c r="J391" s="936">
        <v>0</v>
      </c>
      <c r="K391" s="937">
        <v>0</v>
      </c>
    </row>
    <row r="392" spans="1:11">
      <c r="A392" s="1392"/>
      <c r="B392" s="1387"/>
      <c r="C392" s="525" t="s">
        <v>228</v>
      </c>
      <c r="D392" s="935">
        <f t="shared" si="39"/>
        <v>368</v>
      </c>
      <c r="E392" s="936">
        <v>126</v>
      </c>
      <c r="F392" s="936">
        <v>237</v>
      </c>
      <c r="G392" s="936">
        <v>0</v>
      </c>
      <c r="H392" s="936">
        <v>0</v>
      </c>
      <c r="I392" s="936">
        <v>5</v>
      </c>
      <c r="J392" s="936">
        <v>0</v>
      </c>
      <c r="K392" s="937">
        <v>0</v>
      </c>
    </row>
    <row r="393" spans="1:11">
      <c r="A393" s="1392"/>
      <c r="B393" s="1387" t="s">
        <v>120</v>
      </c>
      <c r="C393" s="525" t="s">
        <v>227</v>
      </c>
      <c r="D393" s="935">
        <f t="shared" si="39"/>
        <v>1626</v>
      </c>
      <c r="E393" s="936">
        <v>139</v>
      </c>
      <c r="F393" s="936">
        <v>122</v>
      </c>
      <c r="G393" s="936">
        <v>70</v>
      </c>
      <c r="H393" s="936">
        <v>1163</v>
      </c>
      <c r="I393" s="936">
        <v>29</v>
      </c>
      <c r="J393" s="936">
        <v>13</v>
      </c>
      <c r="K393" s="937">
        <v>90</v>
      </c>
    </row>
    <row r="394" spans="1:11">
      <c r="A394" s="1392"/>
      <c r="B394" s="1387"/>
      <c r="C394" s="525" t="s">
        <v>49</v>
      </c>
      <c r="D394" s="935">
        <f t="shared" si="39"/>
        <v>848</v>
      </c>
      <c r="E394" s="936">
        <v>70</v>
      </c>
      <c r="F394" s="936">
        <v>61</v>
      </c>
      <c r="G394" s="936">
        <v>40</v>
      </c>
      <c r="H394" s="936">
        <v>600</v>
      </c>
      <c r="I394" s="936">
        <v>20</v>
      </c>
      <c r="J394" s="936">
        <v>6</v>
      </c>
      <c r="K394" s="937">
        <v>51</v>
      </c>
    </row>
    <row r="395" spans="1:11">
      <c r="A395" s="1392"/>
      <c r="B395" s="1387"/>
      <c r="C395" s="525" t="s">
        <v>228</v>
      </c>
      <c r="D395" s="935">
        <f t="shared" si="39"/>
        <v>778</v>
      </c>
      <c r="E395" s="936">
        <v>69</v>
      </c>
      <c r="F395" s="936">
        <v>61</v>
      </c>
      <c r="G395" s="936">
        <v>30</v>
      </c>
      <c r="H395" s="936">
        <v>563</v>
      </c>
      <c r="I395" s="936">
        <v>9</v>
      </c>
      <c r="J395" s="936">
        <v>7</v>
      </c>
      <c r="K395" s="937">
        <v>39</v>
      </c>
    </row>
    <row r="396" spans="1:11">
      <c r="A396" s="1392"/>
      <c r="B396" s="1387" t="s">
        <v>121</v>
      </c>
      <c r="C396" s="525" t="s">
        <v>227</v>
      </c>
      <c r="D396" s="935">
        <f t="shared" si="39"/>
        <v>670</v>
      </c>
      <c r="E396" s="936">
        <v>259</v>
      </c>
      <c r="F396" s="936">
        <v>97</v>
      </c>
      <c r="G396" s="936">
        <v>0</v>
      </c>
      <c r="H396" s="936">
        <v>262</v>
      </c>
      <c r="I396" s="936">
        <v>52</v>
      </c>
      <c r="J396" s="936">
        <v>0</v>
      </c>
      <c r="K396" s="937">
        <v>0</v>
      </c>
    </row>
    <row r="397" spans="1:11">
      <c r="A397" s="1392"/>
      <c r="B397" s="1387"/>
      <c r="C397" s="525" t="s">
        <v>49</v>
      </c>
      <c r="D397" s="935">
        <f t="shared" si="39"/>
        <v>350</v>
      </c>
      <c r="E397" s="936">
        <v>131</v>
      </c>
      <c r="F397" s="936">
        <v>50</v>
      </c>
      <c r="G397" s="936">
        <v>0</v>
      </c>
      <c r="H397" s="936">
        <v>142</v>
      </c>
      <c r="I397" s="936">
        <v>27</v>
      </c>
      <c r="J397" s="936">
        <v>0</v>
      </c>
      <c r="K397" s="937">
        <v>0</v>
      </c>
    </row>
    <row r="398" spans="1:11">
      <c r="A398" s="1392"/>
      <c r="B398" s="1387"/>
      <c r="C398" s="525" t="s">
        <v>228</v>
      </c>
      <c r="D398" s="935">
        <f t="shared" si="39"/>
        <v>320</v>
      </c>
      <c r="E398" s="936">
        <v>128</v>
      </c>
      <c r="F398" s="936">
        <v>47</v>
      </c>
      <c r="G398" s="936">
        <v>0</v>
      </c>
      <c r="H398" s="936">
        <v>120</v>
      </c>
      <c r="I398" s="936">
        <v>25</v>
      </c>
      <c r="J398" s="936">
        <v>0</v>
      </c>
      <c r="K398" s="937">
        <v>0</v>
      </c>
    </row>
    <row r="399" spans="1:11">
      <c r="A399" s="1392"/>
      <c r="B399" s="1387" t="s">
        <v>122</v>
      </c>
      <c r="C399" s="525" t="s">
        <v>227</v>
      </c>
      <c r="D399" s="935">
        <f t="shared" si="39"/>
        <v>714</v>
      </c>
      <c r="E399" s="936">
        <v>78</v>
      </c>
      <c r="F399" s="936">
        <v>386</v>
      </c>
      <c r="G399" s="936">
        <v>72</v>
      </c>
      <c r="H399" s="936">
        <v>159</v>
      </c>
      <c r="I399" s="936">
        <v>19</v>
      </c>
      <c r="J399" s="936">
        <v>0</v>
      </c>
      <c r="K399" s="937">
        <v>0</v>
      </c>
    </row>
    <row r="400" spans="1:11">
      <c r="A400" s="1392"/>
      <c r="B400" s="1387"/>
      <c r="C400" s="525" t="s">
        <v>49</v>
      </c>
      <c r="D400" s="935">
        <f t="shared" si="39"/>
        <v>373</v>
      </c>
      <c r="E400" s="936">
        <v>40</v>
      </c>
      <c r="F400" s="936">
        <v>203</v>
      </c>
      <c r="G400" s="936">
        <v>42</v>
      </c>
      <c r="H400" s="936">
        <v>77</v>
      </c>
      <c r="I400" s="936">
        <v>11</v>
      </c>
      <c r="J400" s="936">
        <v>0</v>
      </c>
      <c r="K400" s="937">
        <v>0</v>
      </c>
    </row>
    <row r="401" spans="1:11">
      <c r="A401" s="1392"/>
      <c r="B401" s="1387"/>
      <c r="C401" s="525" t="s">
        <v>228</v>
      </c>
      <c r="D401" s="935">
        <f t="shared" si="39"/>
        <v>341</v>
      </c>
      <c r="E401" s="936">
        <v>38</v>
      </c>
      <c r="F401" s="936">
        <v>183</v>
      </c>
      <c r="G401" s="936">
        <v>30</v>
      </c>
      <c r="H401" s="936">
        <v>82</v>
      </c>
      <c r="I401" s="936">
        <v>8</v>
      </c>
      <c r="J401" s="936">
        <v>0</v>
      </c>
      <c r="K401" s="937">
        <v>0</v>
      </c>
    </row>
    <row r="402" spans="1:11">
      <c r="A402" s="1392"/>
      <c r="B402" s="1387" t="s">
        <v>123</v>
      </c>
      <c r="C402" s="525" t="s">
        <v>227</v>
      </c>
      <c r="D402" s="935">
        <f t="shared" si="39"/>
        <v>870</v>
      </c>
      <c r="E402" s="936">
        <v>271</v>
      </c>
      <c r="F402" s="936">
        <v>179</v>
      </c>
      <c r="G402" s="936">
        <v>149</v>
      </c>
      <c r="H402" s="936">
        <v>111</v>
      </c>
      <c r="I402" s="936">
        <v>93</v>
      </c>
      <c r="J402" s="936">
        <v>0</v>
      </c>
      <c r="K402" s="937">
        <v>67</v>
      </c>
    </row>
    <row r="403" spans="1:11">
      <c r="A403" s="1392"/>
      <c r="B403" s="1387"/>
      <c r="C403" s="525" t="s">
        <v>49</v>
      </c>
      <c r="D403" s="935">
        <f t="shared" si="39"/>
        <v>468</v>
      </c>
      <c r="E403" s="936">
        <v>140</v>
      </c>
      <c r="F403" s="936">
        <v>100</v>
      </c>
      <c r="G403" s="936">
        <v>80</v>
      </c>
      <c r="H403" s="936">
        <v>59</v>
      </c>
      <c r="I403" s="936">
        <v>50</v>
      </c>
      <c r="J403" s="936">
        <v>0</v>
      </c>
      <c r="K403" s="937">
        <v>39</v>
      </c>
    </row>
    <row r="404" spans="1:11">
      <c r="A404" s="1392"/>
      <c r="B404" s="1387"/>
      <c r="C404" s="525" t="s">
        <v>228</v>
      </c>
      <c r="D404" s="935">
        <f t="shared" si="39"/>
        <v>402</v>
      </c>
      <c r="E404" s="936">
        <v>131</v>
      </c>
      <c r="F404" s="936">
        <v>79</v>
      </c>
      <c r="G404" s="936">
        <v>69</v>
      </c>
      <c r="H404" s="936">
        <v>52</v>
      </c>
      <c r="I404" s="936">
        <v>43</v>
      </c>
      <c r="J404" s="936">
        <v>0</v>
      </c>
      <c r="K404" s="937">
        <v>28</v>
      </c>
    </row>
    <row r="405" spans="1:11">
      <c r="A405" s="1392"/>
      <c r="B405" s="1387" t="s">
        <v>124</v>
      </c>
      <c r="C405" s="525" t="s">
        <v>227</v>
      </c>
      <c r="D405" s="935">
        <f t="shared" si="39"/>
        <v>653</v>
      </c>
      <c r="E405" s="936">
        <v>361</v>
      </c>
      <c r="F405" s="936">
        <v>0</v>
      </c>
      <c r="G405" s="936">
        <v>0</v>
      </c>
      <c r="H405" s="936">
        <v>272</v>
      </c>
      <c r="I405" s="936">
        <v>20</v>
      </c>
      <c r="J405" s="936">
        <v>0</v>
      </c>
      <c r="K405" s="937">
        <v>0</v>
      </c>
    </row>
    <row r="406" spans="1:11">
      <c r="A406" s="1392"/>
      <c r="B406" s="1387"/>
      <c r="C406" s="525" t="s">
        <v>49</v>
      </c>
      <c r="D406" s="935">
        <f t="shared" si="39"/>
        <v>355</v>
      </c>
      <c r="E406" s="936">
        <v>189</v>
      </c>
      <c r="F406" s="936">
        <v>0</v>
      </c>
      <c r="G406" s="936">
        <v>0</v>
      </c>
      <c r="H406" s="936">
        <v>154</v>
      </c>
      <c r="I406" s="936">
        <v>12</v>
      </c>
      <c r="J406" s="936">
        <v>0</v>
      </c>
      <c r="K406" s="937">
        <v>0</v>
      </c>
    </row>
    <row r="407" spans="1:11">
      <c r="A407" s="1392"/>
      <c r="B407" s="1387"/>
      <c r="C407" s="525" t="s">
        <v>228</v>
      </c>
      <c r="D407" s="935">
        <f t="shared" si="39"/>
        <v>298</v>
      </c>
      <c r="E407" s="936">
        <v>172</v>
      </c>
      <c r="F407" s="936">
        <v>0</v>
      </c>
      <c r="G407" s="936">
        <v>0</v>
      </c>
      <c r="H407" s="936">
        <v>118</v>
      </c>
      <c r="I407" s="936">
        <v>8</v>
      </c>
      <c r="J407" s="936">
        <v>0</v>
      </c>
      <c r="K407" s="937">
        <v>0</v>
      </c>
    </row>
    <row r="408" spans="1:11">
      <c r="A408" s="1392"/>
      <c r="B408" s="1387" t="s">
        <v>125</v>
      </c>
      <c r="C408" s="525" t="s">
        <v>227</v>
      </c>
      <c r="D408" s="935">
        <f t="shared" si="39"/>
        <v>493</v>
      </c>
      <c r="E408" s="936">
        <v>95</v>
      </c>
      <c r="F408" s="936">
        <v>181</v>
      </c>
      <c r="G408" s="936">
        <v>88</v>
      </c>
      <c r="H408" s="936">
        <v>97</v>
      </c>
      <c r="I408" s="936">
        <v>32</v>
      </c>
      <c r="J408" s="936">
        <v>0</v>
      </c>
      <c r="K408" s="937">
        <v>0</v>
      </c>
    </row>
    <row r="409" spans="1:11">
      <c r="A409" s="1392"/>
      <c r="B409" s="1387"/>
      <c r="C409" s="525" t="s">
        <v>49</v>
      </c>
      <c r="D409" s="935">
        <f t="shared" si="39"/>
        <v>251</v>
      </c>
      <c r="E409" s="936">
        <v>50</v>
      </c>
      <c r="F409" s="936">
        <v>89</v>
      </c>
      <c r="G409" s="936">
        <v>45</v>
      </c>
      <c r="H409" s="936">
        <v>53</v>
      </c>
      <c r="I409" s="936">
        <v>14</v>
      </c>
      <c r="J409" s="936">
        <v>0</v>
      </c>
      <c r="K409" s="937">
        <v>0</v>
      </c>
    </row>
    <row r="410" spans="1:11">
      <c r="A410" s="1392"/>
      <c r="B410" s="1387"/>
      <c r="C410" s="525" t="s">
        <v>228</v>
      </c>
      <c r="D410" s="935">
        <f t="shared" si="39"/>
        <v>242</v>
      </c>
      <c r="E410" s="936">
        <v>45</v>
      </c>
      <c r="F410" s="936">
        <v>92</v>
      </c>
      <c r="G410" s="936">
        <v>43</v>
      </c>
      <c r="H410" s="936">
        <v>44</v>
      </c>
      <c r="I410" s="936">
        <v>18</v>
      </c>
      <c r="J410" s="936">
        <v>0</v>
      </c>
      <c r="K410" s="937">
        <v>0</v>
      </c>
    </row>
    <row r="411" spans="1:11">
      <c r="A411" s="1392" t="s">
        <v>656</v>
      </c>
      <c r="B411" s="1391" t="s">
        <v>648</v>
      </c>
      <c r="C411" s="524" t="s">
        <v>644</v>
      </c>
      <c r="D411" s="935">
        <f t="shared" si="39"/>
        <v>51476</v>
      </c>
      <c r="E411" s="935">
        <f>SUM(E412:E413)</f>
        <v>3633</v>
      </c>
      <c r="F411" s="935">
        <f t="shared" ref="F411:K411" si="40">SUM(F412:F413)</f>
        <v>8574</v>
      </c>
      <c r="G411" s="935">
        <f t="shared" si="40"/>
        <v>2552</v>
      </c>
      <c r="H411" s="935">
        <f t="shared" si="40"/>
        <v>26572</v>
      </c>
      <c r="I411" s="935">
        <f t="shared" si="40"/>
        <v>8819</v>
      </c>
      <c r="J411" s="935">
        <f t="shared" si="40"/>
        <v>146</v>
      </c>
      <c r="K411" s="718">
        <f t="shared" si="40"/>
        <v>1180</v>
      </c>
    </row>
    <row r="412" spans="1:11">
      <c r="A412" s="1392"/>
      <c r="B412" s="1391"/>
      <c r="C412" s="524" t="s">
        <v>645</v>
      </c>
      <c r="D412" s="935">
        <f t="shared" si="39"/>
        <v>26488</v>
      </c>
      <c r="E412" s="935">
        <f>SUM(E415,E418,E421,E424,E427,E430,E433,E436,E439,E442,E445,E448)</f>
        <v>1870</v>
      </c>
      <c r="F412" s="935">
        <f t="shared" ref="F412:K412" si="41">SUM(F415,F418,F421,F424,F427,F430,F433,F436,F439,F442,F445,F448)</f>
        <v>4509</v>
      </c>
      <c r="G412" s="935">
        <f t="shared" si="41"/>
        <v>1308</v>
      </c>
      <c r="H412" s="935">
        <f t="shared" si="41"/>
        <v>13651</v>
      </c>
      <c r="I412" s="935">
        <f t="shared" si="41"/>
        <v>4448</v>
      </c>
      <c r="J412" s="935">
        <f t="shared" si="41"/>
        <v>73</v>
      </c>
      <c r="K412" s="718">
        <f t="shared" si="41"/>
        <v>629</v>
      </c>
    </row>
    <row r="413" spans="1:11">
      <c r="A413" s="1392"/>
      <c r="B413" s="1391"/>
      <c r="C413" s="524" t="s">
        <v>646</v>
      </c>
      <c r="D413" s="935">
        <f t="shared" si="39"/>
        <v>24988</v>
      </c>
      <c r="E413" s="935">
        <f>SUM(E416,E419,E422,E425,E428,E431,E434,E437,E440,E443,E446,E449)</f>
        <v>1763</v>
      </c>
      <c r="F413" s="935">
        <f t="shared" ref="F413:K413" si="42">SUM(F416,F419,F422,F425,F428,F431,F434,F437,F440,F443,F446,F449)</f>
        <v>4065</v>
      </c>
      <c r="G413" s="935">
        <f t="shared" si="42"/>
        <v>1244</v>
      </c>
      <c r="H413" s="935">
        <f t="shared" si="42"/>
        <v>12921</v>
      </c>
      <c r="I413" s="935">
        <f t="shared" si="42"/>
        <v>4371</v>
      </c>
      <c r="J413" s="935">
        <f t="shared" si="42"/>
        <v>73</v>
      </c>
      <c r="K413" s="718">
        <f t="shared" si="42"/>
        <v>551</v>
      </c>
    </row>
    <row r="414" spans="1:11">
      <c r="A414" s="1392"/>
      <c r="B414" s="1387" t="s">
        <v>126</v>
      </c>
      <c r="C414" s="525" t="s">
        <v>227</v>
      </c>
      <c r="D414" s="935">
        <f t="shared" si="39"/>
        <v>25186</v>
      </c>
      <c r="E414" s="936">
        <v>881</v>
      </c>
      <c r="F414" s="936">
        <v>1918</v>
      </c>
      <c r="G414" s="936">
        <v>743</v>
      </c>
      <c r="H414" s="936">
        <v>14882</v>
      </c>
      <c r="I414" s="936">
        <v>6198</v>
      </c>
      <c r="J414" s="936">
        <v>20</v>
      </c>
      <c r="K414" s="937">
        <v>544</v>
      </c>
    </row>
    <row r="415" spans="1:11">
      <c r="A415" s="1392"/>
      <c r="B415" s="1387"/>
      <c r="C415" s="525" t="s">
        <v>49</v>
      </c>
      <c r="D415" s="935">
        <f t="shared" si="39"/>
        <v>12972</v>
      </c>
      <c r="E415" s="936">
        <v>449</v>
      </c>
      <c r="F415" s="936">
        <v>1030</v>
      </c>
      <c r="G415" s="936">
        <v>381</v>
      </c>
      <c r="H415" s="936">
        <v>7707</v>
      </c>
      <c r="I415" s="936">
        <v>3111</v>
      </c>
      <c r="J415" s="936">
        <v>6</v>
      </c>
      <c r="K415" s="937">
        <v>288</v>
      </c>
    </row>
    <row r="416" spans="1:11">
      <c r="A416" s="1392"/>
      <c r="B416" s="1387"/>
      <c r="C416" s="525" t="s">
        <v>228</v>
      </c>
      <c r="D416" s="935">
        <f t="shared" si="39"/>
        <v>12214</v>
      </c>
      <c r="E416" s="936">
        <v>432</v>
      </c>
      <c r="F416" s="936">
        <v>888</v>
      </c>
      <c r="G416" s="936">
        <v>362</v>
      </c>
      <c r="H416" s="936">
        <v>7175</v>
      </c>
      <c r="I416" s="936">
        <v>3087</v>
      </c>
      <c r="J416" s="936">
        <v>14</v>
      </c>
      <c r="K416" s="937">
        <v>256</v>
      </c>
    </row>
    <row r="417" spans="1:11" ht="16.5" customHeight="1">
      <c r="A417" s="1392"/>
      <c r="B417" s="1387" t="s">
        <v>127</v>
      </c>
      <c r="C417" s="525" t="s">
        <v>227</v>
      </c>
      <c r="D417" s="935">
        <f t="shared" si="39"/>
        <v>5895</v>
      </c>
      <c r="E417" s="936">
        <v>409</v>
      </c>
      <c r="F417" s="936">
        <v>1258</v>
      </c>
      <c r="G417" s="936">
        <v>295</v>
      </c>
      <c r="H417" s="936">
        <v>3334</v>
      </c>
      <c r="I417" s="936">
        <v>566</v>
      </c>
      <c r="J417" s="936">
        <v>22</v>
      </c>
      <c r="K417" s="937">
        <v>11</v>
      </c>
    </row>
    <row r="418" spans="1:11">
      <c r="A418" s="1392"/>
      <c r="B418" s="1387"/>
      <c r="C418" s="525" t="s">
        <v>49</v>
      </c>
      <c r="D418" s="935">
        <f t="shared" si="39"/>
        <v>3038</v>
      </c>
      <c r="E418" s="936">
        <v>210</v>
      </c>
      <c r="F418" s="936">
        <v>677</v>
      </c>
      <c r="G418" s="936">
        <v>153</v>
      </c>
      <c r="H418" s="936">
        <v>1678</v>
      </c>
      <c r="I418" s="936">
        <v>299</v>
      </c>
      <c r="J418" s="936">
        <v>15</v>
      </c>
      <c r="K418" s="937">
        <v>6</v>
      </c>
    </row>
    <row r="419" spans="1:11">
      <c r="A419" s="1392"/>
      <c r="B419" s="1387"/>
      <c r="C419" s="525" t="s">
        <v>228</v>
      </c>
      <c r="D419" s="935">
        <f t="shared" si="39"/>
        <v>2857</v>
      </c>
      <c r="E419" s="936">
        <v>199</v>
      </c>
      <c r="F419" s="936">
        <v>581</v>
      </c>
      <c r="G419" s="936">
        <v>142</v>
      </c>
      <c r="H419" s="936">
        <v>1656</v>
      </c>
      <c r="I419" s="936">
        <v>267</v>
      </c>
      <c r="J419" s="936">
        <v>7</v>
      </c>
      <c r="K419" s="937">
        <v>5</v>
      </c>
    </row>
    <row r="420" spans="1:11" ht="16.5" customHeight="1">
      <c r="A420" s="1392"/>
      <c r="B420" s="1387" t="s">
        <v>128</v>
      </c>
      <c r="C420" s="525" t="s">
        <v>227</v>
      </c>
      <c r="D420" s="935">
        <f t="shared" si="39"/>
        <v>3383</v>
      </c>
      <c r="E420" s="936">
        <v>619</v>
      </c>
      <c r="F420" s="936">
        <v>636</v>
      </c>
      <c r="G420" s="936">
        <v>409</v>
      </c>
      <c r="H420" s="936">
        <v>1341</v>
      </c>
      <c r="I420" s="936">
        <v>280</v>
      </c>
      <c r="J420" s="936">
        <v>0</v>
      </c>
      <c r="K420" s="937">
        <v>98</v>
      </c>
    </row>
    <row r="421" spans="1:11">
      <c r="A421" s="1392"/>
      <c r="B421" s="1387"/>
      <c r="C421" s="525" t="s">
        <v>49</v>
      </c>
      <c r="D421" s="935">
        <f t="shared" si="39"/>
        <v>1687</v>
      </c>
      <c r="E421" s="936">
        <v>300</v>
      </c>
      <c r="F421" s="936">
        <v>336</v>
      </c>
      <c r="G421" s="936">
        <v>211</v>
      </c>
      <c r="H421" s="936">
        <v>655</v>
      </c>
      <c r="I421" s="936">
        <v>138</v>
      </c>
      <c r="J421" s="936">
        <v>0</v>
      </c>
      <c r="K421" s="937">
        <v>47</v>
      </c>
    </row>
    <row r="422" spans="1:11">
      <c r="A422" s="1392"/>
      <c r="B422" s="1387"/>
      <c r="C422" s="525" t="s">
        <v>228</v>
      </c>
      <c r="D422" s="935">
        <f t="shared" si="39"/>
        <v>1696</v>
      </c>
      <c r="E422" s="936">
        <v>319</v>
      </c>
      <c r="F422" s="936">
        <v>300</v>
      </c>
      <c r="G422" s="936">
        <v>198</v>
      </c>
      <c r="H422" s="936">
        <v>686</v>
      </c>
      <c r="I422" s="936">
        <v>142</v>
      </c>
      <c r="J422" s="936">
        <v>0</v>
      </c>
      <c r="K422" s="937">
        <v>51</v>
      </c>
    </row>
    <row r="423" spans="1:11">
      <c r="A423" s="1392"/>
      <c r="B423" s="1387" t="s">
        <v>129</v>
      </c>
      <c r="C423" s="525" t="s">
        <v>227</v>
      </c>
      <c r="D423" s="935">
        <f t="shared" si="39"/>
        <v>6180</v>
      </c>
      <c r="E423" s="936">
        <v>183</v>
      </c>
      <c r="F423" s="936">
        <v>1573</v>
      </c>
      <c r="G423" s="936">
        <v>107</v>
      </c>
      <c r="H423" s="936">
        <v>2901</v>
      </c>
      <c r="I423" s="936">
        <v>1030</v>
      </c>
      <c r="J423" s="936">
        <v>0</v>
      </c>
      <c r="K423" s="937">
        <v>386</v>
      </c>
    </row>
    <row r="424" spans="1:11">
      <c r="A424" s="1392"/>
      <c r="B424" s="1387"/>
      <c r="C424" s="525" t="s">
        <v>49</v>
      </c>
      <c r="D424" s="935">
        <f t="shared" si="39"/>
        <v>3171</v>
      </c>
      <c r="E424" s="936">
        <v>87</v>
      </c>
      <c r="F424" s="936">
        <v>843</v>
      </c>
      <c r="G424" s="936">
        <v>60</v>
      </c>
      <c r="H424" s="936">
        <v>1464</v>
      </c>
      <c r="I424" s="936">
        <v>505</v>
      </c>
      <c r="J424" s="936">
        <v>0</v>
      </c>
      <c r="K424" s="937">
        <v>212</v>
      </c>
    </row>
    <row r="425" spans="1:11">
      <c r="A425" s="1392"/>
      <c r="B425" s="1387"/>
      <c r="C425" s="525" t="s">
        <v>228</v>
      </c>
      <c r="D425" s="935">
        <f t="shared" si="39"/>
        <v>3009</v>
      </c>
      <c r="E425" s="936">
        <v>96</v>
      </c>
      <c r="F425" s="936">
        <v>730</v>
      </c>
      <c r="G425" s="936">
        <v>47</v>
      </c>
      <c r="H425" s="936">
        <v>1437</v>
      </c>
      <c r="I425" s="936">
        <v>525</v>
      </c>
      <c r="J425" s="936">
        <v>0</v>
      </c>
      <c r="K425" s="937">
        <v>174</v>
      </c>
    </row>
    <row r="426" spans="1:11">
      <c r="A426" s="1392"/>
      <c r="B426" s="1387" t="s">
        <v>130</v>
      </c>
      <c r="C426" s="525" t="s">
        <v>227</v>
      </c>
      <c r="D426" s="935">
        <f t="shared" si="39"/>
        <v>503</v>
      </c>
      <c r="E426" s="936">
        <v>94</v>
      </c>
      <c r="F426" s="936">
        <v>171</v>
      </c>
      <c r="G426" s="936">
        <v>0</v>
      </c>
      <c r="H426" s="936">
        <v>176</v>
      </c>
      <c r="I426" s="936">
        <v>62</v>
      </c>
      <c r="J426" s="936">
        <v>0</v>
      </c>
      <c r="K426" s="937">
        <v>0</v>
      </c>
    </row>
    <row r="427" spans="1:11">
      <c r="A427" s="1392"/>
      <c r="B427" s="1387"/>
      <c r="C427" s="525" t="s">
        <v>49</v>
      </c>
      <c r="D427" s="935">
        <f t="shared" si="39"/>
        <v>279</v>
      </c>
      <c r="E427" s="936">
        <v>52</v>
      </c>
      <c r="F427" s="936">
        <v>95</v>
      </c>
      <c r="G427" s="936">
        <v>0</v>
      </c>
      <c r="H427" s="936">
        <v>103</v>
      </c>
      <c r="I427" s="936">
        <v>29</v>
      </c>
      <c r="J427" s="936">
        <v>0</v>
      </c>
      <c r="K427" s="937">
        <v>0</v>
      </c>
    </row>
    <row r="428" spans="1:11">
      <c r="A428" s="1392"/>
      <c r="B428" s="1387"/>
      <c r="C428" s="525" t="s">
        <v>228</v>
      </c>
      <c r="D428" s="935">
        <f t="shared" si="39"/>
        <v>224</v>
      </c>
      <c r="E428" s="936">
        <v>42</v>
      </c>
      <c r="F428" s="936">
        <v>76</v>
      </c>
      <c r="G428" s="936">
        <v>0</v>
      </c>
      <c r="H428" s="936">
        <v>73</v>
      </c>
      <c r="I428" s="936">
        <v>33</v>
      </c>
      <c r="J428" s="936">
        <v>0</v>
      </c>
      <c r="K428" s="937">
        <v>0</v>
      </c>
    </row>
    <row r="429" spans="1:11">
      <c r="A429" s="1392"/>
      <c r="B429" s="1387" t="s">
        <v>131</v>
      </c>
      <c r="C429" s="525" t="s">
        <v>227</v>
      </c>
      <c r="D429" s="935">
        <f t="shared" si="39"/>
        <v>1142</v>
      </c>
      <c r="E429" s="936">
        <v>203</v>
      </c>
      <c r="F429" s="936">
        <v>159</v>
      </c>
      <c r="G429" s="936">
        <v>68</v>
      </c>
      <c r="H429" s="936">
        <v>621</v>
      </c>
      <c r="I429" s="936">
        <v>74</v>
      </c>
      <c r="J429" s="936">
        <v>0</v>
      </c>
      <c r="K429" s="937">
        <v>17</v>
      </c>
    </row>
    <row r="430" spans="1:11">
      <c r="A430" s="1392"/>
      <c r="B430" s="1387"/>
      <c r="C430" s="525" t="s">
        <v>49</v>
      </c>
      <c r="D430" s="935">
        <f t="shared" si="39"/>
        <v>617</v>
      </c>
      <c r="E430" s="936">
        <v>106</v>
      </c>
      <c r="F430" s="936">
        <v>89</v>
      </c>
      <c r="G430" s="936">
        <v>37</v>
      </c>
      <c r="H430" s="936">
        <v>336</v>
      </c>
      <c r="I430" s="936">
        <v>40</v>
      </c>
      <c r="J430" s="936">
        <v>0</v>
      </c>
      <c r="K430" s="937">
        <v>9</v>
      </c>
    </row>
    <row r="431" spans="1:11">
      <c r="A431" s="1392"/>
      <c r="B431" s="1387"/>
      <c r="C431" s="525" t="s">
        <v>228</v>
      </c>
      <c r="D431" s="935">
        <f t="shared" si="39"/>
        <v>525</v>
      </c>
      <c r="E431" s="936">
        <v>97</v>
      </c>
      <c r="F431" s="936">
        <v>70</v>
      </c>
      <c r="G431" s="936">
        <v>31</v>
      </c>
      <c r="H431" s="936">
        <v>285</v>
      </c>
      <c r="I431" s="936">
        <v>34</v>
      </c>
      <c r="J431" s="936">
        <v>0</v>
      </c>
      <c r="K431" s="937">
        <v>8</v>
      </c>
    </row>
    <row r="432" spans="1:11">
      <c r="A432" s="1392"/>
      <c r="B432" s="1387" t="s">
        <v>132</v>
      </c>
      <c r="C432" s="525" t="s">
        <v>227</v>
      </c>
      <c r="D432" s="935">
        <f t="shared" si="39"/>
        <v>856</v>
      </c>
      <c r="E432" s="936">
        <v>102</v>
      </c>
      <c r="F432" s="936">
        <v>410</v>
      </c>
      <c r="G432" s="936">
        <v>42</v>
      </c>
      <c r="H432" s="936">
        <v>255</v>
      </c>
      <c r="I432" s="936">
        <v>0</v>
      </c>
      <c r="J432" s="936">
        <v>28</v>
      </c>
      <c r="K432" s="937">
        <v>19</v>
      </c>
    </row>
    <row r="433" spans="1:11">
      <c r="A433" s="1392"/>
      <c r="B433" s="1387"/>
      <c r="C433" s="525" t="s">
        <v>49</v>
      </c>
      <c r="D433" s="935">
        <f t="shared" si="39"/>
        <v>462</v>
      </c>
      <c r="E433" s="936">
        <v>51</v>
      </c>
      <c r="F433" s="936">
        <v>221</v>
      </c>
      <c r="G433" s="936">
        <v>23</v>
      </c>
      <c r="H433" s="936">
        <v>144</v>
      </c>
      <c r="I433" s="936">
        <v>0</v>
      </c>
      <c r="J433" s="936">
        <v>15</v>
      </c>
      <c r="K433" s="937">
        <v>8</v>
      </c>
    </row>
    <row r="434" spans="1:11">
      <c r="A434" s="1392"/>
      <c r="B434" s="1387"/>
      <c r="C434" s="525" t="s">
        <v>228</v>
      </c>
      <c r="D434" s="935">
        <f t="shared" si="39"/>
        <v>394</v>
      </c>
      <c r="E434" s="936">
        <v>51</v>
      </c>
      <c r="F434" s="936">
        <v>189</v>
      </c>
      <c r="G434" s="936">
        <v>19</v>
      </c>
      <c r="H434" s="936">
        <v>111</v>
      </c>
      <c r="I434" s="936">
        <v>0</v>
      </c>
      <c r="J434" s="936">
        <v>13</v>
      </c>
      <c r="K434" s="937">
        <v>11</v>
      </c>
    </row>
    <row r="435" spans="1:11">
      <c r="A435" s="1392"/>
      <c r="B435" s="1387" t="s">
        <v>133</v>
      </c>
      <c r="C435" s="525" t="s">
        <v>227</v>
      </c>
      <c r="D435" s="935">
        <f t="shared" si="39"/>
        <v>2493</v>
      </c>
      <c r="E435" s="936">
        <v>273</v>
      </c>
      <c r="F435" s="936">
        <v>573</v>
      </c>
      <c r="G435" s="936">
        <v>347</v>
      </c>
      <c r="H435" s="936">
        <v>1027</v>
      </c>
      <c r="I435" s="936">
        <v>273</v>
      </c>
      <c r="J435" s="936">
        <v>0</v>
      </c>
      <c r="K435" s="937">
        <v>0</v>
      </c>
    </row>
    <row r="436" spans="1:11">
      <c r="A436" s="1392"/>
      <c r="B436" s="1387"/>
      <c r="C436" s="525" t="s">
        <v>49</v>
      </c>
      <c r="D436" s="935">
        <f t="shared" si="39"/>
        <v>1264</v>
      </c>
      <c r="E436" s="936">
        <v>145</v>
      </c>
      <c r="F436" s="936">
        <v>285</v>
      </c>
      <c r="G436" s="936">
        <v>168</v>
      </c>
      <c r="H436" s="936">
        <v>515</v>
      </c>
      <c r="I436" s="936">
        <v>151</v>
      </c>
      <c r="J436" s="936">
        <v>0</v>
      </c>
      <c r="K436" s="937">
        <v>0</v>
      </c>
    </row>
    <row r="437" spans="1:11">
      <c r="A437" s="1392"/>
      <c r="B437" s="1387"/>
      <c r="C437" s="525" t="s">
        <v>228</v>
      </c>
      <c r="D437" s="935">
        <f t="shared" si="39"/>
        <v>1229</v>
      </c>
      <c r="E437" s="936">
        <v>128</v>
      </c>
      <c r="F437" s="936">
        <v>288</v>
      </c>
      <c r="G437" s="936">
        <v>179</v>
      </c>
      <c r="H437" s="936">
        <v>512</v>
      </c>
      <c r="I437" s="936">
        <v>122</v>
      </c>
      <c r="J437" s="936">
        <v>0</v>
      </c>
      <c r="K437" s="937">
        <v>0</v>
      </c>
    </row>
    <row r="438" spans="1:11">
      <c r="A438" s="1392"/>
      <c r="B438" s="1387" t="s">
        <v>134</v>
      </c>
      <c r="C438" s="525" t="s">
        <v>227</v>
      </c>
      <c r="D438" s="935">
        <f t="shared" si="39"/>
        <v>642</v>
      </c>
      <c r="E438" s="936">
        <v>116</v>
      </c>
      <c r="F438" s="936">
        <v>280</v>
      </c>
      <c r="G438" s="936">
        <v>166</v>
      </c>
      <c r="H438" s="936">
        <v>0</v>
      </c>
      <c r="I438" s="936">
        <v>32</v>
      </c>
      <c r="J438" s="936">
        <v>0</v>
      </c>
      <c r="K438" s="937">
        <v>48</v>
      </c>
    </row>
    <row r="439" spans="1:11">
      <c r="A439" s="1392"/>
      <c r="B439" s="1387"/>
      <c r="C439" s="525" t="s">
        <v>49</v>
      </c>
      <c r="D439" s="935">
        <f t="shared" si="39"/>
        <v>316</v>
      </c>
      <c r="E439" s="936">
        <v>53</v>
      </c>
      <c r="F439" s="936">
        <v>130</v>
      </c>
      <c r="G439" s="936">
        <v>88</v>
      </c>
      <c r="H439" s="936">
        <v>0</v>
      </c>
      <c r="I439" s="936">
        <v>14</v>
      </c>
      <c r="J439" s="936">
        <v>0</v>
      </c>
      <c r="K439" s="937">
        <v>31</v>
      </c>
    </row>
    <row r="440" spans="1:11">
      <c r="A440" s="1392"/>
      <c r="B440" s="1387"/>
      <c r="C440" s="525" t="s">
        <v>228</v>
      </c>
      <c r="D440" s="935">
        <f t="shared" si="39"/>
        <v>326</v>
      </c>
      <c r="E440" s="936">
        <v>63</v>
      </c>
      <c r="F440" s="936">
        <v>150</v>
      </c>
      <c r="G440" s="936">
        <v>78</v>
      </c>
      <c r="H440" s="936">
        <v>0</v>
      </c>
      <c r="I440" s="936">
        <v>18</v>
      </c>
      <c r="J440" s="936">
        <v>0</v>
      </c>
      <c r="K440" s="937">
        <v>17</v>
      </c>
    </row>
    <row r="441" spans="1:11">
      <c r="A441" s="1392"/>
      <c r="B441" s="1387" t="s">
        <v>135</v>
      </c>
      <c r="C441" s="525" t="s">
        <v>227</v>
      </c>
      <c r="D441" s="935">
        <f t="shared" si="39"/>
        <v>3052</v>
      </c>
      <c r="E441" s="936">
        <v>424</v>
      </c>
      <c r="F441" s="936">
        <v>1035</v>
      </c>
      <c r="G441" s="936">
        <v>207</v>
      </c>
      <c r="H441" s="936">
        <v>1030</v>
      </c>
      <c r="I441" s="936">
        <v>244</v>
      </c>
      <c r="J441" s="936">
        <v>76</v>
      </c>
      <c r="K441" s="937">
        <v>36</v>
      </c>
    </row>
    <row r="442" spans="1:11">
      <c r="A442" s="1392"/>
      <c r="B442" s="1387"/>
      <c r="C442" s="525" t="s">
        <v>49</v>
      </c>
      <c r="D442" s="935">
        <f t="shared" si="39"/>
        <v>1561</v>
      </c>
      <c r="E442" s="936">
        <v>227</v>
      </c>
      <c r="F442" s="936">
        <v>504</v>
      </c>
      <c r="G442" s="936">
        <v>110</v>
      </c>
      <c r="H442" s="936">
        <v>533</v>
      </c>
      <c r="I442" s="936">
        <v>132</v>
      </c>
      <c r="J442" s="936">
        <v>37</v>
      </c>
      <c r="K442" s="937">
        <v>18</v>
      </c>
    </row>
    <row r="443" spans="1:11">
      <c r="A443" s="1392"/>
      <c r="B443" s="1387"/>
      <c r="C443" s="525" t="s">
        <v>228</v>
      </c>
      <c r="D443" s="935">
        <f t="shared" si="39"/>
        <v>1491</v>
      </c>
      <c r="E443" s="936">
        <v>197</v>
      </c>
      <c r="F443" s="936">
        <v>531</v>
      </c>
      <c r="G443" s="936">
        <v>97</v>
      </c>
      <c r="H443" s="936">
        <v>497</v>
      </c>
      <c r="I443" s="936">
        <v>112</v>
      </c>
      <c r="J443" s="936">
        <v>39</v>
      </c>
      <c r="K443" s="937">
        <v>18</v>
      </c>
    </row>
    <row r="444" spans="1:11">
      <c r="A444" s="1392"/>
      <c r="B444" s="1387" t="s">
        <v>136</v>
      </c>
      <c r="C444" s="525" t="s">
        <v>227</v>
      </c>
      <c r="D444" s="935">
        <f t="shared" si="39"/>
        <v>1473</v>
      </c>
      <c r="E444" s="936">
        <v>98</v>
      </c>
      <c r="F444" s="936">
        <v>289</v>
      </c>
      <c r="G444" s="936">
        <v>0</v>
      </c>
      <c r="H444" s="936">
        <v>1005</v>
      </c>
      <c r="I444" s="936">
        <v>60</v>
      </c>
      <c r="J444" s="936">
        <v>0</v>
      </c>
      <c r="K444" s="937">
        <v>21</v>
      </c>
    </row>
    <row r="445" spans="1:11">
      <c r="A445" s="1392"/>
      <c r="B445" s="1387"/>
      <c r="C445" s="525" t="s">
        <v>49</v>
      </c>
      <c r="D445" s="935">
        <f t="shared" si="39"/>
        <v>768</v>
      </c>
      <c r="E445" s="936">
        <v>54</v>
      </c>
      <c r="F445" s="936">
        <v>159</v>
      </c>
      <c r="G445" s="936">
        <v>0</v>
      </c>
      <c r="H445" s="936">
        <v>516</v>
      </c>
      <c r="I445" s="936">
        <v>29</v>
      </c>
      <c r="J445" s="936">
        <v>0</v>
      </c>
      <c r="K445" s="937">
        <v>10</v>
      </c>
    </row>
    <row r="446" spans="1:11">
      <c r="A446" s="1392"/>
      <c r="B446" s="1387"/>
      <c r="C446" s="525" t="s">
        <v>228</v>
      </c>
      <c r="D446" s="935">
        <f t="shared" si="39"/>
        <v>705</v>
      </c>
      <c r="E446" s="936">
        <v>44</v>
      </c>
      <c r="F446" s="936">
        <v>130</v>
      </c>
      <c r="G446" s="936">
        <v>0</v>
      </c>
      <c r="H446" s="936">
        <v>489</v>
      </c>
      <c r="I446" s="936">
        <v>31</v>
      </c>
      <c r="J446" s="936">
        <v>0</v>
      </c>
      <c r="K446" s="937">
        <v>11</v>
      </c>
    </row>
    <row r="447" spans="1:11">
      <c r="A447" s="1392"/>
      <c r="B447" s="1387" t="s">
        <v>137</v>
      </c>
      <c r="C447" s="525" t="s">
        <v>227</v>
      </c>
      <c r="D447" s="935">
        <f t="shared" si="39"/>
        <v>671</v>
      </c>
      <c r="E447" s="936">
        <v>231</v>
      </c>
      <c r="F447" s="936">
        <v>272</v>
      </c>
      <c r="G447" s="936">
        <v>168</v>
      </c>
      <c r="H447" s="936">
        <v>0</v>
      </c>
      <c r="I447" s="936">
        <v>0</v>
      </c>
      <c r="J447" s="936">
        <v>0</v>
      </c>
      <c r="K447" s="937">
        <v>0</v>
      </c>
    </row>
    <row r="448" spans="1:11">
      <c r="A448" s="1392"/>
      <c r="B448" s="1387"/>
      <c r="C448" s="525" t="s">
        <v>49</v>
      </c>
      <c r="D448" s="935">
        <f t="shared" si="39"/>
        <v>353</v>
      </c>
      <c r="E448" s="936">
        <v>136</v>
      </c>
      <c r="F448" s="936">
        <v>140</v>
      </c>
      <c r="G448" s="936">
        <v>77</v>
      </c>
      <c r="H448" s="936">
        <v>0</v>
      </c>
      <c r="I448" s="936">
        <v>0</v>
      </c>
      <c r="J448" s="936">
        <v>0</v>
      </c>
      <c r="K448" s="937">
        <v>0</v>
      </c>
    </row>
    <row r="449" spans="1:11">
      <c r="A449" s="1392"/>
      <c r="B449" s="1387"/>
      <c r="C449" s="525" t="s">
        <v>228</v>
      </c>
      <c r="D449" s="935">
        <f t="shared" si="39"/>
        <v>318</v>
      </c>
      <c r="E449" s="936">
        <v>95</v>
      </c>
      <c r="F449" s="936">
        <v>132</v>
      </c>
      <c r="G449" s="936">
        <v>91</v>
      </c>
      <c r="H449" s="936">
        <v>0</v>
      </c>
      <c r="I449" s="936">
        <v>0</v>
      </c>
      <c r="J449" s="936">
        <v>0</v>
      </c>
      <c r="K449" s="937">
        <v>0</v>
      </c>
    </row>
    <row r="450" spans="1:11">
      <c r="A450" s="1392" t="s">
        <v>657</v>
      </c>
      <c r="B450" s="1391" t="s">
        <v>648</v>
      </c>
      <c r="C450" s="524" t="s">
        <v>644</v>
      </c>
      <c r="D450" s="935">
        <f t="shared" si="39"/>
        <v>69395</v>
      </c>
      <c r="E450" s="935">
        <f>SUM(E451:E452)</f>
        <v>3354</v>
      </c>
      <c r="F450" s="935">
        <f t="shared" ref="F450:K450" si="43">SUM(F451:F452)</f>
        <v>8579</v>
      </c>
      <c r="G450" s="935">
        <f t="shared" si="43"/>
        <v>3240</v>
      </c>
      <c r="H450" s="935">
        <f t="shared" si="43"/>
        <v>35528</v>
      </c>
      <c r="I450" s="935">
        <f t="shared" si="43"/>
        <v>17140</v>
      </c>
      <c r="J450" s="935">
        <f t="shared" si="43"/>
        <v>95</v>
      </c>
      <c r="K450" s="718">
        <f t="shared" si="43"/>
        <v>1459</v>
      </c>
    </row>
    <row r="451" spans="1:11">
      <c r="A451" s="1392"/>
      <c r="B451" s="1391"/>
      <c r="C451" s="524" t="s">
        <v>645</v>
      </c>
      <c r="D451" s="935">
        <f t="shared" si="39"/>
        <v>35871</v>
      </c>
      <c r="E451" s="935">
        <f>SUM(E454,E457,E460,E463,E466,E469,E472,E475,E478,E481,E484,E487,E490,E493,E496)</f>
        <v>1716</v>
      </c>
      <c r="F451" s="935">
        <f t="shared" ref="F451:K451" si="44">SUM(F454,F457,F460,F463,F466,F469,F472,F475,F478,F481,F484,F487,F490,F493,F496)</f>
        <v>4531</v>
      </c>
      <c r="G451" s="935">
        <f t="shared" si="44"/>
        <v>1656</v>
      </c>
      <c r="H451" s="935">
        <f t="shared" si="44"/>
        <v>18277</v>
      </c>
      <c r="I451" s="935">
        <f t="shared" si="44"/>
        <v>8907</v>
      </c>
      <c r="J451" s="935">
        <f t="shared" si="44"/>
        <v>53</v>
      </c>
      <c r="K451" s="718">
        <f t="shared" si="44"/>
        <v>731</v>
      </c>
    </row>
    <row r="452" spans="1:11" ht="16.5" customHeight="1">
      <c r="A452" s="1392"/>
      <c r="B452" s="1391"/>
      <c r="C452" s="524" t="s">
        <v>646</v>
      </c>
      <c r="D452" s="935">
        <f t="shared" si="39"/>
        <v>33524</v>
      </c>
      <c r="E452" s="935">
        <f>SUM(E455,E458,E461,E464,E467,E470,E473,E476,E479,E482,E485,E488,E491,E494,E497)</f>
        <v>1638</v>
      </c>
      <c r="F452" s="935">
        <f t="shared" ref="F452:K452" si="45">SUM(F455,F458,F461,F464,F467,F470,F473,F476,F479,F482,F485,F488,F491,F494,F497)</f>
        <v>4048</v>
      </c>
      <c r="G452" s="935">
        <f t="shared" si="45"/>
        <v>1584</v>
      </c>
      <c r="H452" s="935">
        <f t="shared" si="45"/>
        <v>17251</v>
      </c>
      <c r="I452" s="935">
        <f t="shared" si="45"/>
        <v>8233</v>
      </c>
      <c r="J452" s="935">
        <f t="shared" si="45"/>
        <v>42</v>
      </c>
      <c r="K452" s="718">
        <f t="shared" si="45"/>
        <v>728</v>
      </c>
    </row>
    <row r="453" spans="1:11" ht="16.5" customHeight="1">
      <c r="A453" s="1392"/>
      <c r="B453" s="1393" t="s">
        <v>571</v>
      </c>
      <c r="C453" s="525" t="s">
        <v>227</v>
      </c>
      <c r="D453" s="935">
        <f t="shared" si="39"/>
        <v>20754</v>
      </c>
      <c r="E453" s="936">
        <v>578</v>
      </c>
      <c r="F453" s="936">
        <v>733</v>
      </c>
      <c r="G453" s="936">
        <v>528</v>
      </c>
      <c r="H453" s="936">
        <v>11152</v>
      </c>
      <c r="I453" s="936">
        <v>7286</v>
      </c>
      <c r="J453" s="936">
        <v>50</v>
      </c>
      <c r="K453" s="937">
        <v>427</v>
      </c>
    </row>
    <row r="454" spans="1:11">
      <c r="A454" s="1392"/>
      <c r="B454" s="1393"/>
      <c r="C454" s="525" t="s">
        <v>49</v>
      </c>
      <c r="D454" s="935">
        <f t="shared" si="39"/>
        <v>10783</v>
      </c>
      <c r="E454" s="936">
        <v>289</v>
      </c>
      <c r="F454" s="936">
        <v>403</v>
      </c>
      <c r="G454" s="936">
        <v>273</v>
      </c>
      <c r="H454" s="936">
        <v>5783</v>
      </c>
      <c r="I454" s="936">
        <v>3799</v>
      </c>
      <c r="J454" s="936">
        <v>30</v>
      </c>
      <c r="K454" s="937">
        <v>206</v>
      </c>
    </row>
    <row r="455" spans="1:11">
      <c r="A455" s="1392"/>
      <c r="B455" s="1393"/>
      <c r="C455" s="525" t="s">
        <v>228</v>
      </c>
      <c r="D455" s="935">
        <f t="shared" ref="D455:D518" si="46">SUM(E455:K455)</f>
        <v>9971</v>
      </c>
      <c r="E455" s="936">
        <v>289</v>
      </c>
      <c r="F455" s="936">
        <v>330</v>
      </c>
      <c r="G455" s="936">
        <v>255</v>
      </c>
      <c r="H455" s="936">
        <v>5369</v>
      </c>
      <c r="I455" s="936">
        <v>3487</v>
      </c>
      <c r="J455" s="936">
        <v>20</v>
      </c>
      <c r="K455" s="937">
        <v>221</v>
      </c>
    </row>
    <row r="456" spans="1:11" ht="16.5" customHeight="1">
      <c r="A456" s="1392"/>
      <c r="B456" s="1387" t="s">
        <v>138</v>
      </c>
      <c r="C456" s="525" t="s">
        <v>227</v>
      </c>
      <c r="D456" s="935">
        <f t="shared" si="46"/>
        <v>2934</v>
      </c>
      <c r="E456" s="936">
        <v>355</v>
      </c>
      <c r="F456" s="936">
        <v>335</v>
      </c>
      <c r="G456" s="936">
        <v>273</v>
      </c>
      <c r="H456" s="936">
        <v>1370</v>
      </c>
      <c r="I456" s="936">
        <v>535</v>
      </c>
      <c r="J456" s="936">
        <v>0</v>
      </c>
      <c r="K456" s="937">
        <v>66</v>
      </c>
    </row>
    <row r="457" spans="1:11">
      <c r="A457" s="1392"/>
      <c r="B457" s="1387"/>
      <c r="C457" s="525" t="s">
        <v>49</v>
      </c>
      <c r="D457" s="935">
        <f t="shared" si="46"/>
        <v>1500</v>
      </c>
      <c r="E457" s="936">
        <v>187</v>
      </c>
      <c r="F457" s="936">
        <v>158</v>
      </c>
      <c r="G457" s="936">
        <v>154</v>
      </c>
      <c r="H457" s="936">
        <v>691</v>
      </c>
      <c r="I457" s="936">
        <v>277</v>
      </c>
      <c r="J457" s="936">
        <v>0</v>
      </c>
      <c r="K457" s="937">
        <v>33</v>
      </c>
    </row>
    <row r="458" spans="1:11">
      <c r="A458" s="1392"/>
      <c r="B458" s="1387"/>
      <c r="C458" s="525" t="s">
        <v>228</v>
      </c>
      <c r="D458" s="935">
        <f t="shared" si="46"/>
        <v>1434</v>
      </c>
      <c r="E458" s="936">
        <v>168</v>
      </c>
      <c r="F458" s="936">
        <v>177</v>
      </c>
      <c r="G458" s="936">
        <v>119</v>
      </c>
      <c r="H458" s="936">
        <v>679</v>
      </c>
      <c r="I458" s="936">
        <v>258</v>
      </c>
      <c r="J458" s="936">
        <v>0</v>
      </c>
      <c r="K458" s="937">
        <v>33</v>
      </c>
    </row>
    <row r="459" spans="1:11">
      <c r="A459" s="1392"/>
      <c r="B459" s="1387" t="s">
        <v>139</v>
      </c>
      <c r="C459" s="525" t="s">
        <v>227</v>
      </c>
      <c r="D459" s="935">
        <f t="shared" si="46"/>
        <v>2639</v>
      </c>
      <c r="E459" s="936">
        <v>207</v>
      </c>
      <c r="F459" s="936">
        <v>476</v>
      </c>
      <c r="G459" s="936">
        <v>220</v>
      </c>
      <c r="H459" s="936">
        <v>1428</v>
      </c>
      <c r="I459" s="936">
        <v>308</v>
      </c>
      <c r="J459" s="936">
        <v>0</v>
      </c>
      <c r="K459" s="937">
        <v>0</v>
      </c>
    </row>
    <row r="460" spans="1:11">
      <c r="A460" s="1392"/>
      <c r="B460" s="1387"/>
      <c r="C460" s="525" t="s">
        <v>49</v>
      </c>
      <c r="D460" s="935">
        <f t="shared" si="46"/>
        <v>1342</v>
      </c>
      <c r="E460" s="936">
        <v>105</v>
      </c>
      <c r="F460" s="936">
        <v>253</v>
      </c>
      <c r="G460" s="936">
        <v>108</v>
      </c>
      <c r="H460" s="936">
        <v>737</v>
      </c>
      <c r="I460" s="936">
        <v>139</v>
      </c>
      <c r="J460" s="936">
        <v>0</v>
      </c>
      <c r="K460" s="937">
        <v>0</v>
      </c>
    </row>
    <row r="461" spans="1:11">
      <c r="A461" s="1392"/>
      <c r="B461" s="1387"/>
      <c r="C461" s="525" t="s">
        <v>228</v>
      </c>
      <c r="D461" s="935">
        <f t="shared" si="46"/>
        <v>1297</v>
      </c>
      <c r="E461" s="936">
        <v>102</v>
      </c>
      <c r="F461" s="936">
        <v>223</v>
      </c>
      <c r="G461" s="936">
        <v>112</v>
      </c>
      <c r="H461" s="936">
        <v>691</v>
      </c>
      <c r="I461" s="936">
        <v>169</v>
      </c>
      <c r="J461" s="936">
        <v>0</v>
      </c>
      <c r="K461" s="937">
        <v>0</v>
      </c>
    </row>
    <row r="462" spans="1:11">
      <c r="A462" s="1392"/>
      <c r="B462" s="1387" t="s">
        <v>140</v>
      </c>
      <c r="C462" s="525" t="s">
        <v>227</v>
      </c>
      <c r="D462" s="935">
        <f t="shared" si="46"/>
        <v>14470</v>
      </c>
      <c r="E462" s="936">
        <v>521</v>
      </c>
      <c r="F462" s="936">
        <v>767</v>
      </c>
      <c r="G462" s="936">
        <v>257</v>
      </c>
      <c r="H462" s="936">
        <v>7526</v>
      </c>
      <c r="I462" s="936">
        <v>4875</v>
      </c>
      <c r="J462" s="936">
        <v>45</v>
      </c>
      <c r="K462" s="937">
        <v>479</v>
      </c>
    </row>
    <row r="463" spans="1:11">
      <c r="A463" s="1392"/>
      <c r="B463" s="1387"/>
      <c r="C463" s="525" t="s">
        <v>49</v>
      </c>
      <c r="D463" s="935">
        <f t="shared" si="46"/>
        <v>7437</v>
      </c>
      <c r="E463" s="936">
        <v>276</v>
      </c>
      <c r="F463" s="936">
        <v>409</v>
      </c>
      <c r="G463" s="936">
        <v>139</v>
      </c>
      <c r="H463" s="936">
        <v>3821</v>
      </c>
      <c r="I463" s="936">
        <v>2545</v>
      </c>
      <c r="J463" s="936">
        <v>23</v>
      </c>
      <c r="K463" s="937">
        <v>224</v>
      </c>
    </row>
    <row r="464" spans="1:11">
      <c r="A464" s="1392"/>
      <c r="B464" s="1387"/>
      <c r="C464" s="525" t="s">
        <v>228</v>
      </c>
      <c r="D464" s="935">
        <f t="shared" si="46"/>
        <v>7033</v>
      </c>
      <c r="E464" s="936">
        <v>245</v>
      </c>
      <c r="F464" s="936">
        <v>358</v>
      </c>
      <c r="G464" s="936">
        <v>118</v>
      </c>
      <c r="H464" s="936">
        <v>3705</v>
      </c>
      <c r="I464" s="936">
        <v>2330</v>
      </c>
      <c r="J464" s="936">
        <v>22</v>
      </c>
      <c r="K464" s="937">
        <v>255</v>
      </c>
    </row>
    <row r="465" spans="1:11">
      <c r="A465" s="1392"/>
      <c r="B465" s="1387" t="s">
        <v>141</v>
      </c>
      <c r="C465" s="525" t="s">
        <v>227</v>
      </c>
      <c r="D465" s="935">
        <f t="shared" si="46"/>
        <v>5929</v>
      </c>
      <c r="E465" s="936">
        <v>99</v>
      </c>
      <c r="F465" s="936">
        <v>935</v>
      </c>
      <c r="G465" s="936">
        <v>366</v>
      </c>
      <c r="H465" s="936">
        <v>3454</v>
      </c>
      <c r="I465" s="936">
        <v>992</v>
      </c>
      <c r="J465" s="936">
        <v>0</v>
      </c>
      <c r="K465" s="937">
        <v>83</v>
      </c>
    </row>
    <row r="466" spans="1:11">
      <c r="A466" s="1392"/>
      <c r="B466" s="1387"/>
      <c r="C466" s="525" t="s">
        <v>49</v>
      </c>
      <c r="D466" s="935">
        <f t="shared" si="46"/>
        <v>3077</v>
      </c>
      <c r="E466" s="936">
        <v>56</v>
      </c>
      <c r="F466" s="936">
        <v>513</v>
      </c>
      <c r="G466" s="936">
        <v>182</v>
      </c>
      <c r="H466" s="936">
        <v>1791</v>
      </c>
      <c r="I466" s="936">
        <v>495</v>
      </c>
      <c r="J466" s="936">
        <v>0</v>
      </c>
      <c r="K466" s="937">
        <v>40</v>
      </c>
    </row>
    <row r="467" spans="1:11">
      <c r="A467" s="1392"/>
      <c r="B467" s="1387"/>
      <c r="C467" s="525" t="s">
        <v>228</v>
      </c>
      <c r="D467" s="935">
        <f t="shared" si="46"/>
        <v>2852</v>
      </c>
      <c r="E467" s="936">
        <v>43</v>
      </c>
      <c r="F467" s="936">
        <v>422</v>
      </c>
      <c r="G467" s="936">
        <v>184</v>
      </c>
      <c r="H467" s="936">
        <v>1663</v>
      </c>
      <c r="I467" s="936">
        <v>497</v>
      </c>
      <c r="J467" s="936">
        <v>0</v>
      </c>
      <c r="K467" s="937">
        <v>43</v>
      </c>
    </row>
    <row r="468" spans="1:11">
      <c r="A468" s="1392"/>
      <c r="B468" s="1387" t="s">
        <v>142</v>
      </c>
      <c r="C468" s="525" t="s">
        <v>227</v>
      </c>
      <c r="D468" s="935">
        <f t="shared" si="46"/>
        <v>4067</v>
      </c>
      <c r="E468" s="936">
        <v>298</v>
      </c>
      <c r="F468" s="936">
        <v>744</v>
      </c>
      <c r="G468" s="936">
        <v>485</v>
      </c>
      <c r="H468" s="936">
        <v>1813</v>
      </c>
      <c r="I468" s="936">
        <v>681</v>
      </c>
      <c r="J468" s="936">
        <v>0</v>
      </c>
      <c r="K468" s="937">
        <v>46</v>
      </c>
    </row>
    <row r="469" spans="1:11">
      <c r="A469" s="1392"/>
      <c r="B469" s="1387"/>
      <c r="C469" s="525" t="s">
        <v>49</v>
      </c>
      <c r="D469" s="935">
        <f t="shared" si="46"/>
        <v>2115</v>
      </c>
      <c r="E469" s="936">
        <v>151</v>
      </c>
      <c r="F469" s="936">
        <v>382</v>
      </c>
      <c r="G469" s="936">
        <v>244</v>
      </c>
      <c r="H469" s="936">
        <v>941</v>
      </c>
      <c r="I469" s="936">
        <v>371</v>
      </c>
      <c r="J469" s="936">
        <v>0</v>
      </c>
      <c r="K469" s="937">
        <v>26</v>
      </c>
    </row>
    <row r="470" spans="1:11">
      <c r="A470" s="1392"/>
      <c r="B470" s="1387"/>
      <c r="C470" s="525" t="s">
        <v>228</v>
      </c>
      <c r="D470" s="935">
        <f t="shared" si="46"/>
        <v>1952</v>
      </c>
      <c r="E470" s="936">
        <v>147</v>
      </c>
      <c r="F470" s="936">
        <v>362</v>
      </c>
      <c r="G470" s="936">
        <v>241</v>
      </c>
      <c r="H470" s="936">
        <v>872</v>
      </c>
      <c r="I470" s="936">
        <v>310</v>
      </c>
      <c r="J470" s="936">
        <v>0</v>
      </c>
      <c r="K470" s="937">
        <v>20</v>
      </c>
    </row>
    <row r="471" spans="1:11">
      <c r="A471" s="1392"/>
      <c r="B471" s="1387" t="s">
        <v>143</v>
      </c>
      <c r="C471" s="525" t="s">
        <v>227</v>
      </c>
      <c r="D471" s="935">
        <f t="shared" si="46"/>
        <v>1487</v>
      </c>
      <c r="E471" s="936">
        <v>51</v>
      </c>
      <c r="F471" s="936">
        <v>237</v>
      </c>
      <c r="G471" s="936">
        <v>32</v>
      </c>
      <c r="H471" s="936">
        <v>639</v>
      </c>
      <c r="I471" s="936">
        <v>528</v>
      </c>
      <c r="J471" s="936">
        <v>0</v>
      </c>
      <c r="K471" s="937">
        <v>0</v>
      </c>
    </row>
    <row r="472" spans="1:11">
      <c r="A472" s="1392"/>
      <c r="B472" s="1387"/>
      <c r="C472" s="525" t="s">
        <v>49</v>
      </c>
      <c r="D472" s="935">
        <f t="shared" si="46"/>
        <v>759</v>
      </c>
      <c r="E472" s="936">
        <v>30</v>
      </c>
      <c r="F472" s="936">
        <v>110</v>
      </c>
      <c r="G472" s="936">
        <v>14</v>
      </c>
      <c r="H472" s="936">
        <v>329</v>
      </c>
      <c r="I472" s="936">
        <v>276</v>
      </c>
      <c r="J472" s="936">
        <v>0</v>
      </c>
      <c r="K472" s="937">
        <v>0</v>
      </c>
    </row>
    <row r="473" spans="1:11">
      <c r="A473" s="1392"/>
      <c r="B473" s="1387"/>
      <c r="C473" s="525" t="s">
        <v>228</v>
      </c>
      <c r="D473" s="935">
        <f t="shared" si="46"/>
        <v>728</v>
      </c>
      <c r="E473" s="936">
        <v>21</v>
      </c>
      <c r="F473" s="936">
        <v>127</v>
      </c>
      <c r="G473" s="936">
        <v>18</v>
      </c>
      <c r="H473" s="936">
        <v>310</v>
      </c>
      <c r="I473" s="936">
        <v>252</v>
      </c>
      <c r="J473" s="936">
        <v>0</v>
      </c>
      <c r="K473" s="937">
        <v>0</v>
      </c>
    </row>
    <row r="474" spans="1:11">
      <c r="A474" s="1392"/>
      <c r="B474" s="1387" t="s">
        <v>144</v>
      </c>
      <c r="C474" s="525" t="s">
        <v>227</v>
      </c>
      <c r="D474" s="935">
        <f t="shared" si="46"/>
        <v>1405</v>
      </c>
      <c r="E474" s="936">
        <v>237</v>
      </c>
      <c r="F474" s="936">
        <v>241</v>
      </c>
      <c r="G474" s="936">
        <v>98</v>
      </c>
      <c r="H474" s="936">
        <v>788</v>
      </c>
      <c r="I474" s="936">
        <v>41</v>
      </c>
      <c r="J474" s="936">
        <v>0</v>
      </c>
      <c r="K474" s="937">
        <v>0</v>
      </c>
    </row>
    <row r="475" spans="1:11">
      <c r="A475" s="1392"/>
      <c r="B475" s="1387"/>
      <c r="C475" s="525" t="s">
        <v>49</v>
      </c>
      <c r="D475" s="935">
        <f t="shared" si="46"/>
        <v>709</v>
      </c>
      <c r="E475" s="936">
        <v>128</v>
      </c>
      <c r="F475" s="936">
        <v>119</v>
      </c>
      <c r="G475" s="936">
        <v>54</v>
      </c>
      <c r="H475" s="936">
        <v>392</v>
      </c>
      <c r="I475" s="936">
        <v>16</v>
      </c>
      <c r="J475" s="936">
        <v>0</v>
      </c>
      <c r="K475" s="937">
        <v>0</v>
      </c>
    </row>
    <row r="476" spans="1:11">
      <c r="A476" s="1392"/>
      <c r="B476" s="1387"/>
      <c r="C476" s="525" t="s">
        <v>228</v>
      </c>
      <c r="D476" s="935">
        <f t="shared" si="46"/>
        <v>696</v>
      </c>
      <c r="E476" s="936">
        <v>109</v>
      </c>
      <c r="F476" s="936">
        <v>122</v>
      </c>
      <c r="G476" s="936">
        <v>44</v>
      </c>
      <c r="H476" s="936">
        <v>396</v>
      </c>
      <c r="I476" s="936">
        <v>25</v>
      </c>
      <c r="J476" s="936">
        <v>0</v>
      </c>
      <c r="K476" s="937">
        <v>0</v>
      </c>
    </row>
    <row r="477" spans="1:11">
      <c r="A477" s="1392"/>
      <c r="B477" s="1387" t="s">
        <v>145</v>
      </c>
      <c r="C477" s="525" t="s">
        <v>227</v>
      </c>
      <c r="D477" s="935">
        <f t="shared" si="46"/>
        <v>1487</v>
      </c>
      <c r="E477" s="936">
        <v>0</v>
      </c>
      <c r="F477" s="936">
        <v>885</v>
      </c>
      <c r="G477" s="936">
        <v>68</v>
      </c>
      <c r="H477" s="936">
        <v>330</v>
      </c>
      <c r="I477" s="936">
        <v>204</v>
      </c>
      <c r="J477" s="936">
        <v>0</v>
      </c>
      <c r="K477" s="937">
        <v>0</v>
      </c>
    </row>
    <row r="478" spans="1:11">
      <c r="A478" s="1392"/>
      <c r="B478" s="1387"/>
      <c r="C478" s="525" t="s">
        <v>49</v>
      </c>
      <c r="D478" s="935">
        <f t="shared" si="46"/>
        <v>807</v>
      </c>
      <c r="E478" s="936">
        <v>0</v>
      </c>
      <c r="F478" s="936">
        <v>484</v>
      </c>
      <c r="G478" s="936">
        <v>30</v>
      </c>
      <c r="H478" s="936">
        <v>183</v>
      </c>
      <c r="I478" s="936">
        <v>110</v>
      </c>
      <c r="J478" s="936">
        <v>0</v>
      </c>
      <c r="K478" s="937">
        <v>0</v>
      </c>
    </row>
    <row r="479" spans="1:11">
      <c r="A479" s="1392"/>
      <c r="B479" s="1387"/>
      <c r="C479" s="525" t="s">
        <v>228</v>
      </c>
      <c r="D479" s="935">
        <f t="shared" si="46"/>
        <v>680</v>
      </c>
      <c r="E479" s="936">
        <v>0</v>
      </c>
      <c r="F479" s="936">
        <v>401</v>
      </c>
      <c r="G479" s="936">
        <v>38</v>
      </c>
      <c r="H479" s="936">
        <v>147</v>
      </c>
      <c r="I479" s="936">
        <v>94</v>
      </c>
      <c r="J479" s="936">
        <v>0</v>
      </c>
      <c r="K479" s="937">
        <v>0</v>
      </c>
    </row>
    <row r="480" spans="1:11">
      <c r="A480" s="1392"/>
      <c r="B480" s="1387" t="s">
        <v>146</v>
      </c>
      <c r="C480" s="525" t="s">
        <v>227</v>
      </c>
      <c r="D480" s="935">
        <f t="shared" si="46"/>
        <v>1308</v>
      </c>
      <c r="E480" s="936">
        <v>210</v>
      </c>
      <c r="F480" s="936">
        <v>530</v>
      </c>
      <c r="G480" s="936">
        <v>171</v>
      </c>
      <c r="H480" s="936">
        <v>367</v>
      </c>
      <c r="I480" s="936">
        <v>30</v>
      </c>
      <c r="J480" s="936">
        <v>0</v>
      </c>
      <c r="K480" s="937">
        <v>0</v>
      </c>
    </row>
    <row r="481" spans="1:11">
      <c r="A481" s="1392"/>
      <c r="B481" s="1387"/>
      <c r="C481" s="525" t="s">
        <v>49</v>
      </c>
      <c r="D481" s="935">
        <f t="shared" si="46"/>
        <v>664</v>
      </c>
      <c r="E481" s="936">
        <v>91</v>
      </c>
      <c r="F481" s="936">
        <v>262</v>
      </c>
      <c r="G481" s="936">
        <v>91</v>
      </c>
      <c r="H481" s="936">
        <v>198</v>
      </c>
      <c r="I481" s="936">
        <v>22</v>
      </c>
      <c r="J481" s="936">
        <v>0</v>
      </c>
      <c r="K481" s="937">
        <v>0</v>
      </c>
    </row>
    <row r="482" spans="1:11">
      <c r="A482" s="1392"/>
      <c r="B482" s="1387"/>
      <c r="C482" s="525" t="s">
        <v>228</v>
      </c>
      <c r="D482" s="935">
        <f t="shared" si="46"/>
        <v>644</v>
      </c>
      <c r="E482" s="936">
        <v>119</v>
      </c>
      <c r="F482" s="936">
        <v>268</v>
      </c>
      <c r="G482" s="936">
        <v>80</v>
      </c>
      <c r="H482" s="936">
        <v>169</v>
      </c>
      <c r="I482" s="936">
        <v>8</v>
      </c>
      <c r="J482" s="936">
        <v>0</v>
      </c>
      <c r="K482" s="937">
        <v>0</v>
      </c>
    </row>
    <row r="483" spans="1:11">
      <c r="A483" s="1392"/>
      <c r="B483" s="1387" t="s">
        <v>147</v>
      </c>
      <c r="C483" s="525" t="s">
        <v>227</v>
      </c>
      <c r="D483" s="935">
        <f t="shared" si="46"/>
        <v>577</v>
      </c>
      <c r="E483" s="936">
        <v>79</v>
      </c>
      <c r="F483" s="936">
        <v>139</v>
      </c>
      <c r="G483" s="936">
        <v>0</v>
      </c>
      <c r="H483" s="936">
        <v>279</v>
      </c>
      <c r="I483" s="936">
        <v>80</v>
      </c>
      <c r="J483" s="936">
        <v>0</v>
      </c>
      <c r="K483" s="937">
        <v>0</v>
      </c>
    </row>
    <row r="484" spans="1:11" ht="16.5" customHeight="1">
      <c r="A484" s="1392"/>
      <c r="B484" s="1387"/>
      <c r="C484" s="525" t="s">
        <v>49</v>
      </c>
      <c r="D484" s="935">
        <f t="shared" si="46"/>
        <v>299</v>
      </c>
      <c r="E484" s="936">
        <v>45</v>
      </c>
      <c r="F484" s="936">
        <v>73</v>
      </c>
      <c r="G484" s="936">
        <v>0</v>
      </c>
      <c r="H484" s="936">
        <v>140</v>
      </c>
      <c r="I484" s="936">
        <v>41</v>
      </c>
      <c r="J484" s="936">
        <v>0</v>
      </c>
      <c r="K484" s="937">
        <v>0</v>
      </c>
    </row>
    <row r="485" spans="1:11">
      <c r="A485" s="1392"/>
      <c r="B485" s="1387"/>
      <c r="C485" s="525" t="s">
        <v>228</v>
      </c>
      <c r="D485" s="935">
        <f t="shared" si="46"/>
        <v>278</v>
      </c>
      <c r="E485" s="936">
        <v>34</v>
      </c>
      <c r="F485" s="936">
        <v>66</v>
      </c>
      <c r="G485" s="936">
        <v>0</v>
      </c>
      <c r="H485" s="936">
        <v>139</v>
      </c>
      <c r="I485" s="936">
        <v>39</v>
      </c>
      <c r="J485" s="936">
        <v>0</v>
      </c>
      <c r="K485" s="937">
        <v>0</v>
      </c>
    </row>
    <row r="486" spans="1:11">
      <c r="A486" s="1392"/>
      <c r="B486" s="1387" t="s">
        <v>148</v>
      </c>
      <c r="C486" s="525" t="s">
        <v>227</v>
      </c>
      <c r="D486" s="935">
        <f t="shared" si="46"/>
        <v>2262</v>
      </c>
      <c r="E486" s="936">
        <v>249</v>
      </c>
      <c r="F486" s="936">
        <v>740</v>
      </c>
      <c r="G486" s="936">
        <v>98</v>
      </c>
      <c r="H486" s="936">
        <v>945</v>
      </c>
      <c r="I486" s="936">
        <v>168</v>
      </c>
      <c r="J486" s="936">
        <v>0</v>
      </c>
      <c r="K486" s="937">
        <v>62</v>
      </c>
    </row>
    <row r="487" spans="1:11">
      <c r="A487" s="1392"/>
      <c r="B487" s="1387"/>
      <c r="C487" s="525" t="s">
        <v>49</v>
      </c>
      <c r="D487" s="935">
        <f t="shared" si="46"/>
        <v>1148</v>
      </c>
      <c r="E487" s="936">
        <v>127</v>
      </c>
      <c r="F487" s="936">
        <v>383</v>
      </c>
      <c r="G487" s="936">
        <v>50</v>
      </c>
      <c r="H487" s="936">
        <v>476</v>
      </c>
      <c r="I487" s="936">
        <v>74</v>
      </c>
      <c r="J487" s="936">
        <v>0</v>
      </c>
      <c r="K487" s="937">
        <v>38</v>
      </c>
    </row>
    <row r="488" spans="1:11">
      <c r="A488" s="1392"/>
      <c r="B488" s="1387"/>
      <c r="C488" s="525" t="s">
        <v>228</v>
      </c>
      <c r="D488" s="935">
        <f t="shared" si="46"/>
        <v>1114</v>
      </c>
      <c r="E488" s="936">
        <v>122</v>
      </c>
      <c r="F488" s="936">
        <v>357</v>
      </c>
      <c r="G488" s="936">
        <v>48</v>
      </c>
      <c r="H488" s="936">
        <v>469</v>
      </c>
      <c r="I488" s="936">
        <v>94</v>
      </c>
      <c r="J488" s="936">
        <v>0</v>
      </c>
      <c r="K488" s="937">
        <v>24</v>
      </c>
    </row>
    <row r="489" spans="1:11">
      <c r="A489" s="1392"/>
      <c r="B489" s="1387" t="s">
        <v>149</v>
      </c>
      <c r="C489" s="525" t="s">
        <v>227</v>
      </c>
      <c r="D489" s="935">
        <f t="shared" si="46"/>
        <v>1531</v>
      </c>
      <c r="E489" s="936">
        <v>61</v>
      </c>
      <c r="F489" s="936">
        <v>583</v>
      </c>
      <c r="G489" s="936">
        <v>164</v>
      </c>
      <c r="H489" s="936">
        <v>550</v>
      </c>
      <c r="I489" s="936">
        <v>131</v>
      </c>
      <c r="J489" s="936">
        <v>0</v>
      </c>
      <c r="K489" s="937">
        <v>42</v>
      </c>
    </row>
    <row r="490" spans="1:11">
      <c r="A490" s="1392"/>
      <c r="B490" s="1387"/>
      <c r="C490" s="525" t="s">
        <v>49</v>
      </c>
      <c r="D490" s="935">
        <f t="shared" si="46"/>
        <v>812</v>
      </c>
      <c r="E490" s="936">
        <v>29</v>
      </c>
      <c r="F490" s="936">
        <v>321</v>
      </c>
      <c r="G490" s="936">
        <v>90</v>
      </c>
      <c r="H490" s="936">
        <v>280</v>
      </c>
      <c r="I490" s="936">
        <v>70</v>
      </c>
      <c r="J490" s="936">
        <v>0</v>
      </c>
      <c r="K490" s="937">
        <v>22</v>
      </c>
    </row>
    <row r="491" spans="1:11">
      <c r="A491" s="1392"/>
      <c r="B491" s="1387"/>
      <c r="C491" s="525" t="s">
        <v>228</v>
      </c>
      <c r="D491" s="935">
        <f t="shared" si="46"/>
        <v>719</v>
      </c>
      <c r="E491" s="936">
        <v>32</v>
      </c>
      <c r="F491" s="936">
        <v>262</v>
      </c>
      <c r="G491" s="936">
        <v>74</v>
      </c>
      <c r="H491" s="936">
        <v>270</v>
      </c>
      <c r="I491" s="936">
        <v>61</v>
      </c>
      <c r="J491" s="936">
        <v>0</v>
      </c>
      <c r="K491" s="937">
        <v>20</v>
      </c>
    </row>
    <row r="492" spans="1:11">
      <c r="A492" s="1392"/>
      <c r="B492" s="1387" t="s">
        <v>150</v>
      </c>
      <c r="C492" s="525" t="s">
        <v>227</v>
      </c>
      <c r="D492" s="935">
        <f t="shared" si="46"/>
        <v>1383</v>
      </c>
      <c r="E492" s="936">
        <v>54</v>
      </c>
      <c r="F492" s="936">
        <v>497</v>
      </c>
      <c r="G492" s="936">
        <v>81</v>
      </c>
      <c r="H492" s="936">
        <v>623</v>
      </c>
      <c r="I492" s="936">
        <v>49</v>
      </c>
      <c r="J492" s="936">
        <v>0</v>
      </c>
      <c r="K492" s="937">
        <v>79</v>
      </c>
    </row>
    <row r="493" spans="1:11">
      <c r="A493" s="1392"/>
      <c r="B493" s="1387"/>
      <c r="C493" s="525" t="s">
        <v>49</v>
      </c>
      <c r="D493" s="935">
        <f t="shared" si="46"/>
        <v>728</v>
      </c>
      <c r="E493" s="936">
        <v>24</v>
      </c>
      <c r="F493" s="936">
        <v>283</v>
      </c>
      <c r="G493" s="936">
        <v>35</v>
      </c>
      <c r="H493" s="936">
        <v>316</v>
      </c>
      <c r="I493" s="936">
        <v>24</v>
      </c>
      <c r="J493" s="936">
        <v>0</v>
      </c>
      <c r="K493" s="937">
        <v>46</v>
      </c>
    </row>
    <row r="494" spans="1:11">
      <c r="A494" s="1392"/>
      <c r="B494" s="1387"/>
      <c r="C494" s="525" t="s">
        <v>228</v>
      </c>
      <c r="D494" s="935">
        <f t="shared" si="46"/>
        <v>655</v>
      </c>
      <c r="E494" s="936">
        <v>30</v>
      </c>
      <c r="F494" s="936">
        <v>214</v>
      </c>
      <c r="G494" s="936">
        <v>46</v>
      </c>
      <c r="H494" s="936">
        <v>307</v>
      </c>
      <c r="I494" s="936">
        <v>25</v>
      </c>
      <c r="J494" s="936">
        <v>0</v>
      </c>
      <c r="K494" s="937">
        <v>33</v>
      </c>
    </row>
    <row r="495" spans="1:11">
      <c r="A495" s="1392"/>
      <c r="B495" s="1394" t="s">
        <v>869</v>
      </c>
      <c r="C495" s="525" t="s">
        <v>227</v>
      </c>
      <c r="D495" s="935">
        <f t="shared" si="46"/>
        <v>7162</v>
      </c>
      <c r="E495" s="936">
        <v>355</v>
      </c>
      <c r="F495" s="936">
        <v>737</v>
      </c>
      <c r="G495" s="936">
        <v>399</v>
      </c>
      <c r="H495" s="936">
        <v>4264</v>
      </c>
      <c r="I495" s="936">
        <v>1232</v>
      </c>
      <c r="J495" s="936">
        <v>0</v>
      </c>
      <c r="K495" s="937">
        <v>175</v>
      </c>
    </row>
    <row r="496" spans="1:11">
      <c r="A496" s="1392"/>
      <c r="B496" s="1387"/>
      <c r="C496" s="525" t="s">
        <v>49</v>
      </c>
      <c r="D496" s="935">
        <f t="shared" si="46"/>
        <v>3691</v>
      </c>
      <c r="E496" s="936">
        <v>178</v>
      </c>
      <c r="F496" s="936">
        <v>378</v>
      </c>
      <c r="G496" s="936">
        <v>192</v>
      </c>
      <c r="H496" s="936">
        <v>2199</v>
      </c>
      <c r="I496" s="936">
        <v>648</v>
      </c>
      <c r="J496" s="936">
        <v>0</v>
      </c>
      <c r="K496" s="937">
        <v>96</v>
      </c>
    </row>
    <row r="497" spans="1:11">
      <c r="A497" s="1392"/>
      <c r="B497" s="1387"/>
      <c r="C497" s="525" t="s">
        <v>228</v>
      </c>
      <c r="D497" s="935">
        <f t="shared" si="46"/>
        <v>3471</v>
      </c>
      <c r="E497" s="936">
        <v>177</v>
      </c>
      <c r="F497" s="936">
        <v>359</v>
      </c>
      <c r="G497" s="936">
        <v>207</v>
      </c>
      <c r="H497" s="936">
        <v>2065</v>
      </c>
      <c r="I497" s="936">
        <v>584</v>
      </c>
      <c r="J497" s="936">
        <v>0</v>
      </c>
      <c r="K497" s="937">
        <v>79</v>
      </c>
    </row>
    <row r="498" spans="1:11">
      <c r="A498" s="1392" t="s">
        <v>658</v>
      </c>
      <c r="B498" s="1391" t="s">
        <v>648</v>
      </c>
      <c r="C498" s="524" t="s">
        <v>644</v>
      </c>
      <c r="D498" s="935">
        <f t="shared" si="46"/>
        <v>59050</v>
      </c>
      <c r="E498" s="935">
        <f>SUM(E499:E500)</f>
        <v>3070</v>
      </c>
      <c r="F498" s="935">
        <f t="shared" ref="F498:K498" si="47">SUM(F499:F500)</f>
        <v>9859</v>
      </c>
      <c r="G498" s="935">
        <f t="shared" si="47"/>
        <v>5744</v>
      </c>
      <c r="H498" s="935">
        <f t="shared" si="47"/>
        <v>27716</v>
      </c>
      <c r="I498" s="935">
        <f t="shared" si="47"/>
        <v>12346</v>
      </c>
      <c r="J498" s="935">
        <f t="shared" si="47"/>
        <v>0</v>
      </c>
      <c r="K498" s="718">
        <f t="shared" si="47"/>
        <v>315</v>
      </c>
    </row>
    <row r="499" spans="1:11">
      <c r="A499" s="1392"/>
      <c r="B499" s="1391"/>
      <c r="C499" s="524" t="s">
        <v>645</v>
      </c>
      <c r="D499" s="935">
        <f t="shared" si="46"/>
        <v>30436</v>
      </c>
      <c r="E499" s="935">
        <f>SUM(E502,E505,E508,E511,E514,E517,E520,E523,E526,E529,E532,E535,E538,E541)</f>
        <v>1556</v>
      </c>
      <c r="F499" s="935">
        <f t="shared" ref="F499:K499" si="48">SUM(F502,F505,F508,F511,F514,F517,F520,F523,F526,F529,F532,F535,F538,F541)</f>
        <v>5149</v>
      </c>
      <c r="G499" s="935">
        <f t="shared" si="48"/>
        <v>2982</v>
      </c>
      <c r="H499" s="935">
        <f t="shared" si="48"/>
        <v>14217</v>
      </c>
      <c r="I499" s="935">
        <f t="shared" si="48"/>
        <v>6375</v>
      </c>
      <c r="J499" s="935">
        <f t="shared" si="48"/>
        <v>0</v>
      </c>
      <c r="K499" s="718">
        <f t="shared" si="48"/>
        <v>157</v>
      </c>
    </row>
    <row r="500" spans="1:11">
      <c r="A500" s="1392"/>
      <c r="B500" s="1391"/>
      <c r="C500" s="524" t="s">
        <v>646</v>
      </c>
      <c r="D500" s="935">
        <f t="shared" si="46"/>
        <v>28614</v>
      </c>
      <c r="E500" s="935">
        <f>SUM(E503,E506,E509,E512,E515,E518,E521,E524,E527,E530,E533,E536,E539,E542)</f>
        <v>1514</v>
      </c>
      <c r="F500" s="935">
        <f t="shared" ref="F500:K500" si="49">SUM(F503,F506,F509,F512,F515,F518,F521,F524,F527,F530,F533,F536,F539,F542)</f>
        <v>4710</v>
      </c>
      <c r="G500" s="935">
        <f t="shared" si="49"/>
        <v>2762</v>
      </c>
      <c r="H500" s="935">
        <f t="shared" si="49"/>
        <v>13499</v>
      </c>
      <c r="I500" s="935">
        <f t="shared" si="49"/>
        <v>5971</v>
      </c>
      <c r="J500" s="935">
        <f t="shared" si="49"/>
        <v>0</v>
      </c>
      <c r="K500" s="718">
        <f t="shared" si="49"/>
        <v>158</v>
      </c>
    </row>
    <row r="501" spans="1:11">
      <c r="A501" s="1392"/>
      <c r="B501" s="1393" t="s">
        <v>572</v>
      </c>
      <c r="C501" s="525" t="s">
        <v>227</v>
      </c>
      <c r="D501" s="935">
        <f t="shared" si="46"/>
        <v>23011</v>
      </c>
      <c r="E501" s="936">
        <v>447</v>
      </c>
      <c r="F501" s="936">
        <v>3228</v>
      </c>
      <c r="G501" s="936">
        <v>928</v>
      </c>
      <c r="H501" s="936">
        <v>11763</v>
      </c>
      <c r="I501" s="936">
        <v>6494</v>
      </c>
      <c r="J501" s="936">
        <v>0</v>
      </c>
      <c r="K501" s="937">
        <v>151</v>
      </c>
    </row>
    <row r="502" spans="1:11">
      <c r="A502" s="1392"/>
      <c r="B502" s="1393"/>
      <c r="C502" s="525" t="s">
        <v>49</v>
      </c>
      <c r="D502" s="935">
        <f t="shared" si="46"/>
        <v>11841</v>
      </c>
      <c r="E502" s="936">
        <v>214</v>
      </c>
      <c r="F502" s="936">
        <v>1674</v>
      </c>
      <c r="G502" s="936">
        <v>516</v>
      </c>
      <c r="H502" s="936">
        <v>6080</v>
      </c>
      <c r="I502" s="936">
        <v>3281</v>
      </c>
      <c r="J502" s="936">
        <v>0</v>
      </c>
      <c r="K502" s="937">
        <v>76</v>
      </c>
    </row>
    <row r="503" spans="1:11">
      <c r="A503" s="1392"/>
      <c r="B503" s="1393"/>
      <c r="C503" s="525" t="s">
        <v>228</v>
      </c>
      <c r="D503" s="935">
        <f t="shared" si="46"/>
        <v>11170</v>
      </c>
      <c r="E503" s="936">
        <v>233</v>
      </c>
      <c r="F503" s="936">
        <v>1554</v>
      </c>
      <c r="G503" s="936">
        <v>412</v>
      </c>
      <c r="H503" s="936">
        <v>5683</v>
      </c>
      <c r="I503" s="936">
        <v>3213</v>
      </c>
      <c r="J503" s="936">
        <v>0</v>
      </c>
      <c r="K503" s="937">
        <v>75</v>
      </c>
    </row>
    <row r="504" spans="1:11" ht="16.5" customHeight="1">
      <c r="A504" s="1392"/>
      <c r="B504" s="1387" t="s">
        <v>151</v>
      </c>
      <c r="C504" s="525" t="s">
        <v>227</v>
      </c>
      <c r="D504" s="935">
        <f t="shared" si="46"/>
        <v>9886</v>
      </c>
      <c r="E504" s="936">
        <v>594</v>
      </c>
      <c r="F504" s="936">
        <v>1491</v>
      </c>
      <c r="G504" s="936">
        <v>1019</v>
      </c>
      <c r="H504" s="936">
        <v>4983</v>
      </c>
      <c r="I504" s="936">
        <v>1799</v>
      </c>
      <c r="J504" s="936">
        <v>0</v>
      </c>
      <c r="K504" s="937">
        <v>0</v>
      </c>
    </row>
    <row r="505" spans="1:11">
      <c r="A505" s="1392"/>
      <c r="B505" s="1387"/>
      <c r="C505" s="525" t="s">
        <v>49</v>
      </c>
      <c r="D505" s="935">
        <f t="shared" si="46"/>
        <v>5112</v>
      </c>
      <c r="E505" s="936">
        <v>315</v>
      </c>
      <c r="F505" s="936">
        <v>796</v>
      </c>
      <c r="G505" s="936">
        <v>493</v>
      </c>
      <c r="H505" s="936">
        <v>2533</v>
      </c>
      <c r="I505" s="936">
        <v>975</v>
      </c>
      <c r="J505" s="936">
        <v>0</v>
      </c>
      <c r="K505" s="937">
        <v>0</v>
      </c>
    </row>
    <row r="506" spans="1:11">
      <c r="A506" s="1392"/>
      <c r="B506" s="1387"/>
      <c r="C506" s="525" t="s">
        <v>228</v>
      </c>
      <c r="D506" s="935">
        <f t="shared" si="46"/>
        <v>4774</v>
      </c>
      <c r="E506" s="936">
        <v>279</v>
      </c>
      <c r="F506" s="936">
        <v>695</v>
      </c>
      <c r="G506" s="936">
        <v>526</v>
      </c>
      <c r="H506" s="936">
        <v>2450</v>
      </c>
      <c r="I506" s="936">
        <v>824</v>
      </c>
      <c r="J506" s="936">
        <v>0</v>
      </c>
      <c r="K506" s="937">
        <v>0</v>
      </c>
    </row>
    <row r="507" spans="1:11" ht="16.5" customHeight="1">
      <c r="A507" s="1392"/>
      <c r="B507" s="1387" t="s">
        <v>152</v>
      </c>
      <c r="C507" s="525" t="s">
        <v>227</v>
      </c>
      <c r="D507" s="935">
        <f t="shared" si="46"/>
        <v>9413</v>
      </c>
      <c r="E507" s="936">
        <v>611</v>
      </c>
      <c r="F507" s="936">
        <v>1177</v>
      </c>
      <c r="G507" s="936">
        <v>1027</v>
      </c>
      <c r="H507" s="936">
        <v>4479</v>
      </c>
      <c r="I507" s="936">
        <v>1999</v>
      </c>
      <c r="J507" s="936">
        <v>0</v>
      </c>
      <c r="K507" s="937">
        <v>120</v>
      </c>
    </row>
    <row r="508" spans="1:11">
      <c r="A508" s="1392"/>
      <c r="B508" s="1387"/>
      <c r="C508" s="525" t="s">
        <v>49</v>
      </c>
      <c r="D508" s="935">
        <f t="shared" si="46"/>
        <v>4816</v>
      </c>
      <c r="E508" s="936">
        <v>321</v>
      </c>
      <c r="F508" s="936">
        <v>604</v>
      </c>
      <c r="G508" s="936">
        <v>527</v>
      </c>
      <c r="H508" s="936">
        <v>2262</v>
      </c>
      <c r="I508" s="936">
        <v>1045</v>
      </c>
      <c r="J508" s="936">
        <v>0</v>
      </c>
      <c r="K508" s="937">
        <v>57</v>
      </c>
    </row>
    <row r="509" spans="1:11">
      <c r="A509" s="1392"/>
      <c r="B509" s="1387"/>
      <c r="C509" s="525" t="s">
        <v>228</v>
      </c>
      <c r="D509" s="935">
        <f t="shared" si="46"/>
        <v>4597</v>
      </c>
      <c r="E509" s="936">
        <v>290</v>
      </c>
      <c r="F509" s="936">
        <v>573</v>
      </c>
      <c r="G509" s="936">
        <v>500</v>
      </c>
      <c r="H509" s="936">
        <v>2217</v>
      </c>
      <c r="I509" s="936">
        <v>954</v>
      </c>
      <c r="J509" s="936">
        <v>0</v>
      </c>
      <c r="K509" s="937">
        <v>63</v>
      </c>
    </row>
    <row r="510" spans="1:11">
      <c r="A510" s="1392"/>
      <c r="B510" s="1387" t="s">
        <v>153</v>
      </c>
      <c r="C510" s="525" t="s">
        <v>227</v>
      </c>
      <c r="D510" s="935">
        <f t="shared" si="46"/>
        <v>3611</v>
      </c>
      <c r="E510" s="936">
        <v>280</v>
      </c>
      <c r="F510" s="936">
        <v>917</v>
      </c>
      <c r="G510" s="936">
        <v>255</v>
      </c>
      <c r="H510" s="936">
        <v>1627</v>
      </c>
      <c r="I510" s="936">
        <v>506</v>
      </c>
      <c r="J510" s="936">
        <v>0</v>
      </c>
      <c r="K510" s="937">
        <v>26</v>
      </c>
    </row>
    <row r="511" spans="1:11">
      <c r="A511" s="1392"/>
      <c r="B511" s="1387"/>
      <c r="C511" s="525" t="s">
        <v>49</v>
      </c>
      <c r="D511" s="935">
        <f t="shared" si="46"/>
        <v>1873</v>
      </c>
      <c r="E511" s="936">
        <v>142</v>
      </c>
      <c r="F511" s="936">
        <v>493</v>
      </c>
      <c r="G511" s="936">
        <v>122</v>
      </c>
      <c r="H511" s="936">
        <v>859</v>
      </c>
      <c r="I511" s="936">
        <v>244</v>
      </c>
      <c r="J511" s="936">
        <v>0</v>
      </c>
      <c r="K511" s="937">
        <v>13</v>
      </c>
    </row>
    <row r="512" spans="1:11">
      <c r="A512" s="1392"/>
      <c r="B512" s="1387"/>
      <c r="C512" s="525" t="s">
        <v>228</v>
      </c>
      <c r="D512" s="935">
        <f t="shared" si="46"/>
        <v>1738</v>
      </c>
      <c r="E512" s="936">
        <v>138</v>
      </c>
      <c r="F512" s="936">
        <v>424</v>
      </c>
      <c r="G512" s="936">
        <v>133</v>
      </c>
      <c r="H512" s="936">
        <v>768</v>
      </c>
      <c r="I512" s="936">
        <v>262</v>
      </c>
      <c r="J512" s="936">
        <v>0</v>
      </c>
      <c r="K512" s="937">
        <v>13</v>
      </c>
    </row>
    <row r="513" spans="1:11">
      <c r="A513" s="1392"/>
      <c r="B513" s="1387" t="s">
        <v>154</v>
      </c>
      <c r="C513" s="525" t="s">
        <v>227</v>
      </c>
      <c r="D513" s="935">
        <f t="shared" si="46"/>
        <v>2951</v>
      </c>
      <c r="E513" s="936">
        <v>33</v>
      </c>
      <c r="F513" s="936">
        <v>630</v>
      </c>
      <c r="G513" s="936">
        <v>415</v>
      </c>
      <c r="H513" s="936">
        <v>1494</v>
      </c>
      <c r="I513" s="936">
        <v>379</v>
      </c>
      <c r="J513" s="936">
        <v>0</v>
      </c>
      <c r="K513" s="937">
        <v>0</v>
      </c>
    </row>
    <row r="514" spans="1:11">
      <c r="A514" s="1392"/>
      <c r="B514" s="1387"/>
      <c r="C514" s="525" t="s">
        <v>49</v>
      </c>
      <c r="D514" s="935">
        <f t="shared" si="46"/>
        <v>1539</v>
      </c>
      <c r="E514" s="936">
        <v>20</v>
      </c>
      <c r="F514" s="936">
        <v>348</v>
      </c>
      <c r="G514" s="936">
        <v>216</v>
      </c>
      <c r="H514" s="936">
        <v>759</v>
      </c>
      <c r="I514" s="936">
        <v>196</v>
      </c>
      <c r="J514" s="936">
        <v>0</v>
      </c>
      <c r="K514" s="937">
        <v>0</v>
      </c>
    </row>
    <row r="515" spans="1:11">
      <c r="A515" s="1392"/>
      <c r="B515" s="1387"/>
      <c r="C515" s="525" t="s">
        <v>228</v>
      </c>
      <c r="D515" s="935">
        <f t="shared" si="46"/>
        <v>1412</v>
      </c>
      <c r="E515" s="936">
        <v>13</v>
      </c>
      <c r="F515" s="936">
        <v>282</v>
      </c>
      <c r="G515" s="936">
        <v>199</v>
      </c>
      <c r="H515" s="936">
        <v>735</v>
      </c>
      <c r="I515" s="936">
        <v>183</v>
      </c>
      <c r="J515" s="936">
        <v>0</v>
      </c>
      <c r="K515" s="937">
        <v>0</v>
      </c>
    </row>
    <row r="516" spans="1:11" ht="16.5" customHeight="1">
      <c r="A516" s="1392"/>
      <c r="B516" s="1387" t="s">
        <v>155</v>
      </c>
      <c r="C516" s="525" t="s">
        <v>227</v>
      </c>
      <c r="D516" s="935">
        <f t="shared" si="46"/>
        <v>2206</v>
      </c>
      <c r="E516" s="936">
        <v>217</v>
      </c>
      <c r="F516" s="936">
        <v>638</v>
      </c>
      <c r="G516" s="936">
        <v>349</v>
      </c>
      <c r="H516" s="936">
        <v>534</v>
      </c>
      <c r="I516" s="936">
        <v>468</v>
      </c>
      <c r="J516" s="936">
        <v>0</v>
      </c>
      <c r="K516" s="937">
        <v>0</v>
      </c>
    </row>
    <row r="517" spans="1:11">
      <c r="A517" s="1392"/>
      <c r="B517" s="1387"/>
      <c r="C517" s="525" t="s">
        <v>49</v>
      </c>
      <c r="D517" s="935">
        <f t="shared" si="46"/>
        <v>1095</v>
      </c>
      <c r="E517" s="936">
        <v>95</v>
      </c>
      <c r="F517" s="936">
        <v>303</v>
      </c>
      <c r="G517" s="936">
        <v>186</v>
      </c>
      <c r="H517" s="936">
        <v>253</v>
      </c>
      <c r="I517" s="936">
        <v>258</v>
      </c>
      <c r="J517" s="936">
        <v>0</v>
      </c>
      <c r="K517" s="937">
        <v>0</v>
      </c>
    </row>
    <row r="518" spans="1:11">
      <c r="A518" s="1392"/>
      <c r="B518" s="1387"/>
      <c r="C518" s="525" t="s">
        <v>228</v>
      </c>
      <c r="D518" s="935">
        <f t="shared" si="46"/>
        <v>1111</v>
      </c>
      <c r="E518" s="936">
        <v>122</v>
      </c>
      <c r="F518" s="936">
        <v>335</v>
      </c>
      <c r="G518" s="936">
        <v>163</v>
      </c>
      <c r="H518" s="936">
        <v>281</v>
      </c>
      <c r="I518" s="936">
        <v>210</v>
      </c>
      <c r="J518" s="936">
        <v>0</v>
      </c>
      <c r="K518" s="937">
        <v>0</v>
      </c>
    </row>
    <row r="519" spans="1:11">
      <c r="A519" s="1392"/>
      <c r="B519" s="1387" t="s">
        <v>156</v>
      </c>
      <c r="C519" s="525" t="s">
        <v>227</v>
      </c>
      <c r="D519" s="935">
        <f t="shared" ref="D519:D582" si="50">SUM(E519:K519)</f>
        <v>2983</v>
      </c>
      <c r="E519" s="936">
        <v>196</v>
      </c>
      <c r="F519" s="936">
        <v>768</v>
      </c>
      <c r="G519" s="936">
        <v>351</v>
      </c>
      <c r="H519" s="936">
        <v>1192</v>
      </c>
      <c r="I519" s="936">
        <v>472</v>
      </c>
      <c r="J519" s="936">
        <v>0</v>
      </c>
      <c r="K519" s="937">
        <v>4</v>
      </c>
    </row>
    <row r="520" spans="1:11">
      <c r="A520" s="1392"/>
      <c r="B520" s="1387"/>
      <c r="C520" s="525" t="s">
        <v>49</v>
      </c>
      <c r="D520" s="935">
        <f t="shared" si="50"/>
        <v>1586</v>
      </c>
      <c r="E520" s="936">
        <v>101</v>
      </c>
      <c r="F520" s="936">
        <v>413</v>
      </c>
      <c r="G520" s="936">
        <v>185</v>
      </c>
      <c r="H520" s="936">
        <v>628</v>
      </c>
      <c r="I520" s="936">
        <v>257</v>
      </c>
      <c r="J520" s="936">
        <v>0</v>
      </c>
      <c r="K520" s="937">
        <v>2</v>
      </c>
    </row>
    <row r="521" spans="1:11">
      <c r="A521" s="1392"/>
      <c r="B521" s="1387"/>
      <c r="C521" s="525" t="s">
        <v>228</v>
      </c>
      <c r="D521" s="935">
        <f t="shared" si="50"/>
        <v>1397</v>
      </c>
      <c r="E521" s="936">
        <v>95</v>
      </c>
      <c r="F521" s="936">
        <v>355</v>
      </c>
      <c r="G521" s="936">
        <v>166</v>
      </c>
      <c r="H521" s="936">
        <v>564</v>
      </c>
      <c r="I521" s="936">
        <v>215</v>
      </c>
      <c r="J521" s="936">
        <v>0</v>
      </c>
      <c r="K521" s="937">
        <v>2</v>
      </c>
    </row>
    <row r="522" spans="1:11">
      <c r="A522" s="1392"/>
      <c r="B522" s="1387" t="s">
        <v>157</v>
      </c>
      <c r="C522" s="525" t="s">
        <v>227</v>
      </c>
      <c r="D522" s="935">
        <f t="shared" si="50"/>
        <v>417</v>
      </c>
      <c r="E522" s="936">
        <v>131</v>
      </c>
      <c r="F522" s="936">
        <v>0</v>
      </c>
      <c r="G522" s="936">
        <v>269</v>
      </c>
      <c r="H522" s="936">
        <v>17</v>
      </c>
      <c r="I522" s="936">
        <v>0</v>
      </c>
      <c r="J522" s="936">
        <v>0</v>
      </c>
      <c r="K522" s="937">
        <v>0</v>
      </c>
    </row>
    <row r="523" spans="1:11">
      <c r="A523" s="1392"/>
      <c r="B523" s="1387"/>
      <c r="C523" s="525" t="s">
        <v>49</v>
      </c>
      <c r="D523" s="935">
        <f t="shared" si="50"/>
        <v>222</v>
      </c>
      <c r="E523" s="936">
        <v>64</v>
      </c>
      <c r="F523" s="936">
        <v>0</v>
      </c>
      <c r="G523" s="936">
        <v>151</v>
      </c>
      <c r="H523" s="936">
        <v>7</v>
      </c>
      <c r="I523" s="936">
        <v>0</v>
      </c>
      <c r="J523" s="936">
        <v>0</v>
      </c>
      <c r="K523" s="937">
        <v>0</v>
      </c>
    </row>
    <row r="524" spans="1:11">
      <c r="A524" s="1392"/>
      <c r="B524" s="1387"/>
      <c r="C524" s="525" t="s">
        <v>228</v>
      </c>
      <c r="D524" s="935">
        <f t="shared" si="50"/>
        <v>195</v>
      </c>
      <c r="E524" s="936">
        <v>67</v>
      </c>
      <c r="F524" s="936">
        <v>0</v>
      </c>
      <c r="G524" s="936">
        <v>118</v>
      </c>
      <c r="H524" s="936">
        <v>10</v>
      </c>
      <c r="I524" s="936">
        <v>0</v>
      </c>
      <c r="J524" s="936">
        <v>0</v>
      </c>
      <c r="K524" s="937">
        <v>0</v>
      </c>
    </row>
    <row r="525" spans="1:11">
      <c r="A525" s="1392"/>
      <c r="B525" s="1387" t="s">
        <v>158</v>
      </c>
      <c r="C525" s="525" t="s">
        <v>227</v>
      </c>
      <c r="D525" s="935">
        <f t="shared" si="50"/>
        <v>575</v>
      </c>
      <c r="E525" s="936">
        <v>167</v>
      </c>
      <c r="F525" s="936">
        <v>53</v>
      </c>
      <c r="G525" s="936">
        <v>163</v>
      </c>
      <c r="H525" s="936">
        <v>148</v>
      </c>
      <c r="I525" s="936">
        <v>44</v>
      </c>
      <c r="J525" s="936">
        <v>0</v>
      </c>
      <c r="K525" s="937">
        <v>0</v>
      </c>
    </row>
    <row r="526" spans="1:11">
      <c r="A526" s="1392"/>
      <c r="B526" s="1387"/>
      <c r="C526" s="525" t="s">
        <v>49</v>
      </c>
      <c r="D526" s="935">
        <f t="shared" si="50"/>
        <v>291</v>
      </c>
      <c r="E526" s="936">
        <v>73</v>
      </c>
      <c r="F526" s="936">
        <v>30</v>
      </c>
      <c r="G526" s="936">
        <v>90</v>
      </c>
      <c r="H526" s="936">
        <v>72</v>
      </c>
      <c r="I526" s="936">
        <v>26</v>
      </c>
      <c r="J526" s="936">
        <v>0</v>
      </c>
      <c r="K526" s="937">
        <v>0</v>
      </c>
    </row>
    <row r="527" spans="1:11">
      <c r="A527" s="1392"/>
      <c r="B527" s="1387"/>
      <c r="C527" s="525" t="s">
        <v>228</v>
      </c>
      <c r="D527" s="935">
        <f t="shared" si="50"/>
        <v>284</v>
      </c>
      <c r="E527" s="936">
        <v>94</v>
      </c>
      <c r="F527" s="936">
        <v>23</v>
      </c>
      <c r="G527" s="936">
        <v>73</v>
      </c>
      <c r="H527" s="936">
        <v>76</v>
      </c>
      <c r="I527" s="936">
        <v>18</v>
      </c>
      <c r="J527" s="936">
        <v>0</v>
      </c>
      <c r="K527" s="937">
        <v>0</v>
      </c>
    </row>
    <row r="528" spans="1:11">
      <c r="A528" s="1392"/>
      <c r="B528" s="1387" t="s">
        <v>159</v>
      </c>
      <c r="C528" s="525" t="s">
        <v>227</v>
      </c>
      <c r="D528" s="935">
        <f t="shared" si="50"/>
        <v>485</v>
      </c>
      <c r="E528" s="936">
        <v>160</v>
      </c>
      <c r="F528" s="936">
        <v>325</v>
      </c>
      <c r="G528" s="936">
        <v>0</v>
      </c>
      <c r="H528" s="936">
        <v>0</v>
      </c>
      <c r="I528" s="936">
        <v>0</v>
      </c>
      <c r="J528" s="936">
        <v>0</v>
      </c>
      <c r="K528" s="937">
        <v>0</v>
      </c>
    </row>
    <row r="529" spans="1:11">
      <c r="A529" s="1392"/>
      <c r="B529" s="1387"/>
      <c r="C529" s="525" t="s">
        <v>49</v>
      </c>
      <c r="D529" s="935">
        <f t="shared" si="50"/>
        <v>245</v>
      </c>
      <c r="E529" s="936">
        <v>84</v>
      </c>
      <c r="F529" s="936">
        <v>161</v>
      </c>
      <c r="G529" s="936">
        <v>0</v>
      </c>
      <c r="H529" s="936">
        <v>0</v>
      </c>
      <c r="I529" s="936">
        <v>0</v>
      </c>
      <c r="J529" s="936">
        <v>0</v>
      </c>
      <c r="K529" s="937">
        <v>0</v>
      </c>
    </row>
    <row r="530" spans="1:11">
      <c r="A530" s="1392"/>
      <c r="B530" s="1387"/>
      <c r="C530" s="525" t="s">
        <v>228</v>
      </c>
      <c r="D530" s="935">
        <f t="shared" si="50"/>
        <v>240</v>
      </c>
      <c r="E530" s="936">
        <v>76</v>
      </c>
      <c r="F530" s="936">
        <v>164</v>
      </c>
      <c r="G530" s="936">
        <v>0</v>
      </c>
      <c r="H530" s="936">
        <v>0</v>
      </c>
      <c r="I530" s="936">
        <v>0</v>
      </c>
      <c r="J530" s="936">
        <v>0</v>
      </c>
      <c r="K530" s="937">
        <v>0</v>
      </c>
    </row>
    <row r="531" spans="1:11">
      <c r="A531" s="1392"/>
      <c r="B531" s="1387" t="s">
        <v>160</v>
      </c>
      <c r="C531" s="525" t="s">
        <v>227</v>
      </c>
      <c r="D531" s="935">
        <f t="shared" si="50"/>
        <v>525</v>
      </c>
      <c r="E531" s="936">
        <v>0</v>
      </c>
      <c r="F531" s="936">
        <v>111</v>
      </c>
      <c r="G531" s="936">
        <v>389</v>
      </c>
      <c r="H531" s="936">
        <v>25</v>
      </c>
      <c r="I531" s="936">
        <v>0</v>
      </c>
      <c r="J531" s="936">
        <v>0</v>
      </c>
      <c r="K531" s="937">
        <v>0</v>
      </c>
    </row>
    <row r="532" spans="1:11">
      <c r="A532" s="1392"/>
      <c r="B532" s="1387"/>
      <c r="C532" s="525" t="s">
        <v>49</v>
      </c>
      <c r="D532" s="935">
        <f t="shared" si="50"/>
        <v>277</v>
      </c>
      <c r="E532" s="936">
        <v>0</v>
      </c>
      <c r="F532" s="936">
        <v>65</v>
      </c>
      <c r="G532" s="936">
        <v>199</v>
      </c>
      <c r="H532" s="936">
        <v>13</v>
      </c>
      <c r="I532" s="936">
        <v>0</v>
      </c>
      <c r="J532" s="936">
        <v>0</v>
      </c>
      <c r="K532" s="937">
        <v>0</v>
      </c>
    </row>
    <row r="533" spans="1:11">
      <c r="A533" s="1392"/>
      <c r="B533" s="1387"/>
      <c r="C533" s="525" t="s">
        <v>228</v>
      </c>
      <c r="D533" s="935">
        <f t="shared" si="50"/>
        <v>248</v>
      </c>
      <c r="E533" s="936">
        <v>0</v>
      </c>
      <c r="F533" s="936">
        <v>46</v>
      </c>
      <c r="G533" s="936">
        <v>190</v>
      </c>
      <c r="H533" s="936">
        <v>12</v>
      </c>
      <c r="I533" s="936">
        <v>0</v>
      </c>
      <c r="J533" s="936">
        <v>0</v>
      </c>
      <c r="K533" s="937">
        <v>0</v>
      </c>
    </row>
    <row r="534" spans="1:11">
      <c r="A534" s="1392"/>
      <c r="B534" s="1387" t="s">
        <v>161</v>
      </c>
      <c r="C534" s="525" t="s">
        <v>227</v>
      </c>
      <c r="D534" s="935">
        <f t="shared" si="50"/>
        <v>627</v>
      </c>
      <c r="E534" s="936">
        <v>90</v>
      </c>
      <c r="F534" s="936">
        <v>98</v>
      </c>
      <c r="G534" s="936">
        <v>211</v>
      </c>
      <c r="H534" s="936">
        <v>177</v>
      </c>
      <c r="I534" s="936">
        <v>51</v>
      </c>
      <c r="J534" s="936">
        <v>0</v>
      </c>
      <c r="K534" s="937">
        <v>0</v>
      </c>
    </row>
    <row r="535" spans="1:11">
      <c r="A535" s="1392"/>
      <c r="B535" s="1387"/>
      <c r="C535" s="525" t="s">
        <v>49</v>
      </c>
      <c r="D535" s="935">
        <f t="shared" si="50"/>
        <v>310</v>
      </c>
      <c r="E535" s="936">
        <v>51</v>
      </c>
      <c r="F535" s="936">
        <v>45</v>
      </c>
      <c r="G535" s="936">
        <v>104</v>
      </c>
      <c r="H535" s="936">
        <v>90</v>
      </c>
      <c r="I535" s="936">
        <v>20</v>
      </c>
      <c r="J535" s="936">
        <v>0</v>
      </c>
      <c r="K535" s="937">
        <v>0</v>
      </c>
    </row>
    <row r="536" spans="1:11">
      <c r="A536" s="1392"/>
      <c r="B536" s="1387"/>
      <c r="C536" s="525" t="s">
        <v>228</v>
      </c>
      <c r="D536" s="935">
        <f t="shared" si="50"/>
        <v>317</v>
      </c>
      <c r="E536" s="936">
        <v>39</v>
      </c>
      <c r="F536" s="936">
        <v>53</v>
      </c>
      <c r="G536" s="936">
        <v>107</v>
      </c>
      <c r="H536" s="936">
        <v>87</v>
      </c>
      <c r="I536" s="936">
        <v>31</v>
      </c>
      <c r="J536" s="936">
        <v>0</v>
      </c>
      <c r="K536" s="937">
        <v>0</v>
      </c>
    </row>
    <row r="537" spans="1:11">
      <c r="A537" s="1392"/>
      <c r="B537" s="1387" t="s">
        <v>162</v>
      </c>
      <c r="C537" s="525" t="s">
        <v>227</v>
      </c>
      <c r="D537" s="935">
        <f t="shared" si="50"/>
        <v>1294</v>
      </c>
      <c r="E537" s="936">
        <v>88</v>
      </c>
      <c r="F537" s="936">
        <v>423</v>
      </c>
      <c r="G537" s="936">
        <v>240</v>
      </c>
      <c r="H537" s="936">
        <v>459</v>
      </c>
      <c r="I537" s="936">
        <v>84</v>
      </c>
      <c r="J537" s="936">
        <v>0</v>
      </c>
      <c r="K537" s="937">
        <v>0</v>
      </c>
    </row>
    <row r="538" spans="1:11">
      <c r="A538" s="1392"/>
      <c r="B538" s="1387"/>
      <c r="C538" s="525" t="s">
        <v>49</v>
      </c>
      <c r="D538" s="935">
        <f t="shared" si="50"/>
        <v>670</v>
      </c>
      <c r="E538" s="936">
        <v>47</v>
      </c>
      <c r="F538" s="936">
        <v>217</v>
      </c>
      <c r="G538" s="936">
        <v>118</v>
      </c>
      <c r="H538" s="936">
        <v>239</v>
      </c>
      <c r="I538" s="936">
        <v>49</v>
      </c>
      <c r="J538" s="936">
        <v>0</v>
      </c>
      <c r="K538" s="937">
        <v>0</v>
      </c>
    </row>
    <row r="539" spans="1:11">
      <c r="A539" s="1392"/>
      <c r="B539" s="1387"/>
      <c r="C539" s="525" t="s">
        <v>228</v>
      </c>
      <c r="D539" s="935">
        <f t="shared" si="50"/>
        <v>624</v>
      </c>
      <c r="E539" s="936">
        <v>41</v>
      </c>
      <c r="F539" s="936">
        <v>206</v>
      </c>
      <c r="G539" s="936">
        <v>122</v>
      </c>
      <c r="H539" s="936">
        <v>220</v>
      </c>
      <c r="I539" s="936">
        <v>35</v>
      </c>
      <c r="J539" s="936">
        <v>0</v>
      </c>
      <c r="K539" s="937">
        <v>0</v>
      </c>
    </row>
    <row r="540" spans="1:11">
      <c r="A540" s="1392"/>
      <c r="B540" s="1387" t="s">
        <v>163</v>
      </c>
      <c r="C540" s="525" t="s">
        <v>227</v>
      </c>
      <c r="D540" s="935">
        <f t="shared" si="50"/>
        <v>1066</v>
      </c>
      <c r="E540" s="936">
        <v>56</v>
      </c>
      <c r="F540" s="936">
        <v>0</v>
      </c>
      <c r="G540" s="936">
        <v>128</v>
      </c>
      <c r="H540" s="936">
        <v>818</v>
      </c>
      <c r="I540" s="936">
        <v>50</v>
      </c>
      <c r="J540" s="936">
        <v>0</v>
      </c>
      <c r="K540" s="937">
        <v>14</v>
      </c>
    </row>
    <row r="541" spans="1:11">
      <c r="A541" s="1392"/>
      <c r="B541" s="1387"/>
      <c r="C541" s="525" t="s">
        <v>49</v>
      </c>
      <c r="D541" s="935">
        <f t="shared" si="50"/>
        <v>559</v>
      </c>
      <c r="E541" s="936">
        <v>29</v>
      </c>
      <c r="F541" s="936">
        <v>0</v>
      </c>
      <c r="G541" s="936">
        <v>75</v>
      </c>
      <c r="H541" s="936">
        <v>422</v>
      </c>
      <c r="I541" s="936">
        <v>24</v>
      </c>
      <c r="J541" s="936">
        <v>0</v>
      </c>
      <c r="K541" s="937">
        <v>9</v>
      </c>
    </row>
    <row r="542" spans="1:11">
      <c r="A542" s="1392"/>
      <c r="B542" s="1387"/>
      <c r="C542" s="525" t="s">
        <v>228</v>
      </c>
      <c r="D542" s="935">
        <f t="shared" si="50"/>
        <v>507</v>
      </c>
      <c r="E542" s="936">
        <v>27</v>
      </c>
      <c r="F542" s="936">
        <v>0</v>
      </c>
      <c r="G542" s="936">
        <v>53</v>
      </c>
      <c r="H542" s="936">
        <v>396</v>
      </c>
      <c r="I542" s="936">
        <v>26</v>
      </c>
      <c r="J542" s="936">
        <v>0</v>
      </c>
      <c r="K542" s="937">
        <v>5</v>
      </c>
    </row>
    <row r="543" spans="1:11">
      <c r="A543" s="1392" t="s">
        <v>659</v>
      </c>
      <c r="B543" s="1391" t="s">
        <v>648</v>
      </c>
      <c r="C543" s="524" t="s">
        <v>644</v>
      </c>
      <c r="D543" s="935">
        <f t="shared" si="50"/>
        <v>56334</v>
      </c>
      <c r="E543" s="935">
        <f>SUM(E544:E545)</f>
        <v>4298</v>
      </c>
      <c r="F543" s="935">
        <f t="shared" ref="F543:K543" si="51">SUM(F544:F545)</f>
        <v>13751</v>
      </c>
      <c r="G543" s="935">
        <f t="shared" si="51"/>
        <v>3684</v>
      </c>
      <c r="H543" s="935">
        <f t="shared" si="51"/>
        <v>25865</v>
      </c>
      <c r="I543" s="935">
        <f t="shared" si="51"/>
        <v>7992</v>
      </c>
      <c r="J543" s="935">
        <f t="shared" si="51"/>
        <v>67</v>
      </c>
      <c r="K543" s="718">
        <f t="shared" si="51"/>
        <v>677</v>
      </c>
    </row>
    <row r="544" spans="1:11">
      <c r="A544" s="1392"/>
      <c r="B544" s="1391"/>
      <c r="C544" s="524" t="s">
        <v>645</v>
      </c>
      <c r="D544" s="935">
        <f t="shared" si="50"/>
        <v>28965</v>
      </c>
      <c r="E544" s="935">
        <f>SUM(E547,E550,E553,E556,E559,E562,E565,E568,E571,E574,E577,E580,E583,E586,E589,E592,E595,E598,E601,E604,E607,E610)</f>
        <v>2233</v>
      </c>
      <c r="F544" s="935">
        <f t="shared" ref="F544:K544" si="52">SUM(F547,F550,F553,F556,F559,F562,F565,F568,F571,F574,F577,F580,F583,F586,F589,F592,F595,F598,F601,F604,F607,F610)</f>
        <v>7099</v>
      </c>
      <c r="G544" s="935">
        <f t="shared" si="52"/>
        <v>1866</v>
      </c>
      <c r="H544" s="935">
        <f t="shared" si="52"/>
        <v>13317</v>
      </c>
      <c r="I544" s="935">
        <f t="shared" si="52"/>
        <v>4070</v>
      </c>
      <c r="J544" s="935">
        <f t="shared" si="52"/>
        <v>23</v>
      </c>
      <c r="K544" s="718">
        <f t="shared" si="52"/>
        <v>357</v>
      </c>
    </row>
    <row r="545" spans="1:11">
      <c r="A545" s="1392"/>
      <c r="B545" s="1391"/>
      <c r="C545" s="524" t="s">
        <v>646</v>
      </c>
      <c r="D545" s="935">
        <f t="shared" si="50"/>
        <v>27369</v>
      </c>
      <c r="E545" s="935">
        <f>SUM(E548,E551,E554,E557,E560,E563,E566,E569,E572,E575,E578,E581,E584,E587,E590,E593,E596,E599,E602,E605,E608,E611)</f>
        <v>2065</v>
      </c>
      <c r="F545" s="935">
        <f t="shared" ref="F545:K545" si="53">SUM(F548,F551,F554,F557,F560,F563,F566,F569,F572,F575,F578,F581,F584,F587,F590,F593,F596,F599,F602,F605,F608,F611)</f>
        <v>6652</v>
      </c>
      <c r="G545" s="935">
        <f t="shared" si="53"/>
        <v>1818</v>
      </c>
      <c r="H545" s="935">
        <f t="shared" si="53"/>
        <v>12548</v>
      </c>
      <c r="I545" s="935">
        <f t="shared" si="53"/>
        <v>3922</v>
      </c>
      <c r="J545" s="935">
        <f t="shared" si="53"/>
        <v>44</v>
      </c>
      <c r="K545" s="718">
        <f t="shared" si="53"/>
        <v>320</v>
      </c>
    </row>
    <row r="546" spans="1:11">
      <c r="A546" s="1392"/>
      <c r="B546" s="1387" t="s">
        <v>164</v>
      </c>
      <c r="C546" s="525" t="s">
        <v>227</v>
      </c>
      <c r="D546" s="935">
        <f t="shared" si="50"/>
        <v>10517</v>
      </c>
      <c r="E546" s="936">
        <v>269</v>
      </c>
      <c r="F546" s="936">
        <v>1640</v>
      </c>
      <c r="G546" s="936">
        <v>120</v>
      </c>
      <c r="H546" s="936">
        <v>6306</v>
      </c>
      <c r="I546" s="936">
        <v>2079</v>
      </c>
      <c r="J546" s="936">
        <v>67</v>
      </c>
      <c r="K546" s="937">
        <v>36</v>
      </c>
    </row>
    <row r="547" spans="1:11">
      <c r="A547" s="1392"/>
      <c r="B547" s="1387"/>
      <c r="C547" s="525" t="s">
        <v>49</v>
      </c>
      <c r="D547" s="935">
        <f t="shared" si="50"/>
        <v>5424</v>
      </c>
      <c r="E547" s="936">
        <v>132</v>
      </c>
      <c r="F547" s="936">
        <v>843</v>
      </c>
      <c r="G547" s="936">
        <v>70</v>
      </c>
      <c r="H547" s="936">
        <v>3255</v>
      </c>
      <c r="I547" s="936">
        <v>1084</v>
      </c>
      <c r="J547" s="936">
        <v>23</v>
      </c>
      <c r="K547" s="937">
        <v>17</v>
      </c>
    </row>
    <row r="548" spans="1:11" ht="16.5" customHeight="1">
      <c r="A548" s="1392"/>
      <c r="B548" s="1387"/>
      <c r="C548" s="525" t="s">
        <v>228</v>
      </c>
      <c r="D548" s="935">
        <f t="shared" si="50"/>
        <v>5093</v>
      </c>
      <c r="E548" s="936">
        <v>137</v>
      </c>
      <c r="F548" s="936">
        <v>797</v>
      </c>
      <c r="G548" s="936">
        <v>50</v>
      </c>
      <c r="H548" s="936">
        <v>3051</v>
      </c>
      <c r="I548" s="936">
        <v>995</v>
      </c>
      <c r="J548" s="936">
        <v>44</v>
      </c>
      <c r="K548" s="937">
        <v>19</v>
      </c>
    </row>
    <row r="549" spans="1:11">
      <c r="A549" s="1392"/>
      <c r="B549" s="1387" t="s">
        <v>165</v>
      </c>
      <c r="C549" s="525" t="s">
        <v>227</v>
      </c>
      <c r="D549" s="935">
        <f t="shared" si="50"/>
        <v>8640</v>
      </c>
      <c r="E549" s="936">
        <v>866</v>
      </c>
      <c r="F549" s="936">
        <v>2413</v>
      </c>
      <c r="G549" s="936">
        <v>439</v>
      </c>
      <c r="H549" s="936">
        <v>3885</v>
      </c>
      <c r="I549" s="936">
        <v>862</v>
      </c>
      <c r="J549" s="936">
        <v>0</v>
      </c>
      <c r="K549" s="937">
        <v>175</v>
      </c>
    </row>
    <row r="550" spans="1:11">
      <c r="A550" s="1392"/>
      <c r="B550" s="1387"/>
      <c r="C550" s="525" t="s">
        <v>49</v>
      </c>
      <c r="D550" s="935">
        <f t="shared" si="50"/>
        <v>4358</v>
      </c>
      <c r="E550" s="936">
        <v>464</v>
      </c>
      <c r="F550" s="936">
        <v>1225</v>
      </c>
      <c r="G550" s="936">
        <v>221</v>
      </c>
      <c r="H550" s="936">
        <v>1925</v>
      </c>
      <c r="I550" s="936">
        <v>440</v>
      </c>
      <c r="J550" s="936">
        <v>0</v>
      </c>
      <c r="K550" s="937">
        <v>83</v>
      </c>
    </row>
    <row r="551" spans="1:11">
      <c r="A551" s="1392"/>
      <c r="B551" s="1387"/>
      <c r="C551" s="525" t="s">
        <v>228</v>
      </c>
      <c r="D551" s="935">
        <f t="shared" si="50"/>
        <v>4282</v>
      </c>
      <c r="E551" s="936">
        <v>402</v>
      </c>
      <c r="F551" s="936">
        <v>1188</v>
      </c>
      <c r="G551" s="936">
        <v>218</v>
      </c>
      <c r="H551" s="936">
        <v>1960</v>
      </c>
      <c r="I551" s="936">
        <v>422</v>
      </c>
      <c r="J551" s="936">
        <v>0</v>
      </c>
      <c r="K551" s="937">
        <v>92</v>
      </c>
    </row>
    <row r="552" spans="1:11">
      <c r="A552" s="1392"/>
      <c r="B552" s="1387" t="s">
        <v>166</v>
      </c>
      <c r="C552" s="525" t="s">
        <v>227</v>
      </c>
      <c r="D552" s="935">
        <f t="shared" si="50"/>
        <v>9552</v>
      </c>
      <c r="E552" s="936">
        <v>751</v>
      </c>
      <c r="F552" s="936">
        <v>968</v>
      </c>
      <c r="G552" s="936">
        <v>360</v>
      </c>
      <c r="H552" s="936">
        <v>5108</v>
      </c>
      <c r="I552" s="936">
        <v>2326</v>
      </c>
      <c r="J552" s="936">
        <v>0</v>
      </c>
      <c r="K552" s="937">
        <v>39</v>
      </c>
    </row>
    <row r="553" spans="1:11">
      <c r="A553" s="1392"/>
      <c r="B553" s="1387"/>
      <c r="C553" s="525" t="s">
        <v>49</v>
      </c>
      <c r="D553" s="935">
        <f t="shared" si="50"/>
        <v>4968</v>
      </c>
      <c r="E553" s="936">
        <v>408</v>
      </c>
      <c r="F553" s="936">
        <v>521</v>
      </c>
      <c r="G553" s="936">
        <v>179</v>
      </c>
      <c r="H553" s="936">
        <v>2647</v>
      </c>
      <c r="I553" s="936">
        <v>1193</v>
      </c>
      <c r="J553" s="936">
        <v>0</v>
      </c>
      <c r="K553" s="937">
        <v>20</v>
      </c>
    </row>
    <row r="554" spans="1:11">
      <c r="A554" s="1392"/>
      <c r="B554" s="1387"/>
      <c r="C554" s="525" t="s">
        <v>228</v>
      </c>
      <c r="D554" s="935">
        <f t="shared" si="50"/>
        <v>4584</v>
      </c>
      <c r="E554" s="936">
        <v>343</v>
      </c>
      <c r="F554" s="936">
        <v>447</v>
      </c>
      <c r="G554" s="936">
        <v>181</v>
      </c>
      <c r="H554" s="936">
        <v>2461</v>
      </c>
      <c r="I554" s="936">
        <v>1133</v>
      </c>
      <c r="J554" s="936">
        <v>0</v>
      </c>
      <c r="K554" s="937">
        <v>19</v>
      </c>
    </row>
    <row r="555" spans="1:11">
      <c r="A555" s="1392"/>
      <c r="B555" s="1387" t="s">
        <v>167</v>
      </c>
      <c r="C555" s="525" t="s">
        <v>227</v>
      </c>
      <c r="D555" s="935">
        <f t="shared" si="50"/>
        <v>2048</v>
      </c>
      <c r="E555" s="936">
        <v>385</v>
      </c>
      <c r="F555" s="936">
        <v>470</v>
      </c>
      <c r="G555" s="936">
        <v>35</v>
      </c>
      <c r="H555" s="936">
        <v>945</v>
      </c>
      <c r="I555" s="936">
        <v>188</v>
      </c>
      <c r="J555" s="936">
        <v>0</v>
      </c>
      <c r="K555" s="937">
        <v>25</v>
      </c>
    </row>
    <row r="556" spans="1:11">
      <c r="A556" s="1392"/>
      <c r="B556" s="1387"/>
      <c r="C556" s="525" t="s">
        <v>49</v>
      </c>
      <c r="D556" s="935">
        <f t="shared" si="50"/>
        <v>1067</v>
      </c>
      <c r="E556" s="936">
        <v>207</v>
      </c>
      <c r="F556" s="936">
        <v>244</v>
      </c>
      <c r="G556" s="936">
        <v>17</v>
      </c>
      <c r="H556" s="936">
        <v>497</v>
      </c>
      <c r="I556" s="936">
        <v>91</v>
      </c>
      <c r="J556" s="936">
        <v>0</v>
      </c>
      <c r="K556" s="937">
        <v>11</v>
      </c>
    </row>
    <row r="557" spans="1:11">
      <c r="A557" s="1392"/>
      <c r="B557" s="1387"/>
      <c r="C557" s="525" t="s">
        <v>228</v>
      </c>
      <c r="D557" s="935">
        <f t="shared" si="50"/>
        <v>981</v>
      </c>
      <c r="E557" s="936">
        <v>178</v>
      </c>
      <c r="F557" s="936">
        <v>226</v>
      </c>
      <c r="G557" s="936">
        <v>18</v>
      </c>
      <c r="H557" s="936">
        <v>448</v>
      </c>
      <c r="I557" s="936">
        <v>97</v>
      </c>
      <c r="J557" s="936">
        <v>0</v>
      </c>
      <c r="K557" s="937">
        <v>14</v>
      </c>
    </row>
    <row r="558" spans="1:11">
      <c r="A558" s="1392"/>
      <c r="B558" s="1387" t="s">
        <v>168</v>
      </c>
      <c r="C558" s="525" t="s">
        <v>227</v>
      </c>
      <c r="D558" s="935">
        <f t="shared" si="50"/>
        <v>6661</v>
      </c>
      <c r="E558" s="936">
        <v>685</v>
      </c>
      <c r="F558" s="936">
        <v>762</v>
      </c>
      <c r="G558" s="936">
        <v>107</v>
      </c>
      <c r="H558" s="936">
        <v>4164</v>
      </c>
      <c r="I558" s="936">
        <v>825</v>
      </c>
      <c r="J558" s="936">
        <v>0</v>
      </c>
      <c r="K558" s="937">
        <v>118</v>
      </c>
    </row>
    <row r="559" spans="1:11">
      <c r="A559" s="1392"/>
      <c r="B559" s="1387"/>
      <c r="C559" s="525" t="s">
        <v>49</v>
      </c>
      <c r="D559" s="935">
        <f t="shared" si="50"/>
        <v>3472</v>
      </c>
      <c r="E559" s="936">
        <v>348</v>
      </c>
      <c r="F559" s="936">
        <v>396</v>
      </c>
      <c r="G559" s="936">
        <v>61</v>
      </c>
      <c r="H559" s="936">
        <v>2173</v>
      </c>
      <c r="I559" s="936">
        <v>432</v>
      </c>
      <c r="J559" s="936">
        <v>0</v>
      </c>
      <c r="K559" s="937">
        <v>62</v>
      </c>
    </row>
    <row r="560" spans="1:11">
      <c r="A560" s="1392"/>
      <c r="B560" s="1387"/>
      <c r="C560" s="525" t="s">
        <v>228</v>
      </c>
      <c r="D560" s="935">
        <f t="shared" si="50"/>
        <v>3189</v>
      </c>
      <c r="E560" s="936">
        <v>337</v>
      </c>
      <c r="F560" s="936">
        <v>366</v>
      </c>
      <c r="G560" s="936">
        <v>46</v>
      </c>
      <c r="H560" s="936">
        <v>1991</v>
      </c>
      <c r="I560" s="936">
        <v>393</v>
      </c>
      <c r="J560" s="936">
        <v>0</v>
      </c>
      <c r="K560" s="937">
        <v>56</v>
      </c>
    </row>
    <row r="561" spans="1:11">
      <c r="A561" s="1392"/>
      <c r="B561" s="1387" t="s">
        <v>169</v>
      </c>
      <c r="C561" s="525" t="s">
        <v>227</v>
      </c>
      <c r="D561" s="935">
        <f t="shared" si="50"/>
        <v>743</v>
      </c>
      <c r="E561" s="936">
        <v>0</v>
      </c>
      <c r="F561" s="936">
        <v>108</v>
      </c>
      <c r="G561" s="936">
        <v>68</v>
      </c>
      <c r="H561" s="936">
        <v>500</v>
      </c>
      <c r="I561" s="936">
        <v>28</v>
      </c>
      <c r="J561" s="936">
        <v>0</v>
      </c>
      <c r="K561" s="937">
        <v>39</v>
      </c>
    </row>
    <row r="562" spans="1:11">
      <c r="A562" s="1392"/>
      <c r="B562" s="1387"/>
      <c r="C562" s="525" t="s">
        <v>49</v>
      </c>
      <c r="D562" s="935">
        <f t="shared" si="50"/>
        <v>387</v>
      </c>
      <c r="E562" s="936">
        <v>0</v>
      </c>
      <c r="F562" s="936">
        <v>60</v>
      </c>
      <c r="G562" s="936">
        <v>34</v>
      </c>
      <c r="H562" s="936">
        <v>256</v>
      </c>
      <c r="I562" s="936">
        <v>11</v>
      </c>
      <c r="J562" s="936">
        <v>0</v>
      </c>
      <c r="K562" s="937">
        <v>26</v>
      </c>
    </row>
    <row r="563" spans="1:11">
      <c r="A563" s="1392"/>
      <c r="B563" s="1387"/>
      <c r="C563" s="525" t="s">
        <v>228</v>
      </c>
      <c r="D563" s="935">
        <f t="shared" si="50"/>
        <v>356</v>
      </c>
      <c r="E563" s="936">
        <v>0</v>
      </c>
      <c r="F563" s="936">
        <v>48</v>
      </c>
      <c r="G563" s="936">
        <v>34</v>
      </c>
      <c r="H563" s="936">
        <v>244</v>
      </c>
      <c r="I563" s="936">
        <v>17</v>
      </c>
      <c r="J563" s="936">
        <v>0</v>
      </c>
      <c r="K563" s="937">
        <v>13</v>
      </c>
    </row>
    <row r="564" spans="1:11">
      <c r="A564" s="1392"/>
      <c r="B564" s="1387" t="s">
        <v>170</v>
      </c>
      <c r="C564" s="525" t="s">
        <v>227</v>
      </c>
      <c r="D564" s="935">
        <f t="shared" si="50"/>
        <v>661</v>
      </c>
      <c r="E564" s="936">
        <v>42</v>
      </c>
      <c r="F564" s="936">
        <v>450</v>
      </c>
      <c r="G564" s="936">
        <v>65</v>
      </c>
      <c r="H564" s="936">
        <v>72</v>
      </c>
      <c r="I564" s="936">
        <v>0</v>
      </c>
      <c r="J564" s="936">
        <v>0</v>
      </c>
      <c r="K564" s="937">
        <v>32</v>
      </c>
    </row>
    <row r="565" spans="1:11">
      <c r="A565" s="1392"/>
      <c r="B565" s="1387"/>
      <c r="C565" s="525" t="s">
        <v>49</v>
      </c>
      <c r="D565" s="935">
        <f t="shared" si="50"/>
        <v>342</v>
      </c>
      <c r="E565" s="936">
        <v>22</v>
      </c>
      <c r="F565" s="936">
        <v>233</v>
      </c>
      <c r="G565" s="936">
        <v>34</v>
      </c>
      <c r="H565" s="936">
        <v>34</v>
      </c>
      <c r="I565" s="936">
        <v>0</v>
      </c>
      <c r="J565" s="936">
        <v>0</v>
      </c>
      <c r="K565" s="937">
        <v>19</v>
      </c>
    </row>
    <row r="566" spans="1:11">
      <c r="A566" s="1392"/>
      <c r="B566" s="1387"/>
      <c r="C566" s="525" t="s">
        <v>228</v>
      </c>
      <c r="D566" s="935">
        <f t="shared" si="50"/>
        <v>319</v>
      </c>
      <c r="E566" s="936">
        <v>20</v>
      </c>
      <c r="F566" s="936">
        <v>217</v>
      </c>
      <c r="G566" s="936">
        <v>31</v>
      </c>
      <c r="H566" s="936">
        <v>38</v>
      </c>
      <c r="I566" s="936">
        <v>0</v>
      </c>
      <c r="J566" s="936">
        <v>0</v>
      </c>
      <c r="K566" s="937">
        <v>13</v>
      </c>
    </row>
    <row r="567" spans="1:11">
      <c r="A567" s="1392"/>
      <c r="B567" s="1387" t="s">
        <v>171</v>
      </c>
      <c r="C567" s="525" t="s">
        <v>227</v>
      </c>
      <c r="D567" s="935">
        <f t="shared" si="50"/>
        <v>548</v>
      </c>
      <c r="E567" s="936">
        <v>79</v>
      </c>
      <c r="F567" s="936">
        <v>0</v>
      </c>
      <c r="G567" s="936">
        <v>168</v>
      </c>
      <c r="H567" s="936">
        <v>263</v>
      </c>
      <c r="I567" s="936">
        <v>38</v>
      </c>
      <c r="J567" s="936">
        <v>0</v>
      </c>
      <c r="K567" s="937">
        <v>0</v>
      </c>
    </row>
    <row r="568" spans="1:11">
      <c r="A568" s="1392"/>
      <c r="B568" s="1387"/>
      <c r="C568" s="525" t="s">
        <v>49</v>
      </c>
      <c r="D568" s="935">
        <f t="shared" si="50"/>
        <v>293</v>
      </c>
      <c r="E568" s="936">
        <v>52</v>
      </c>
      <c r="F568" s="936">
        <v>0</v>
      </c>
      <c r="G568" s="936">
        <v>84</v>
      </c>
      <c r="H568" s="936">
        <v>137</v>
      </c>
      <c r="I568" s="936">
        <v>20</v>
      </c>
      <c r="J568" s="936">
        <v>0</v>
      </c>
      <c r="K568" s="937">
        <v>0</v>
      </c>
    </row>
    <row r="569" spans="1:11">
      <c r="A569" s="1392"/>
      <c r="B569" s="1387"/>
      <c r="C569" s="525" t="s">
        <v>228</v>
      </c>
      <c r="D569" s="935">
        <f t="shared" si="50"/>
        <v>255</v>
      </c>
      <c r="E569" s="936">
        <v>27</v>
      </c>
      <c r="F569" s="936">
        <v>0</v>
      </c>
      <c r="G569" s="936">
        <v>84</v>
      </c>
      <c r="H569" s="936">
        <v>126</v>
      </c>
      <c r="I569" s="936">
        <v>18</v>
      </c>
      <c r="J569" s="936">
        <v>0</v>
      </c>
      <c r="K569" s="937">
        <v>0</v>
      </c>
    </row>
    <row r="570" spans="1:11">
      <c r="A570" s="1392"/>
      <c r="B570" s="1387" t="s">
        <v>172</v>
      </c>
      <c r="C570" s="525" t="s">
        <v>227</v>
      </c>
      <c r="D570" s="935">
        <f t="shared" si="50"/>
        <v>1225</v>
      </c>
      <c r="E570" s="936">
        <v>42</v>
      </c>
      <c r="F570" s="936">
        <v>431</v>
      </c>
      <c r="G570" s="936">
        <v>312</v>
      </c>
      <c r="H570" s="936">
        <v>420</v>
      </c>
      <c r="I570" s="936">
        <v>20</v>
      </c>
      <c r="J570" s="936">
        <v>0</v>
      </c>
      <c r="K570" s="937">
        <v>0</v>
      </c>
    </row>
    <row r="571" spans="1:11">
      <c r="A571" s="1392"/>
      <c r="B571" s="1387"/>
      <c r="C571" s="525" t="s">
        <v>49</v>
      </c>
      <c r="D571" s="935">
        <f t="shared" si="50"/>
        <v>633</v>
      </c>
      <c r="E571" s="936">
        <v>23</v>
      </c>
      <c r="F571" s="936">
        <v>224</v>
      </c>
      <c r="G571" s="936">
        <v>153</v>
      </c>
      <c r="H571" s="936">
        <v>223</v>
      </c>
      <c r="I571" s="936">
        <v>10</v>
      </c>
      <c r="J571" s="936">
        <v>0</v>
      </c>
      <c r="K571" s="937">
        <v>0</v>
      </c>
    </row>
    <row r="572" spans="1:11">
      <c r="A572" s="1392"/>
      <c r="B572" s="1387"/>
      <c r="C572" s="525" t="s">
        <v>228</v>
      </c>
      <c r="D572" s="935">
        <f t="shared" si="50"/>
        <v>592</v>
      </c>
      <c r="E572" s="936">
        <v>19</v>
      </c>
      <c r="F572" s="936">
        <v>207</v>
      </c>
      <c r="G572" s="936">
        <v>159</v>
      </c>
      <c r="H572" s="936">
        <v>197</v>
      </c>
      <c r="I572" s="936">
        <v>10</v>
      </c>
      <c r="J572" s="936">
        <v>0</v>
      </c>
      <c r="K572" s="937">
        <v>0</v>
      </c>
    </row>
    <row r="573" spans="1:11">
      <c r="A573" s="1392"/>
      <c r="B573" s="1387" t="s">
        <v>173</v>
      </c>
      <c r="C573" s="525" t="s">
        <v>227</v>
      </c>
      <c r="D573" s="935">
        <f t="shared" si="50"/>
        <v>758</v>
      </c>
      <c r="E573" s="936">
        <v>278</v>
      </c>
      <c r="F573" s="936">
        <v>281</v>
      </c>
      <c r="G573" s="936">
        <v>60</v>
      </c>
      <c r="H573" s="936">
        <v>131</v>
      </c>
      <c r="I573" s="936">
        <v>8</v>
      </c>
      <c r="J573" s="936">
        <v>0</v>
      </c>
      <c r="K573" s="937">
        <v>0</v>
      </c>
    </row>
    <row r="574" spans="1:11">
      <c r="A574" s="1392"/>
      <c r="B574" s="1387"/>
      <c r="C574" s="525" t="s">
        <v>49</v>
      </c>
      <c r="D574" s="935">
        <f t="shared" si="50"/>
        <v>372</v>
      </c>
      <c r="E574" s="936">
        <v>131</v>
      </c>
      <c r="F574" s="936">
        <v>149</v>
      </c>
      <c r="G574" s="936">
        <v>30</v>
      </c>
      <c r="H574" s="936">
        <v>58</v>
      </c>
      <c r="I574" s="936">
        <v>4</v>
      </c>
      <c r="J574" s="936">
        <v>0</v>
      </c>
      <c r="K574" s="937">
        <v>0</v>
      </c>
    </row>
    <row r="575" spans="1:11">
      <c r="A575" s="1392"/>
      <c r="B575" s="1387"/>
      <c r="C575" s="525" t="s">
        <v>228</v>
      </c>
      <c r="D575" s="935">
        <f t="shared" si="50"/>
        <v>386</v>
      </c>
      <c r="E575" s="936">
        <v>147</v>
      </c>
      <c r="F575" s="936">
        <v>132</v>
      </c>
      <c r="G575" s="936">
        <v>30</v>
      </c>
      <c r="H575" s="936">
        <v>73</v>
      </c>
      <c r="I575" s="936">
        <v>4</v>
      </c>
      <c r="J575" s="936">
        <v>0</v>
      </c>
      <c r="K575" s="937">
        <v>0</v>
      </c>
    </row>
    <row r="576" spans="1:11">
      <c r="A576" s="1392"/>
      <c r="B576" s="1387" t="s">
        <v>174</v>
      </c>
      <c r="C576" s="525" t="s">
        <v>227</v>
      </c>
      <c r="D576" s="935">
        <f t="shared" si="50"/>
        <v>2322</v>
      </c>
      <c r="E576" s="936">
        <v>49</v>
      </c>
      <c r="F576" s="936">
        <v>512</v>
      </c>
      <c r="G576" s="936">
        <v>53</v>
      </c>
      <c r="H576" s="936">
        <v>1121</v>
      </c>
      <c r="I576" s="936">
        <v>587</v>
      </c>
      <c r="J576" s="936">
        <v>0</v>
      </c>
      <c r="K576" s="937">
        <v>0</v>
      </c>
    </row>
    <row r="577" spans="1:11">
      <c r="A577" s="1392"/>
      <c r="B577" s="1387"/>
      <c r="C577" s="525" t="s">
        <v>49</v>
      </c>
      <c r="D577" s="935">
        <f t="shared" si="50"/>
        <v>1160</v>
      </c>
      <c r="E577" s="936">
        <v>22</v>
      </c>
      <c r="F577" s="936">
        <v>248</v>
      </c>
      <c r="G577" s="936">
        <v>34</v>
      </c>
      <c r="H577" s="936">
        <v>563</v>
      </c>
      <c r="I577" s="936">
        <v>293</v>
      </c>
      <c r="J577" s="936">
        <v>0</v>
      </c>
      <c r="K577" s="937">
        <v>0</v>
      </c>
    </row>
    <row r="578" spans="1:11">
      <c r="A578" s="1392"/>
      <c r="B578" s="1387"/>
      <c r="C578" s="525" t="s">
        <v>228</v>
      </c>
      <c r="D578" s="935">
        <f t="shared" si="50"/>
        <v>1162</v>
      </c>
      <c r="E578" s="936">
        <v>27</v>
      </c>
      <c r="F578" s="936">
        <v>264</v>
      </c>
      <c r="G578" s="936">
        <v>19</v>
      </c>
      <c r="H578" s="936">
        <v>558</v>
      </c>
      <c r="I578" s="936">
        <v>294</v>
      </c>
      <c r="J578" s="936">
        <v>0</v>
      </c>
      <c r="K578" s="937">
        <v>0</v>
      </c>
    </row>
    <row r="579" spans="1:11">
      <c r="A579" s="1392"/>
      <c r="B579" s="1387" t="s">
        <v>175</v>
      </c>
      <c r="C579" s="525" t="s">
        <v>227</v>
      </c>
      <c r="D579" s="935">
        <f t="shared" si="50"/>
        <v>749</v>
      </c>
      <c r="E579" s="936">
        <v>70</v>
      </c>
      <c r="F579" s="936">
        <v>262</v>
      </c>
      <c r="G579" s="936">
        <v>199</v>
      </c>
      <c r="H579" s="936">
        <v>108</v>
      </c>
      <c r="I579" s="936">
        <v>110</v>
      </c>
      <c r="J579" s="936">
        <v>0</v>
      </c>
      <c r="K579" s="937">
        <v>0</v>
      </c>
    </row>
    <row r="580" spans="1:11" ht="16.5" customHeight="1">
      <c r="A580" s="1392"/>
      <c r="B580" s="1387"/>
      <c r="C580" s="525" t="s">
        <v>49</v>
      </c>
      <c r="D580" s="935">
        <f t="shared" si="50"/>
        <v>365</v>
      </c>
      <c r="E580" s="936">
        <v>37</v>
      </c>
      <c r="F580" s="936">
        <v>132</v>
      </c>
      <c r="G580" s="936">
        <v>96</v>
      </c>
      <c r="H580" s="936">
        <v>42</v>
      </c>
      <c r="I580" s="936">
        <v>58</v>
      </c>
      <c r="J580" s="936">
        <v>0</v>
      </c>
      <c r="K580" s="937">
        <v>0</v>
      </c>
    </row>
    <row r="581" spans="1:11">
      <c r="A581" s="1392"/>
      <c r="B581" s="1387"/>
      <c r="C581" s="525" t="s">
        <v>228</v>
      </c>
      <c r="D581" s="935">
        <f t="shared" si="50"/>
        <v>384</v>
      </c>
      <c r="E581" s="936">
        <v>33</v>
      </c>
      <c r="F581" s="936">
        <v>130</v>
      </c>
      <c r="G581" s="936">
        <v>103</v>
      </c>
      <c r="H581" s="936">
        <v>66</v>
      </c>
      <c r="I581" s="936">
        <v>52</v>
      </c>
      <c r="J581" s="936">
        <v>0</v>
      </c>
      <c r="K581" s="937">
        <v>0</v>
      </c>
    </row>
    <row r="582" spans="1:11">
      <c r="A582" s="1392"/>
      <c r="B582" s="1387" t="s">
        <v>176</v>
      </c>
      <c r="C582" s="525" t="s">
        <v>227</v>
      </c>
      <c r="D582" s="935">
        <f t="shared" si="50"/>
        <v>948</v>
      </c>
      <c r="E582" s="936">
        <v>0</v>
      </c>
      <c r="F582" s="936">
        <v>340</v>
      </c>
      <c r="G582" s="936">
        <v>354</v>
      </c>
      <c r="H582" s="936">
        <v>254</v>
      </c>
      <c r="I582" s="936">
        <v>0</v>
      </c>
      <c r="J582" s="936">
        <v>0</v>
      </c>
      <c r="K582" s="937">
        <v>0</v>
      </c>
    </row>
    <row r="583" spans="1:11">
      <c r="A583" s="1392"/>
      <c r="B583" s="1387"/>
      <c r="C583" s="525" t="s">
        <v>49</v>
      </c>
      <c r="D583" s="935">
        <f t="shared" ref="D583:D646" si="54">SUM(E583:K583)</f>
        <v>480</v>
      </c>
      <c r="E583" s="936">
        <v>0</v>
      </c>
      <c r="F583" s="936">
        <v>166</v>
      </c>
      <c r="G583" s="936">
        <v>178</v>
      </c>
      <c r="H583" s="936">
        <v>136</v>
      </c>
      <c r="I583" s="936">
        <v>0</v>
      </c>
      <c r="J583" s="936">
        <v>0</v>
      </c>
      <c r="K583" s="937">
        <v>0</v>
      </c>
    </row>
    <row r="584" spans="1:11">
      <c r="A584" s="1392"/>
      <c r="B584" s="1387"/>
      <c r="C584" s="525" t="s">
        <v>228</v>
      </c>
      <c r="D584" s="935">
        <f t="shared" si="54"/>
        <v>468</v>
      </c>
      <c r="E584" s="936">
        <v>0</v>
      </c>
      <c r="F584" s="936">
        <v>174</v>
      </c>
      <c r="G584" s="936">
        <v>176</v>
      </c>
      <c r="H584" s="936">
        <v>118</v>
      </c>
      <c r="I584" s="936">
        <v>0</v>
      </c>
      <c r="J584" s="936">
        <v>0</v>
      </c>
      <c r="K584" s="937">
        <v>0</v>
      </c>
    </row>
    <row r="585" spans="1:11">
      <c r="A585" s="1392"/>
      <c r="B585" s="1387" t="s">
        <v>177</v>
      </c>
      <c r="C585" s="525" t="s">
        <v>227</v>
      </c>
      <c r="D585" s="935">
        <f t="shared" si="54"/>
        <v>1695</v>
      </c>
      <c r="E585" s="936">
        <v>49</v>
      </c>
      <c r="F585" s="936">
        <v>778</v>
      </c>
      <c r="G585" s="936">
        <v>115</v>
      </c>
      <c r="H585" s="936">
        <v>675</v>
      </c>
      <c r="I585" s="936">
        <v>78</v>
      </c>
      <c r="J585" s="936">
        <v>0</v>
      </c>
      <c r="K585" s="937">
        <v>0</v>
      </c>
    </row>
    <row r="586" spans="1:11">
      <c r="A586" s="1392"/>
      <c r="B586" s="1387"/>
      <c r="C586" s="525" t="s">
        <v>49</v>
      </c>
      <c r="D586" s="935">
        <f t="shared" si="54"/>
        <v>870</v>
      </c>
      <c r="E586" s="936">
        <v>26</v>
      </c>
      <c r="F586" s="936">
        <v>406</v>
      </c>
      <c r="G586" s="936">
        <v>52</v>
      </c>
      <c r="H586" s="936">
        <v>344</v>
      </c>
      <c r="I586" s="936">
        <v>42</v>
      </c>
      <c r="J586" s="936">
        <v>0</v>
      </c>
      <c r="K586" s="937">
        <v>0</v>
      </c>
    </row>
    <row r="587" spans="1:11">
      <c r="A587" s="1392"/>
      <c r="B587" s="1387"/>
      <c r="C587" s="525" t="s">
        <v>228</v>
      </c>
      <c r="D587" s="935">
        <f t="shared" si="54"/>
        <v>825</v>
      </c>
      <c r="E587" s="936">
        <v>23</v>
      </c>
      <c r="F587" s="936">
        <v>372</v>
      </c>
      <c r="G587" s="936">
        <v>63</v>
      </c>
      <c r="H587" s="936">
        <v>331</v>
      </c>
      <c r="I587" s="936">
        <v>36</v>
      </c>
      <c r="J587" s="936">
        <v>0</v>
      </c>
      <c r="K587" s="937">
        <v>0</v>
      </c>
    </row>
    <row r="588" spans="1:11">
      <c r="A588" s="1392"/>
      <c r="B588" s="1387" t="s">
        <v>178</v>
      </c>
      <c r="C588" s="525" t="s">
        <v>227</v>
      </c>
      <c r="D588" s="935">
        <f t="shared" si="54"/>
        <v>2066</v>
      </c>
      <c r="E588" s="936">
        <v>65</v>
      </c>
      <c r="F588" s="936">
        <v>979</v>
      </c>
      <c r="G588" s="936">
        <v>258</v>
      </c>
      <c r="H588" s="936">
        <v>614</v>
      </c>
      <c r="I588" s="936">
        <v>130</v>
      </c>
      <c r="J588" s="936">
        <v>0</v>
      </c>
      <c r="K588" s="937">
        <v>20</v>
      </c>
    </row>
    <row r="589" spans="1:11">
      <c r="A589" s="1392"/>
      <c r="B589" s="1387"/>
      <c r="C589" s="525" t="s">
        <v>49</v>
      </c>
      <c r="D589" s="935">
        <f t="shared" si="54"/>
        <v>1071</v>
      </c>
      <c r="E589" s="936">
        <v>32</v>
      </c>
      <c r="F589" s="936">
        <v>503</v>
      </c>
      <c r="G589" s="936">
        <v>132</v>
      </c>
      <c r="H589" s="936">
        <v>334</v>
      </c>
      <c r="I589" s="936">
        <v>59</v>
      </c>
      <c r="J589" s="936">
        <v>0</v>
      </c>
      <c r="K589" s="937">
        <v>11</v>
      </c>
    </row>
    <row r="590" spans="1:11">
      <c r="A590" s="1392"/>
      <c r="B590" s="1387"/>
      <c r="C590" s="525" t="s">
        <v>228</v>
      </c>
      <c r="D590" s="935">
        <f t="shared" si="54"/>
        <v>995</v>
      </c>
      <c r="E590" s="936">
        <v>33</v>
      </c>
      <c r="F590" s="936">
        <v>476</v>
      </c>
      <c r="G590" s="936">
        <v>126</v>
      </c>
      <c r="H590" s="936">
        <v>280</v>
      </c>
      <c r="I590" s="936">
        <v>71</v>
      </c>
      <c r="J590" s="936">
        <v>0</v>
      </c>
      <c r="K590" s="937">
        <v>9</v>
      </c>
    </row>
    <row r="591" spans="1:11">
      <c r="A591" s="1392"/>
      <c r="B591" s="1387" t="s">
        <v>179</v>
      </c>
      <c r="C591" s="525" t="s">
        <v>227</v>
      </c>
      <c r="D591" s="935">
        <f t="shared" si="54"/>
        <v>2165</v>
      </c>
      <c r="E591" s="936">
        <v>184</v>
      </c>
      <c r="F591" s="936">
        <v>538</v>
      </c>
      <c r="G591" s="936">
        <v>235</v>
      </c>
      <c r="H591" s="936">
        <v>584</v>
      </c>
      <c r="I591" s="936">
        <v>513</v>
      </c>
      <c r="J591" s="936">
        <v>0</v>
      </c>
      <c r="K591" s="937">
        <v>111</v>
      </c>
    </row>
    <row r="592" spans="1:11">
      <c r="A592" s="1392"/>
      <c r="B592" s="1387"/>
      <c r="C592" s="525" t="s">
        <v>49</v>
      </c>
      <c r="D592" s="935">
        <f t="shared" si="54"/>
        <v>1129</v>
      </c>
      <c r="E592" s="936">
        <v>101</v>
      </c>
      <c r="F592" s="936">
        <v>307</v>
      </c>
      <c r="G592" s="936">
        <v>113</v>
      </c>
      <c r="H592" s="936">
        <v>309</v>
      </c>
      <c r="I592" s="936">
        <v>235</v>
      </c>
      <c r="J592" s="936">
        <v>0</v>
      </c>
      <c r="K592" s="937">
        <v>64</v>
      </c>
    </row>
    <row r="593" spans="1:11">
      <c r="A593" s="1392"/>
      <c r="B593" s="1387"/>
      <c r="C593" s="525" t="s">
        <v>228</v>
      </c>
      <c r="D593" s="935">
        <f t="shared" si="54"/>
        <v>1036</v>
      </c>
      <c r="E593" s="936">
        <v>83</v>
      </c>
      <c r="F593" s="936">
        <v>231</v>
      </c>
      <c r="G593" s="936">
        <v>122</v>
      </c>
      <c r="H593" s="936">
        <v>275</v>
      </c>
      <c r="I593" s="936">
        <v>278</v>
      </c>
      <c r="J593" s="936">
        <v>0</v>
      </c>
      <c r="K593" s="937">
        <v>47</v>
      </c>
    </row>
    <row r="594" spans="1:11">
      <c r="A594" s="1392"/>
      <c r="B594" s="1387" t="s">
        <v>180</v>
      </c>
      <c r="C594" s="525" t="s">
        <v>227</v>
      </c>
      <c r="D594" s="935">
        <f t="shared" si="54"/>
        <v>653</v>
      </c>
      <c r="E594" s="936">
        <v>0</v>
      </c>
      <c r="F594" s="936">
        <v>540</v>
      </c>
      <c r="G594" s="936">
        <v>16</v>
      </c>
      <c r="H594" s="936">
        <v>82</v>
      </c>
      <c r="I594" s="936">
        <v>15</v>
      </c>
      <c r="J594" s="936">
        <v>0</v>
      </c>
      <c r="K594" s="937">
        <v>0</v>
      </c>
    </row>
    <row r="595" spans="1:11">
      <c r="A595" s="1392"/>
      <c r="B595" s="1387"/>
      <c r="C595" s="525" t="s">
        <v>49</v>
      </c>
      <c r="D595" s="935">
        <f t="shared" si="54"/>
        <v>352</v>
      </c>
      <c r="E595" s="936">
        <v>0</v>
      </c>
      <c r="F595" s="936">
        <v>287</v>
      </c>
      <c r="G595" s="936">
        <v>8</v>
      </c>
      <c r="H595" s="936">
        <v>47</v>
      </c>
      <c r="I595" s="936">
        <v>10</v>
      </c>
      <c r="J595" s="936">
        <v>0</v>
      </c>
      <c r="K595" s="937">
        <v>0</v>
      </c>
    </row>
    <row r="596" spans="1:11">
      <c r="A596" s="1392"/>
      <c r="B596" s="1387"/>
      <c r="C596" s="525" t="s">
        <v>228</v>
      </c>
      <c r="D596" s="935">
        <f t="shared" si="54"/>
        <v>301</v>
      </c>
      <c r="E596" s="936">
        <v>0</v>
      </c>
      <c r="F596" s="936">
        <v>253</v>
      </c>
      <c r="G596" s="936">
        <v>8</v>
      </c>
      <c r="H596" s="936">
        <v>35</v>
      </c>
      <c r="I596" s="936">
        <v>5</v>
      </c>
      <c r="J596" s="936">
        <v>0</v>
      </c>
      <c r="K596" s="937">
        <v>0</v>
      </c>
    </row>
    <row r="597" spans="1:11">
      <c r="A597" s="1392"/>
      <c r="B597" s="1387" t="s">
        <v>181</v>
      </c>
      <c r="C597" s="525" t="s">
        <v>227</v>
      </c>
      <c r="D597" s="935">
        <f t="shared" si="54"/>
        <v>1281</v>
      </c>
      <c r="E597" s="936">
        <v>40</v>
      </c>
      <c r="F597" s="936">
        <v>825</v>
      </c>
      <c r="G597" s="936">
        <v>258</v>
      </c>
      <c r="H597" s="936">
        <v>98</v>
      </c>
      <c r="I597" s="936">
        <v>60</v>
      </c>
      <c r="J597" s="936">
        <v>0</v>
      </c>
      <c r="K597" s="937">
        <v>0</v>
      </c>
    </row>
    <row r="598" spans="1:11">
      <c r="A598" s="1392"/>
      <c r="B598" s="1387"/>
      <c r="C598" s="525" t="s">
        <v>49</v>
      </c>
      <c r="D598" s="935">
        <f t="shared" si="54"/>
        <v>649</v>
      </c>
      <c r="E598" s="936">
        <v>18</v>
      </c>
      <c r="F598" s="936">
        <v>426</v>
      </c>
      <c r="G598" s="936">
        <v>121</v>
      </c>
      <c r="H598" s="936">
        <v>58</v>
      </c>
      <c r="I598" s="936">
        <v>26</v>
      </c>
      <c r="J598" s="936">
        <v>0</v>
      </c>
      <c r="K598" s="937">
        <v>0</v>
      </c>
    </row>
    <row r="599" spans="1:11">
      <c r="A599" s="1392"/>
      <c r="B599" s="1387"/>
      <c r="C599" s="525" t="s">
        <v>228</v>
      </c>
      <c r="D599" s="935">
        <f t="shared" si="54"/>
        <v>632</v>
      </c>
      <c r="E599" s="936">
        <v>22</v>
      </c>
      <c r="F599" s="936">
        <v>399</v>
      </c>
      <c r="G599" s="936">
        <v>137</v>
      </c>
      <c r="H599" s="936">
        <v>40</v>
      </c>
      <c r="I599" s="936">
        <v>34</v>
      </c>
      <c r="J599" s="936">
        <v>0</v>
      </c>
      <c r="K599" s="937">
        <v>0</v>
      </c>
    </row>
    <row r="600" spans="1:11">
      <c r="A600" s="1392"/>
      <c r="B600" s="1387" t="s">
        <v>182</v>
      </c>
      <c r="C600" s="525" t="s">
        <v>227</v>
      </c>
      <c r="D600" s="935">
        <f t="shared" si="54"/>
        <v>847</v>
      </c>
      <c r="E600" s="936">
        <v>182</v>
      </c>
      <c r="F600" s="936">
        <v>379</v>
      </c>
      <c r="G600" s="936">
        <v>59</v>
      </c>
      <c r="H600" s="936">
        <v>112</v>
      </c>
      <c r="I600" s="936">
        <v>33</v>
      </c>
      <c r="J600" s="936">
        <v>0</v>
      </c>
      <c r="K600" s="937">
        <v>82</v>
      </c>
    </row>
    <row r="601" spans="1:11">
      <c r="A601" s="1392"/>
      <c r="B601" s="1387"/>
      <c r="C601" s="525" t="s">
        <v>49</v>
      </c>
      <c r="D601" s="935">
        <f t="shared" si="54"/>
        <v>448</v>
      </c>
      <c r="E601" s="936">
        <v>91</v>
      </c>
      <c r="F601" s="936">
        <v>197</v>
      </c>
      <c r="G601" s="936">
        <v>33</v>
      </c>
      <c r="H601" s="936">
        <v>63</v>
      </c>
      <c r="I601" s="936">
        <v>20</v>
      </c>
      <c r="J601" s="936">
        <v>0</v>
      </c>
      <c r="K601" s="937">
        <v>44</v>
      </c>
    </row>
    <row r="602" spans="1:11">
      <c r="A602" s="1392"/>
      <c r="B602" s="1387"/>
      <c r="C602" s="525" t="s">
        <v>228</v>
      </c>
      <c r="D602" s="935">
        <f t="shared" si="54"/>
        <v>399</v>
      </c>
      <c r="E602" s="936">
        <v>91</v>
      </c>
      <c r="F602" s="936">
        <v>182</v>
      </c>
      <c r="G602" s="936">
        <v>26</v>
      </c>
      <c r="H602" s="936">
        <v>49</v>
      </c>
      <c r="I602" s="936">
        <v>13</v>
      </c>
      <c r="J602" s="936">
        <v>0</v>
      </c>
      <c r="K602" s="937">
        <v>38</v>
      </c>
    </row>
    <row r="603" spans="1:11">
      <c r="A603" s="1392"/>
      <c r="B603" s="1387" t="s">
        <v>183</v>
      </c>
      <c r="C603" s="525" t="s">
        <v>227</v>
      </c>
      <c r="D603" s="935">
        <f t="shared" si="54"/>
        <v>1109</v>
      </c>
      <c r="E603" s="936">
        <v>85</v>
      </c>
      <c r="F603" s="936">
        <v>386</v>
      </c>
      <c r="G603" s="936">
        <v>253</v>
      </c>
      <c r="H603" s="936">
        <v>332</v>
      </c>
      <c r="I603" s="936">
        <v>53</v>
      </c>
      <c r="J603" s="936">
        <v>0</v>
      </c>
      <c r="K603" s="937">
        <v>0</v>
      </c>
    </row>
    <row r="604" spans="1:11">
      <c r="A604" s="1392"/>
      <c r="B604" s="1387"/>
      <c r="C604" s="525" t="s">
        <v>49</v>
      </c>
      <c r="D604" s="935">
        <f t="shared" si="54"/>
        <v>575</v>
      </c>
      <c r="E604" s="936">
        <v>41</v>
      </c>
      <c r="F604" s="936">
        <v>190</v>
      </c>
      <c r="G604" s="936">
        <v>140</v>
      </c>
      <c r="H604" s="936">
        <v>176</v>
      </c>
      <c r="I604" s="936">
        <v>28</v>
      </c>
      <c r="J604" s="936">
        <v>0</v>
      </c>
      <c r="K604" s="937">
        <v>0</v>
      </c>
    </row>
    <row r="605" spans="1:11">
      <c r="A605" s="1392"/>
      <c r="B605" s="1387"/>
      <c r="C605" s="525" t="s">
        <v>228</v>
      </c>
      <c r="D605" s="935">
        <f t="shared" si="54"/>
        <v>534</v>
      </c>
      <c r="E605" s="936">
        <v>44</v>
      </c>
      <c r="F605" s="936">
        <v>196</v>
      </c>
      <c r="G605" s="936">
        <v>113</v>
      </c>
      <c r="H605" s="936">
        <v>156</v>
      </c>
      <c r="I605" s="936">
        <v>25</v>
      </c>
      <c r="J605" s="936">
        <v>0</v>
      </c>
      <c r="K605" s="937">
        <v>0</v>
      </c>
    </row>
    <row r="606" spans="1:11">
      <c r="A606" s="1392"/>
      <c r="B606" s="1387" t="s">
        <v>184</v>
      </c>
      <c r="C606" s="525" t="s">
        <v>227</v>
      </c>
      <c r="D606" s="935">
        <f t="shared" si="54"/>
        <v>659</v>
      </c>
      <c r="E606" s="936">
        <v>69</v>
      </c>
      <c r="F606" s="936">
        <v>310</v>
      </c>
      <c r="G606" s="936">
        <v>150</v>
      </c>
      <c r="H606" s="936">
        <v>91</v>
      </c>
      <c r="I606" s="936">
        <v>39</v>
      </c>
      <c r="J606" s="936">
        <v>0</v>
      </c>
      <c r="K606" s="937">
        <v>0</v>
      </c>
    </row>
    <row r="607" spans="1:11">
      <c r="A607" s="1392"/>
      <c r="B607" s="1387"/>
      <c r="C607" s="525" t="s">
        <v>49</v>
      </c>
      <c r="D607" s="935">
        <f t="shared" si="54"/>
        <v>324</v>
      </c>
      <c r="E607" s="936">
        <v>31</v>
      </c>
      <c r="F607" s="936">
        <v>163</v>
      </c>
      <c r="G607" s="936">
        <v>76</v>
      </c>
      <c r="H607" s="936">
        <v>40</v>
      </c>
      <c r="I607" s="936">
        <v>14</v>
      </c>
      <c r="J607" s="936">
        <v>0</v>
      </c>
      <c r="K607" s="937">
        <v>0</v>
      </c>
    </row>
    <row r="608" spans="1:11">
      <c r="A608" s="1392"/>
      <c r="B608" s="1387"/>
      <c r="C608" s="525" t="s">
        <v>228</v>
      </c>
      <c r="D608" s="935">
        <f t="shared" si="54"/>
        <v>335</v>
      </c>
      <c r="E608" s="936">
        <v>38</v>
      </c>
      <c r="F608" s="936">
        <v>147</v>
      </c>
      <c r="G608" s="936">
        <v>74</v>
      </c>
      <c r="H608" s="936">
        <v>51</v>
      </c>
      <c r="I608" s="936">
        <v>25</v>
      </c>
      <c r="J608" s="936">
        <v>0</v>
      </c>
      <c r="K608" s="937">
        <v>0</v>
      </c>
    </row>
    <row r="609" spans="1:11">
      <c r="A609" s="1392"/>
      <c r="B609" s="1387" t="s">
        <v>185</v>
      </c>
      <c r="C609" s="525" t="s">
        <v>227</v>
      </c>
      <c r="D609" s="935">
        <f t="shared" si="54"/>
        <v>487</v>
      </c>
      <c r="E609" s="936">
        <v>108</v>
      </c>
      <c r="F609" s="936">
        <v>379</v>
      </c>
      <c r="G609" s="936">
        <v>0</v>
      </c>
      <c r="H609" s="936">
        <v>0</v>
      </c>
      <c r="I609" s="936">
        <v>0</v>
      </c>
      <c r="J609" s="936">
        <v>0</v>
      </c>
      <c r="K609" s="937">
        <v>0</v>
      </c>
    </row>
    <row r="610" spans="1:11">
      <c r="A610" s="1392"/>
      <c r="B610" s="1387"/>
      <c r="C610" s="525" t="s">
        <v>49</v>
      </c>
      <c r="D610" s="935">
        <f t="shared" si="54"/>
        <v>226</v>
      </c>
      <c r="E610" s="936">
        <v>47</v>
      </c>
      <c r="F610" s="936">
        <v>179</v>
      </c>
      <c r="G610" s="936">
        <v>0</v>
      </c>
      <c r="H610" s="936">
        <v>0</v>
      </c>
      <c r="I610" s="936">
        <v>0</v>
      </c>
      <c r="J610" s="936">
        <v>0</v>
      </c>
      <c r="K610" s="937">
        <v>0</v>
      </c>
    </row>
    <row r="611" spans="1:11">
      <c r="A611" s="1392"/>
      <c r="B611" s="1387"/>
      <c r="C611" s="525" t="s">
        <v>228</v>
      </c>
      <c r="D611" s="935">
        <f t="shared" si="54"/>
        <v>261</v>
      </c>
      <c r="E611" s="936">
        <v>61</v>
      </c>
      <c r="F611" s="936">
        <v>200</v>
      </c>
      <c r="G611" s="936">
        <v>0</v>
      </c>
      <c r="H611" s="936">
        <v>0</v>
      </c>
      <c r="I611" s="936">
        <v>0</v>
      </c>
      <c r="J611" s="936">
        <v>0</v>
      </c>
      <c r="K611" s="937">
        <v>0</v>
      </c>
    </row>
    <row r="612" spans="1:11" ht="16.5" customHeight="1">
      <c r="A612" s="1392" t="s">
        <v>660</v>
      </c>
      <c r="B612" s="1391" t="s">
        <v>648</v>
      </c>
      <c r="C612" s="524" t="s">
        <v>644</v>
      </c>
      <c r="D612" s="935">
        <f t="shared" si="54"/>
        <v>73825</v>
      </c>
      <c r="E612" s="935">
        <f>SUM(E613:E614)</f>
        <v>5704</v>
      </c>
      <c r="F612" s="935">
        <f t="shared" ref="F612:K612" si="55">SUM(F613:F614)</f>
        <v>6108</v>
      </c>
      <c r="G612" s="935">
        <f t="shared" si="55"/>
        <v>2369</v>
      </c>
      <c r="H612" s="935">
        <f t="shared" si="55"/>
        <v>43495</v>
      </c>
      <c r="I612" s="935">
        <f t="shared" si="55"/>
        <v>14796</v>
      </c>
      <c r="J612" s="935">
        <f t="shared" si="55"/>
        <v>0</v>
      </c>
      <c r="K612" s="718">
        <f t="shared" si="55"/>
        <v>1353</v>
      </c>
    </row>
    <row r="613" spans="1:11">
      <c r="A613" s="1392"/>
      <c r="B613" s="1391"/>
      <c r="C613" s="524" t="s">
        <v>645</v>
      </c>
      <c r="D613" s="935">
        <f t="shared" si="54"/>
        <v>38452</v>
      </c>
      <c r="E613" s="935">
        <f>SUM(E616,E619,E622,E625,E628,E631,E634,E637,E640,E643,E646,E649,E652,E655,E658,E661,E664,E667,E670,E673,E676,E679,E682)</f>
        <v>2968</v>
      </c>
      <c r="F613" s="935">
        <f t="shared" ref="F613:K613" si="56">SUM(F616,F619,F622,F625,F628,F631,F634,F637,F640,F643,F646,F649,F652,F655,F658,F661,F664,F667,F670,F673,F676,F679,F682)</f>
        <v>3333</v>
      </c>
      <c r="G613" s="935">
        <f t="shared" si="56"/>
        <v>1205</v>
      </c>
      <c r="H613" s="935">
        <f t="shared" si="56"/>
        <v>22595</v>
      </c>
      <c r="I613" s="935">
        <f t="shared" si="56"/>
        <v>7643</v>
      </c>
      <c r="J613" s="935">
        <f t="shared" si="56"/>
        <v>0</v>
      </c>
      <c r="K613" s="718">
        <f t="shared" si="56"/>
        <v>708</v>
      </c>
    </row>
    <row r="614" spans="1:11">
      <c r="A614" s="1392"/>
      <c r="B614" s="1391"/>
      <c r="C614" s="524" t="s">
        <v>646</v>
      </c>
      <c r="D614" s="935">
        <f t="shared" si="54"/>
        <v>35373</v>
      </c>
      <c r="E614" s="935">
        <f>SUM(E617,E620,E623,E626,E629,E632,E635,E638,E641,E644,E647,E650,E653,E656,E659,E662,E665,E668,E671,E674,E677,E680,E683)</f>
        <v>2736</v>
      </c>
      <c r="F614" s="935">
        <f t="shared" ref="F614:K614" si="57">SUM(F617,F620,F623,F626,F629,F632,F635,F638,F641,F644,F647,F650,F653,F656,F659,F662,F665,F668,F671,F674,F677,F680,F683)</f>
        <v>2775</v>
      </c>
      <c r="G614" s="935">
        <f t="shared" si="57"/>
        <v>1164</v>
      </c>
      <c r="H614" s="935">
        <f t="shared" si="57"/>
        <v>20900</v>
      </c>
      <c r="I614" s="935">
        <f t="shared" si="57"/>
        <v>7153</v>
      </c>
      <c r="J614" s="935">
        <f t="shared" si="57"/>
        <v>0</v>
      </c>
      <c r="K614" s="718">
        <f t="shared" si="57"/>
        <v>645</v>
      </c>
    </row>
    <row r="615" spans="1:11">
      <c r="A615" s="1392"/>
      <c r="B615" s="1387" t="s">
        <v>186</v>
      </c>
      <c r="C615" s="525" t="s">
        <v>227</v>
      </c>
      <c r="D615" s="935">
        <f t="shared" si="54"/>
        <v>16050</v>
      </c>
      <c r="E615" s="936">
        <v>639</v>
      </c>
      <c r="F615" s="936">
        <v>765</v>
      </c>
      <c r="G615" s="936">
        <v>90</v>
      </c>
      <c r="H615" s="936">
        <v>9295</v>
      </c>
      <c r="I615" s="936">
        <v>4861</v>
      </c>
      <c r="J615" s="936">
        <v>0</v>
      </c>
      <c r="K615" s="937">
        <v>400</v>
      </c>
    </row>
    <row r="616" spans="1:11">
      <c r="A616" s="1392"/>
      <c r="B616" s="1387"/>
      <c r="C616" s="525" t="s">
        <v>49</v>
      </c>
      <c r="D616" s="935">
        <f t="shared" si="54"/>
        <v>8391</v>
      </c>
      <c r="E616" s="936">
        <v>343</v>
      </c>
      <c r="F616" s="936">
        <v>419</v>
      </c>
      <c r="G616" s="936">
        <v>41</v>
      </c>
      <c r="H616" s="936">
        <v>4810</v>
      </c>
      <c r="I616" s="936">
        <v>2555</v>
      </c>
      <c r="J616" s="936">
        <v>0</v>
      </c>
      <c r="K616" s="937">
        <v>223</v>
      </c>
    </row>
    <row r="617" spans="1:11">
      <c r="A617" s="1392"/>
      <c r="B617" s="1387"/>
      <c r="C617" s="525" t="s">
        <v>228</v>
      </c>
      <c r="D617" s="935">
        <f t="shared" si="54"/>
        <v>7659</v>
      </c>
      <c r="E617" s="936">
        <v>296</v>
      </c>
      <c r="F617" s="936">
        <v>346</v>
      </c>
      <c r="G617" s="936">
        <v>49</v>
      </c>
      <c r="H617" s="936">
        <v>4485</v>
      </c>
      <c r="I617" s="936">
        <v>2306</v>
      </c>
      <c r="J617" s="936">
        <v>0</v>
      </c>
      <c r="K617" s="937">
        <v>177</v>
      </c>
    </row>
    <row r="618" spans="1:11">
      <c r="A618" s="1392"/>
      <c r="B618" s="1387" t="s">
        <v>187</v>
      </c>
      <c r="C618" s="525" t="s">
        <v>227</v>
      </c>
      <c r="D618" s="935">
        <f t="shared" si="54"/>
        <v>7114</v>
      </c>
      <c r="E618" s="936">
        <v>278</v>
      </c>
      <c r="F618" s="936">
        <v>656</v>
      </c>
      <c r="G618" s="936">
        <v>108</v>
      </c>
      <c r="H618" s="936">
        <v>4080</v>
      </c>
      <c r="I618" s="936">
        <v>1800</v>
      </c>
      <c r="J618" s="936">
        <v>0</v>
      </c>
      <c r="K618" s="937">
        <v>192</v>
      </c>
    </row>
    <row r="619" spans="1:11">
      <c r="A619" s="1392"/>
      <c r="B619" s="1387"/>
      <c r="C619" s="525" t="s">
        <v>49</v>
      </c>
      <c r="D619" s="935">
        <f t="shared" si="54"/>
        <v>3670</v>
      </c>
      <c r="E619" s="936">
        <v>169</v>
      </c>
      <c r="F619" s="936">
        <v>350</v>
      </c>
      <c r="G619" s="936">
        <v>61</v>
      </c>
      <c r="H619" s="936">
        <v>2083</v>
      </c>
      <c r="I619" s="936">
        <v>913</v>
      </c>
      <c r="J619" s="936">
        <v>0</v>
      </c>
      <c r="K619" s="937">
        <v>94</v>
      </c>
    </row>
    <row r="620" spans="1:11">
      <c r="A620" s="1392"/>
      <c r="B620" s="1387"/>
      <c r="C620" s="525" t="s">
        <v>228</v>
      </c>
      <c r="D620" s="935">
        <f t="shared" si="54"/>
        <v>3444</v>
      </c>
      <c r="E620" s="936">
        <v>109</v>
      </c>
      <c r="F620" s="936">
        <v>306</v>
      </c>
      <c r="G620" s="936">
        <v>47</v>
      </c>
      <c r="H620" s="936">
        <v>1997</v>
      </c>
      <c r="I620" s="936">
        <v>887</v>
      </c>
      <c r="J620" s="936">
        <v>0</v>
      </c>
      <c r="K620" s="937">
        <v>98</v>
      </c>
    </row>
    <row r="621" spans="1:11">
      <c r="A621" s="1392"/>
      <c r="B621" s="1387" t="s">
        <v>188</v>
      </c>
      <c r="C621" s="525" t="s">
        <v>227</v>
      </c>
      <c r="D621" s="935">
        <f t="shared" si="54"/>
        <v>3354</v>
      </c>
      <c r="E621" s="936">
        <v>319</v>
      </c>
      <c r="F621" s="936">
        <v>532</v>
      </c>
      <c r="G621" s="936">
        <v>24</v>
      </c>
      <c r="H621" s="936">
        <v>1577</v>
      </c>
      <c r="I621" s="936">
        <v>879</v>
      </c>
      <c r="J621" s="936">
        <v>0</v>
      </c>
      <c r="K621" s="937">
        <v>23</v>
      </c>
    </row>
    <row r="622" spans="1:11">
      <c r="A622" s="1392"/>
      <c r="B622" s="1387"/>
      <c r="C622" s="525" t="s">
        <v>49</v>
      </c>
      <c r="D622" s="935">
        <f t="shared" si="54"/>
        <v>1727</v>
      </c>
      <c r="E622" s="936">
        <v>145</v>
      </c>
      <c r="F622" s="936">
        <v>289</v>
      </c>
      <c r="G622" s="936">
        <v>14</v>
      </c>
      <c r="H622" s="936">
        <v>821</v>
      </c>
      <c r="I622" s="936">
        <v>445</v>
      </c>
      <c r="J622" s="936">
        <v>0</v>
      </c>
      <c r="K622" s="937">
        <v>13</v>
      </c>
    </row>
    <row r="623" spans="1:11">
      <c r="A623" s="1392"/>
      <c r="B623" s="1387"/>
      <c r="C623" s="525" t="s">
        <v>228</v>
      </c>
      <c r="D623" s="935">
        <f t="shared" si="54"/>
        <v>1627</v>
      </c>
      <c r="E623" s="936">
        <v>174</v>
      </c>
      <c r="F623" s="936">
        <v>243</v>
      </c>
      <c r="G623" s="936">
        <v>10</v>
      </c>
      <c r="H623" s="936">
        <v>756</v>
      </c>
      <c r="I623" s="936">
        <v>434</v>
      </c>
      <c r="J623" s="936">
        <v>0</v>
      </c>
      <c r="K623" s="937">
        <v>10</v>
      </c>
    </row>
    <row r="624" spans="1:11">
      <c r="A624" s="1392"/>
      <c r="B624" s="1387" t="s">
        <v>189</v>
      </c>
      <c r="C624" s="525" t="s">
        <v>227</v>
      </c>
      <c r="D624" s="935">
        <f t="shared" si="54"/>
        <v>3814</v>
      </c>
      <c r="E624" s="936">
        <v>485</v>
      </c>
      <c r="F624" s="936">
        <v>697</v>
      </c>
      <c r="G624" s="936">
        <v>122</v>
      </c>
      <c r="H624" s="936">
        <v>2111</v>
      </c>
      <c r="I624" s="936">
        <v>359</v>
      </c>
      <c r="J624" s="936">
        <v>0</v>
      </c>
      <c r="K624" s="937">
        <v>40</v>
      </c>
    </row>
    <row r="625" spans="1:11">
      <c r="A625" s="1392"/>
      <c r="B625" s="1387"/>
      <c r="C625" s="525" t="s">
        <v>49</v>
      </c>
      <c r="D625" s="935">
        <f t="shared" si="54"/>
        <v>2008</v>
      </c>
      <c r="E625" s="936">
        <v>256</v>
      </c>
      <c r="F625" s="936">
        <v>359</v>
      </c>
      <c r="G625" s="936">
        <v>57</v>
      </c>
      <c r="H625" s="936">
        <v>1125</v>
      </c>
      <c r="I625" s="936">
        <v>198</v>
      </c>
      <c r="J625" s="936">
        <v>0</v>
      </c>
      <c r="K625" s="937">
        <v>13</v>
      </c>
    </row>
    <row r="626" spans="1:11">
      <c r="A626" s="1392"/>
      <c r="B626" s="1387"/>
      <c r="C626" s="525" t="s">
        <v>228</v>
      </c>
      <c r="D626" s="935">
        <f t="shared" si="54"/>
        <v>1806</v>
      </c>
      <c r="E626" s="936">
        <v>229</v>
      </c>
      <c r="F626" s="936">
        <v>338</v>
      </c>
      <c r="G626" s="936">
        <v>65</v>
      </c>
      <c r="H626" s="936">
        <v>986</v>
      </c>
      <c r="I626" s="936">
        <v>161</v>
      </c>
      <c r="J626" s="936">
        <v>0</v>
      </c>
      <c r="K626" s="937">
        <v>27</v>
      </c>
    </row>
    <row r="627" spans="1:11">
      <c r="A627" s="1392"/>
      <c r="B627" s="1387" t="s">
        <v>190</v>
      </c>
      <c r="C627" s="525" t="s">
        <v>227</v>
      </c>
      <c r="D627" s="935">
        <f t="shared" si="54"/>
        <v>15279</v>
      </c>
      <c r="E627" s="936">
        <v>575</v>
      </c>
      <c r="F627" s="936">
        <v>752</v>
      </c>
      <c r="G627" s="936">
        <v>376</v>
      </c>
      <c r="H627" s="936">
        <v>9784</v>
      </c>
      <c r="I627" s="936">
        <v>3543</v>
      </c>
      <c r="J627" s="936">
        <v>0</v>
      </c>
      <c r="K627" s="937">
        <v>249</v>
      </c>
    </row>
    <row r="628" spans="1:11">
      <c r="A628" s="1392"/>
      <c r="B628" s="1387"/>
      <c r="C628" s="525" t="s">
        <v>49</v>
      </c>
      <c r="D628" s="935">
        <f t="shared" si="54"/>
        <v>8020</v>
      </c>
      <c r="E628" s="936">
        <v>299</v>
      </c>
      <c r="F628" s="936">
        <v>444</v>
      </c>
      <c r="G628" s="936">
        <v>198</v>
      </c>
      <c r="H628" s="936">
        <v>5154</v>
      </c>
      <c r="I628" s="936">
        <v>1795</v>
      </c>
      <c r="J628" s="936">
        <v>0</v>
      </c>
      <c r="K628" s="937">
        <v>130</v>
      </c>
    </row>
    <row r="629" spans="1:11">
      <c r="A629" s="1392"/>
      <c r="B629" s="1387"/>
      <c r="C629" s="525" t="s">
        <v>228</v>
      </c>
      <c r="D629" s="935">
        <f t="shared" si="54"/>
        <v>7259</v>
      </c>
      <c r="E629" s="936">
        <v>276</v>
      </c>
      <c r="F629" s="936">
        <v>308</v>
      </c>
      <c r="G629" s="936">
        <v>178</v>
      </c>
      <c r="H629" s="936">
        <v>4630</v>
      </c>
      <c r="I629" s="936">
        <v>1748</v>
      </c>
      <c r="J629" s="936">
        <v>0</v>
      </c>
      <c r="K629" s="937">
        <v>119</v>
      </c>
    </row>
    <row r="630" spans="1:11">
      <c r="A630" s="1392"/>
      <c r="B630" s="1387" t="s">
        <v>191</v>
      </c>
      <c r="C630" s="525" t="s">
        <v>227</v>
      </c>
      <c r="D630" s="935">
        <f t="shared" si="54"/>
        <v>2611</v>
      </c>
      <c r="E630" s="936">
        <v>254</v>
      </c>
      <c r="F630" s="936">
        <v>215</v>
      </c>
      <c r="G630" s="936">
        <v>467</v>
      </c>
      <c r="H630" s="936">
        <v>1526</v>
      </c>
      <c r="I630" s="936">
        <v>149</v>
      </c>
      <c r="J630" s="936">
        <v>0</v>
      </c>
      <c r="K630" s="937">
        <v>0</v>
      </c>
    </row>
    <row r="631" spans="1:11">
      <c r="A631" s="1392"/>
      <c r="B631" s="1387"/>
      <c r="C631" s="525" t="s">
        <v>49</v>
      </c>
      <c r="D631" s="935">
        <f t="shared" si="54"/>
        <v>1329</v>
      </c>
      <c r="E631" s="936">
        <v>132</v>
      </c>
      <c r="F631" s="936">
        <v>116</v>
      </c>
      <c r="G631" s="936">
        <v>237</v>
      </c>
      <c r="H631" s="936">
        <v>773</v>
      </c>
      <c r="I631" s="936">
        <v>71</v>
      </c>
      <c r="J631" s="936">
        <v>0</v>
      </c>
      <c r="K631" s="937">
        <v>0</v>
      </c>
    </row>
    <row r="632" spans="1:11">
      <c r="A632" s="1392"/>
      <c r="B632" s="1387"/>
      <c r="C632" s="525" t="s">
        <v>228</v>
      </c>
      <c r="D632" s="935">
        <f t="shared" si="54"/>
        <v>1282</v>
      </c>
      <c r="E632" s="936">
        <v>122</v>
      </c>
      <c r="F632" s="936">
        <v>99</v>
      </c>
      <c r="G632" s="936">
        <v>230</v>
      </c>
      <c r="H632" s="936">
        <v>753</v>
      </c>
      <c r="I632" s="936">
        <v>78</v>
      </c>
      <c r="J632" s="936">
        <v>0</v>
      </c>
      <c r="K632" s="937">
        <v>0</v>
      </c>
    </row>
    <row r="633" spans="1:11">
      <c r="A633" s="1392"/>
      <c r="B633" s="1387" t="s">
        <v>192</v>
      </c>
      <c r="C633" s="525" t="s">
        <v>227</v>
      </c>
      <c r="D633" s="935">
        <f t="shared" si="54"/>
        <v>2085</v>
      </c>
      <c r="E633" s="936">
        <v>224</v>
      </c>
      <c r="F633" s="936">
        <v>341</v>
      </c>
      <c r="G633" s="936">
        <v>0</v>
      </c>
      <c r="H633" s="936">
        <v>1224</v>
      </c>
      <c r="I633" s="936">
        <v>232</v>
      </c>
      <c r="J633" s="936">
        <v>0</v>
      </c>
      <c r="K633" s="937">
        <v>64</v>
      </c>
    </row>
    <row r="634" spans="1:11">
      <c r="A634" s="1392"/>
      <c r="B634" s="1387"/>
      <c r="C634" s="525" t="s">
        <v>49</v>
      </c>
      <c r="D634" s="935">
        <f t="shared" si="54"/>
        <v>1092</v>
      </c>
      <c r="E634" s="936">
        <v>106</v>
      </c>
      <c r="F634" s="936">
        <v>185</v>
      </c>
      <c r="G634" s="936">
        <v>0</v>
      </c>
      <c r="H634" s="936">
        <v>649</v>
      </c>
      <c r="I634" s="936">
        <v>119</v>
      </c>
      <c r="J634" s="936">
        <v>0</v>
      </c>
      <c r="K634" s="937">
        <v>33</v>
      </c>
    </row>
    <row r="635" spans="1:11">
      <c r="A635" s="1392"/>
      <c r="B635" s="1387"/>
      <c r="C635" s="525" t="s">
        <v>228</v>
      </c>
      <c r="D635" s="935">
        <f t="shared" si="54"/>
        <v>993</v>
      </c>
      <c r="E635" s="936">
        <v>118</v>
      </c>
      <c r="F635" s="936">
        <v>156</v>
      </c>
      <c r="G635" s="936">
        <v>0</v>
      </c>
      <c r="H635" s="936">
        <v>575</v>
      </c>
      <c r="I635" s="936">
        <v>113</v>
      </c>
      <c r="J635" s="936">
        <v>0</v>
      </c>
      <c r="K635" s="937">
        <v>31</v>
      </c>
    </row>
    <row r="636" spans="1:11">
      <c r="A636" s="1392"/>
      <c r="B636" s="1387" t="s">
        <v>193</v>
      </c>
      <c r="C636" s="525" t="s">
        <v>227</v>
      </c>
      <c r="D636" s="935">
        <f t="shared" si="54"/>
        <v>1635</v>
      </c>
      <c r="E636" s="936">
        <v>49</v>
      </c>
      <c r="F636" s="936">
        <v>87</v>
      </c>
      <c r="G636" s="936">
        <v>70</v>
      </c>
      <c r="H636" s="936">
        <v>1248</v>
      </c>
      <c r="I636" s="936">
        <v>181</v>
      </c>
      <c r="J636" s="936">
        <v>0</v>
      </c>
      <c r="K636" s="937">
        <v>0</v>
      </c>
    </row>
    <row r="637" spans="1:11">
      <c r="A637" s="1392"/>
      <c r="B637" s="1387"/>
      <c r="C637" s="525" t="s">
        <v>49</v>
      </c>
      <c r="D637" s="935">
        <f t="shared" si="54"/>
        <v>860</v>
      </c>
      <c r="E637" s="936">
        <v>23</v>
      </c>
      <c r="F637" s="936">
        <v>54</v>
      </c>
      <c r="G637" s="936">
        <v>42</v>
      </c>
      <c r="H637" s="936">
        <v>652</v>
      </c>
      <c r="I637" s="936">
        <v>89</v>
      </c>
      <c r="J637" s="936">
        <v>0</v>
      </c>
      <c r="K637" s="937">
        <v>0</v>
      </c>
    </row>
    <row r="638" spans="1:11">
      <c r="A638" s="1392"/>
      <c r="B638" s="1387"/>
      <c r="C638" s="525" t="s">
        <v>228</v>
      </c>
      <c r="D638" s="935">
        <f t="shared" si="54"/>
        <v>775</v>
      </c>
      <c r="E638" s="936">
        <v>26</v>
      </c>
      <c r="F638" s="936">
        <v>33</v>
      </c>
      <c r="G638" s="936">
        <v>28</v>
      </c>
      <c r="H638" s="936">
        <v>596</v>
      </c>
      <c r="I638" s="936">
        <v>92</v>
      </c>
      <c r="J638" s="936">
        <v>0</v>
      </c>
      <c r="K638" s="937">
        <v>0</v>
      </c>
    </row>
    <row r="639" spans="1:11">
      <c r="A639" s="1392"/>
      <c r="B639" s="1387" t="s">
        <v>194</v>
      </c>
      <c r="C639" s="525" t="s">
        <v>227</v>
      </c>
      <c r="D639" s="935">
        <f t="shared" si="54"/>
        <v>1447</v>
      </c>
      <c r="E639" s="936">
        <v>176</v>
      </c>
      <c r="F639" s="936">
        <v>169</v>
      </c>
      <c r="G639" s="936">
        <v>69</v>
      </c>
      <c r="H639" s="936">
        <v>920</v>
      </c>
      <c r="I639" s="936">
        <v>98</v>
      </c>
      <c r="J639" s="936">
        <v>0</v>
      </c>
      <c r="K639" s="937">
        <v>15</v>
      </c>
    </row>
    <row r="640" spans="1:11">
      <c r="A640" s="1392"/>
      <c r="B640" s="1387"/>
      <c r="C640" s="525" t="s">
        <v>49</v>
      </c>
      <c r="D640" s="935">
        <f t="shared" si="54"/>
        <v>777</v>
      </c>
      <c r="E640" s="936">
        <v>104</v>
      </c>
      <c r="F640" s="936">
        <v>109</v>
      </c>
      <c r="G640" s="936">
        <v>40</v>
      </c>
      <c r="H640" s="936">
        <v>461</v>
      </c>
      <c r="I640" s="936">
        <v>54</v>
      </c>
      <c r="J640" s="936">
        <v>0</v>
      </c>
      <c r="K640" s="937">
        <v>9</v>
      </c>
    </row>
    <row r="641" spans="1:11">
      <c r="A641" s="1392"/>
      <c r="B641" s="1387"/>
      <c r="C641" s="525" t="s">
        <v>228</v>
      </c>
      <c r="D641" s="935">
        <f t="shared" si="54"/>
        <v>670</v>
      </c>
      <c r="E641" s="936">
        <v>72</v>
      </c>
      <c r="F641" s="936">
        <v>60</v>
      </c>
      <c r="G641" s="936">
        <v>29</v>
      </c>
      <c r="H641" s="936">
        <v>459</v>
      </c>
      <c r="I641" s="936">
        <v>44</v>
      </c>
      <c r="J641" s="936">
        <v>0</v>
      </c>
      <c r="K641" s="937">
        <v>6</v>
      </c>
    </row>
    <row r="642" spans="1:11">
      <c r="A642" s="1392"/>
      <c r="B642" s="1387" t="s">
        <v>195</v>
      </c>
      <c r="C642" s="525" t="s">
        <v>227</v>
      </c>
      <c r="D642" s="935">
        <f t="shared" si="54"/>
        <v>8199</v>
      </c>
      <c r="E642" s="936">
        <v>354</v>
      </c>
      <c r="F642" s="936">
        <v>582</v>
      </c>
      <c r="G642" s="936">
        <v>305</v>
      </c>
      <c r="H642" s="936">
        <v>5484</v>
      </c>
      <c r="I642" s="936">
        <v>1406</v>
      </c>
      <c r="J642" s="936">
        <v>0</v>
      </c>
      <c r="K642" s="937">
        <v>68</v>
      </c>
    </row>
    <row r="643" spans="1:11">
      <c r="A643" s="1392"/>
      <c r="B643" s="1387"/>
      <c r="C643" s="525" t="s">
        <v>49</v>
      </c>
      <c r="D643" s="935">
        <f t="shared" si="54"/>
        <v>4198</v>
      </c>
      <c r="E643" s="936">
        <v>182</v>
      </c>
      <c r="F643" s="936">
        <v>312</v>
      </c>
      <c r="G643" s="936">
        <v>138</v>
      </c>
      <c r="H643" s="936">
        <v>2793</v>
      </c>
      <c r="I643" s="936">
        <v>726</v>
      </c>
      <c r="J643" s="936">
        <v>0</v>
      </c>
      <c r="K643" s="937">
        <v>47</v>
      </c>
    </row>
    <row r="644" spans="1:11" ht="16.5" customHeight="1">
      <c r="A644" s="1392"/>
      <c r="B644" s="1387"/>
      <c r="C644" s="525" t="s">
        <v>228</v>
      </c>
      <c r="D644" s="935">
        <f t="shared" si="54"/>
        <v>4001</v>
      </c>
      <c r="E644" s="936">
        <v>172</v>
      </c>
      <c r="F644" s="936">
        <v>270</v>
      </c>
      <c r="G644" s="936">
        <v>167</v>
      </c>
      <c r="H644" s="936">
        <v>2691</v>
      </c>
      <c r="I644" s="936">
        <v>680</v>
      </c>
      <c r="J644" s="936">
        <v>0</v>
      </c>
      <c r="K644" s="937">
        <v>21</v>
      </c>
    </row>
    <row r="645" spans="1:11">
      <c r="A645" s="1392"/>
      <c r="B645" s="1387" t="s">
        <v>196</v>
      </c>
      <c r="C645" s="525" t="s">
        <v>227</v>
      </c>
      <c r="D645" s="935">
        <f t="shared" si="54"/>
        <v>201</v>
      </c>
      <c r="E645" s="936">
        <v>0</v>
      </c>
      <c r="F645" s="936">
        <v>130</v>
      </c>
      <c r="G645" s="936">
        <v>0</v>
      </c>
      <c r="H645" s="936">
        <v>71</v>
      </c>
      <c r="I645" s="936">
        <v>0</v>
      </c>
      <c r="J645" s="936">
        <v>0</v>
      </c>
      <c r="K645" s="937">
        <v>0</v>
      </c>
    </row>
    <row r="646" spans="1:11">
      <c r="A646" s="1392"/>
      <c r="B646" s="1387"/>
      <c r="C646" s="525" t="s">
        <v>49</v>
      </c>
      <c r="D646" s="935">
        <f t="shared" si="54"/>
        <v>122</v>
      </c>
      <c r="E646" s="936">
        <v>0</v>
      </c>
      <c r="F646" s="936">
        <v>80</v>
      </c>
      <c r="G646" s="936">
        <v>0</v>
      </c>
      <c r="H646" s="936">
        <v>42</v>
      </c>
      <c r="I646" s="936">
        <v>0</v>
      </c>
      <c r="J646" s="936">
        <v>0</v>
      </c>
      <c r="K646" s="937">
        <v>0</v>
      </c>
    </row>
    <row r="647" spans="1:11">
      <c r="A647" s="1392"/>
      <c r="B647" s="1387"/>
      <c r="C647" s="525" t="s">
        <v>228</v>
      </c>
      <c r="D647" s="935">
        <f t="shared" ref="D647:D710" si="58">SUM(E647:K647)</f>
        <v>79</v>
      </c>
      <c r="E647" s="936">
        <v>0</v>
      </c>
      <c r="F647" s="936">
        <v>50</v>
      </c>
      <c r="G647" s="936">
        <v>0</v>
      </c>
      <c r="H647" s="936">
        <v>29</v>
      </c>
      <c r="I647" s="936">
        <v>0</v>
      </c>
      <c r="J647" s="936">
        <v>0</v>
      </c>
      <c r="K647" s="937">
        <v>0</v>
      </c>
    </row>
    <row r="648" spans="1:11">
      <c r="A648" s="1392"/>
      <c r="B648" s="1387" t="s">
        <v>197</v>
      </c>
      <c r="C648" s="525" t="s">
        <v>227</v>
      </c>
      <c r="D648" s="935">
        <f t="shared" si="58"/>
        <v>760</v>
      </c>
      <c r="E648" s="936">
        <v>115</v>
      </c>
      <c r="F648" s="936">
        <v>419</v>
      </c>
      <c r="G648" s="936">
        <v>100</v>
      </c>
      <c r="H648" s="936">
        <v>106</v>
      </c>
      <c r="I648" s="936">
        <v>20</v>
      </c>
      <c r="J648" s="936">
        <v>0</v>
      </c>
      <c r="K648" s="937">
        <v>0</v>
      </c>
    </row>
    <row r="649" spans="1:11">
      <c r="A649" s="1392"/>
      <c r="B649" s="1387"/>
      <c r="C649" s="525" t="s">
        <v>49</v>
      </c>
      <c r="D649" s="935">
        <f t="shared" si="58"/>
        <v>388</v>
      </c>
      <c r="E649" s="936">
        <v>55</v>
      </c>
      <c r="F649" s="936">
        <v>222</v>
      </c>
      <c r="G649" s="936">
        <v>45</v>
      </c>
      <c r="H649" s="936">
        <v>56</v>
      </c>
      <c r="I649" s="936">
        <v>10</v>
      </c>
      <c r="J649" s="936">
        <v>0</v>
      </c>
      <c r="K649" s="937">
        <v>0</v>
      </c>
    </row>
    <row r="650" spans="1:11">
      <c r="A650" s="1392"/>
      <c r="B650" s="1387"/>
      <c r="C650" s="525" t="s">
        <v>228</v>
      </c>
      <c r="D650" s="935">
        <f t="shared" si="58"/>
        <v>372</v>
      </c>
      <c r="E650" s="936">
        <v>60</v>
      </c>
      <c r="F650" s="936">
        <v>197</v>
      </c>
      <c r="G650" s="936">
        <v>55</v>
      </c>
      <c r="H650" s="936">
        <v>50</v>
      </c>
      <c r="I650" s="936">
        <v>10</v>
      </c>
      <c r="J650" s="936">
        <v>0</v>
      </c>
      <c r="K650" s="937">
        <v>0</v>
      </c>
    </row>
    <row r="651" spans="1:11">
      <c r="A651" s="1392"/>
      <c r="B651" s="1387" t="s">
        <v>198</v>
      </c>
      <c r="C651" s="525" t="s">
        <v>227</v>
      </c>
      <c r="D651" s="935">
        <f t="shared" si="58"/>
        <v>318</v>
      </c>
      <c r="E651" s="936">
        <v>92</v>
      </c>
      <c r="F651" s="936">
        <v>22</v>
      </c>
      <c r="G651" s="936">
        <v>51</v>
      </c>
      <c r="H651" s="936">
        <v>110</v>
      </c>
      <c r="I651" s="936">
        <v>20</v>
      </c>
      <c r="J651" s="936">
        <v>0</v>
      </c>
      <c r="K651" s="937">
        <v>23</v>
      </c>
    </row>
    <row r="652" spans="1:11">
      <c r="A652" s="1392"/>
      <c r="B652" s="1387"/>
      <c r="C652" s="525" t="s">
        <v>49</v>
      </c>
      <c r="D652" s="935">
        <f t="shared" si="58"/>
        <v>162</v>
      </c>
      <c r="E652" s="936">
        <v>48</v>
      </c>
      <c r="F652" s="936">
        <v>9</v>
      </c>
      <c r="G652" s="936">
        <v>29</v>
      </c>
      <c r="H652" s="936">
        <v>56</v>
      </c>
      <c r="I652" s="936">
        <v>13</v>
      </c>
      <c r="J652" s="936">
        <v>0</v>
      </c>
      <c r="K652" s="937">
        <v>7</v>
      </c>
    </row>
    <row r="653" spans="1:11">
      <c r="A653" s="1392"/>
      <c r="B653" s="1387"/>
      <c r="C653" s="525" t="s">
        <v>228</v>
      </c>
      <c r="D653" s="935">
        <f t="shared" si="58"/>
        <v>156</v>
      </c>
      <c r="E653" s="936">
        <v>44</v>
      </c>
      <c r="F653" s="936">
        <v>13</v>
      </c>
      <c r="G653" s="936">
        <v>22</v>
      </c>
      <c r="H653" s="936">
        <v>54</v>
      </c>
      <c r="I653" s="936">
        <v>7</v>
      </c>
      <c r="J653" s="936">
        <v>0</v>
      </c>
      <c r="K653" s="937">
        <v>16</v>
      </c>
    </row>
    <row r="654" spans="1:11">
      <c r="A654" s="1392"/>
      <c r="B654" s="1387" t="s">
        <v>199</v>
      </c>
      <c r="C654" s="525" t="s">
        <v>227</v>
      </c>
      <c r="D654" s="935">
        <f t="shared" si="58"/>
        <v>223</v>
      </c>
      <c r="E654" s="936">
        <v>144</v>
      </c>
      <c r="F654" s="936">
        <v>0</v>
      </c>
      <c r="G654" s="936">
        <v>63</v>
      </c>
      <c r="H654" s="936">
        <v>16</v>
      </c>
      <c r="I654" s="936">
        <v>0</v>
      </c>
      <c r="J654" s="936">
        <v>0</v>
      </c>
      <c r="K654" s="937">
        <v>0</v>
      </c>
    </row>
    <row r="655" spans="1:11">
      <c r="A655" s="1392"/>
      <c r="B655" s="1387"/>
      <c r="C655" s="525" t="s">
        <v>49</v>
      </c>
      <c r="D655" s="935">
        <f t="shared" si="58"/>
        <v>116</v>
      </c>
      <c r="E655" s="936">
        <v>71</v>
      </c>
      <c r="F655" s="936">
        <v>0</v>
      </c>
      <c r="G655" s="936">
        <v>36</v>
      </c>
      <c r="H655" s="936">
        <v>9</v>
      </c>
      <c r="I655" s="936">
        <v>0</v>
      </c>
      <c r="J655" s="936">
        <v>0</v>
      </c>
      <c r="K655" s="937">
        <v>0</v>
      </c>
    </row>
    <row r="656" spans="1:11">
      <c r="A656" s="1392"/>
      <c r="B656" s="1387"/>
      <c r="C656" s="525" t="s">
        <v>228</v>
      </c>
      <c r="D656" s="935">
        <f t="shared" si="58"/>
        <v>107</v>
      </c>
      <c r="E656" s="936">
        <v>73</v>
      </c>
      <c r="F656" s="936">
        <v>0</v>
      </c>
      <c r="G656" s="936">
        <v>27</v>
      </c>
      <c r="H656" s="936">
        <v>7</v>
      </c>
      <c r="I656" s="936">
        <v>0</v>
      </c>
      <c r="J656" s="936">
        <v>0</v>
      </c>
      <c r="K656" s="937">
        <v>0</v>
      </c>
    </row>
    <row r="657" spans="1:11">
      <c r="A657" s="1392"/>
      <c r="B657" s="1387" t="s">
        <v>200</v>
      </c>
      <c r="C657" s="525" t="s">
        <v>227</v>
      </c>
      <c r="D657" s="935">
        <f t="shared" si="58"/>
        <v>753</v>
      </c>
      <c r="E657" s="936">
        <v>262</v>
      </c>
      <c r="F657" s="936">
        <v>0</v>
      </c>
      <c r="G657" s="936">
        <v>0</v>
      </c>
      <c r="H657" s="936">
        <v>462</v>
      </c>
      <c r="I657" s="936">
        <v>29</v>
      </c>
      <c r="J657" s="936">
        <v>0</v>
      </c>
      <c r="K657" s="937">
        <v>0</v>
      </c>
    </row>
    <row r="658" spans="1:11">
      <c r="A658" s="1392"/>
      <c r="B658" s="1387"/>
      <c r="C658" s="525" t="s">
        <v>49</v>
      </c>
      <c r="D658" s="935">
        <f t="shared" si="58"/>
        <v>396</v>
      </c>
      <c r="E658" s="936">
        <v>145</v>
      </c>
      <c r="F658" s="936">
        <v>0</v>
      </c>
      <c r="G658" s="936">
        <v>0</v>
      </c>
      <c r="H658" s="936">
        <v>236</v>
      </c>
      <c r="I658" s="936">
        <v>15</v>
      </c>
      <c r="J658" s="936">
        <v>0</v>
      </c>
      <c r="K658" s="937">
        <v>0</v>
      </c>
    </row>
    <row r="659" spans="1:11">
      <c r="A659" s="1392"/>
      <c r="B659" s="1387"/>
      <c r="C659" s="525" t="s">
        <v>228</v>
      </c>
      <c r="D659" s="935">
        <f t="shared" si="58"/>
        <v>357</v>
      </c>
      <c r="E659" s="936">
        <v>117</v>
      </c>
      <c r="F659" s="936">
        <v>0</v>
      </c>
      <c r="G659" s="936">
        <v>0</v>
      </c>
      <c r="H659" s="936">
        <v>226</v>
      </c>
      <c r="I659" s="936">
        <v>14</v>
      </c>
      <c r="J659" s="936">
        <v>0</v>
      </c>
      <c r="K659" s="937">
        <v>0</v>
      </c>
    </row>
    <row r="660" spans="1:11">
      <c r="A660" s="1392"/>
      <c r="B660" s="1387" t="s">
        <v>201</v>
      </c>
      <c r="C660" s="525" t="s">
        <v>227</v>
      </c>
      <c r="D660" s="935">
        <f t="shared" si="58"/>
        <v>614</v>
      </c>
      <c r="E660" s="936">
        <v>196</v>
      </c>
      <c r="F660" s="936">
        <v>193</v>
      </c>
      <c r="G660" s="936">
        <v>0</v>
      </c>
      <c r="H660" s="936">
        <v>167</v>
      </c>
      <c r="I660" s="936">
        <v>58</v>
      </c>
      <c r="J660" s="936">
        <v>0</v>
      </c>
      <c r="K660" s="937">
        <v>0</v>
      </c>
    </row>
    <row r="661" spans="1:11">
      <c r="A661" s="1392"/>
      <c r="B661" s="1387"/>
      <c r="C661" s="525" t="s">
        <v>49</v>
      </c>
      <c r="D661" s="935">
        <f t="shared" si="58"/>
        <v>307</v>
      </c>
      <c r="E661" s="936">
        <v>93</v>
      </c>
      <c r="F661" s="936">
        <v>100</v>
      </c>
      <c r="G661" s="936">
        <v>0</v>
      </c>
      <c r="H661" s="936">
        <v>79</v>
      </c>
      <c r="I661" s="936">
        <v>35</v>
      </c>
      <c r="J661" s="936">
        <v>0</v>
      </c>
      <c r="K661" s="937">
        <v>0</v>
      </c>
    </row>
    <row r="662" spans="1:11">
      <c r="A662" s="1392"/>
      <c r="B662" s="1387"/>
      <c r="C662" s="525" t="s">
        <v>228</v>
      </c>
      <c r="D662" s="935">
        <f t="shared" si="58"/>
        <v>307</v>
      </c>
      <c r="E662" s="936">
        <v>103</v>
      </c>
      <c r="F662" s="936">
        <v>93</v>
      </c>
      <c r="G662" s="936">
        <v>0</v>
      </c>
      <c r="H662" s="936">
        <v>88</v>
      </c>
      <c r="I662" s="936">
        <v>23</v>
      </c>
      <c r="J662" s="936">
        <v>0</v>
      </c>
      <c r="K662" s="937">
        <v>0</v>
      </c>
    </row>
    <row r="663" spans="1:11">
      <c r="A663" s="1392"/>
      <c r="B663" s="1387" t="s">
        <v>202</v>
      </c>
      <c r="C663" s="525" t="s">
        <v>227</v>
      </c>
      <c r="D663" s="935">
        <f t="shared" si="58"/>
        <v>785</v>
      </c>
      <c r="E663" s="936">
        <v>206</v>
      </c>
      <c r="F663" s="936">
        <v>109</v>
      </c>
      <c r="G663" s="936">
        <v>0</v>
      </c>
      <c r="H663" s="936">
        <v>470</v>
      </c>
      <c r="I663" s="936">
        <v>0</v>
      </c>
      <c r="J663" s="936">
        <v>0</v>
      </c>
      <c r="K663" s="937">
        <v>0</v>
      </c>
    </row>
    <row r="664" spans="1:11">
      <c r="A664" s="1392"/>
      <c r="B664" s="1387"/>
      <c r="C664" s="525" t="s">
        <v>49</v>
      </c>
      <c r="D664" s="935">
        <f t="shared" si="58"/>
        <v>403</v>
      </c>
      <c r="E664" s="936">
        <v>109</v>
      </c>
      <c r="F664" s="936">
        <v>53</v>
      </c>
      <c r="G664" s="936">
        <v>0</v>
      </c>
      <c r="H664" s="936">
        <v>241</v>
      </c>
      <c r="I664" s="936">
        <v>0</v>
      </c>
      <c r="J664" s="936">
        <v>0</v>
      </c>
      <c r="K664" s="937">
        <v>0</v>
      </c>
    </row>
    <row r="665" spans="1:11">
      <c r="A665" s="1392"/>
      <c r="B665" s="1387"/>
      <c r="C665" s="525" t="s">
        <v>228</v>
      </c>
      <c r="D665" s="935">
        <f t="shared" si="58"/>
        <v>382</v>
      </c>
      <c r="E665" s="936">
        <v>97</v>
      </c>
      <c r="F665" s="936">
        <v>56</v>
      </c>
      <c r="G665" s="936">
        <v>0</v>
      </c>
      <c r="H665" s="936">
        <v>229</v>
      </c>
      <c r="I665" s="936">
        <v>0</v>
      </c>
      <c r="J665" s="936">
        <v>0</v>
      </c>
      <c r="K665" s="937">
        <v>0</v>
      </c>
    </row>
    <row r="666" spans="1:11">
      <c r="A666" s="1392"/>
      <c r="B666" s="1387" t="s">
        <v>203</v>
      </c>
      <c r="C666" s="525" t="s">
        <v>227</v>
      </c>
      <c r="D666" s="935">
        <f t="shared" si="58"/>
        <v>697</v>
      </c>
      <c r="E666" s="936">
        <v>201</v>
      </c>
      <c r="F666" s="936">
        <v>0</v>
      </c>
      <c r="G666" s="936">
        <v>0</v>
      </c>
      <c r="H666" s="936">
        <v>404</v>
      </c>
      <c r="I666" s="936">
        <v>92</v>
      </c>
      <c r="J666" s="936">
        <v>0</v>
      </c>
      <c r="K666" s="937">
        <v>0</v>
      </c>
    </row>
    <row r="667" spans="1:11">
      <c r="A667" s="1392"/>
      <c r="B667" s="1387"/>
      <c r="C667" s="525" t="s">
        <v>49</v>
      </c>
      <c r="D667" s="935">
        <f t="shared" si="58"/>
        <v>354</v>
      </c>
      <c r="E667" s="936">
        <v>99</v>
      </c>
      <c r="F667" s="936">
        <v>0</v>
      </c>
      <c r="G667" s="936">
        <v>0</v>
      </c>
      <c r="H667" s="936">
        <v>212</v>
      </c>
      <c r="I667" s="936">
        <v>43</v>
      </c>
      <c r="J667" s="936">
        <v>0</v>
      </c>
      <c r="K667" s="937">
        <v>0</v>
      </c>
    </row>
    <row r="668" spans="1:11">
      <c r="A668" s="1392"/>
      <c r="B668" s="1387"/>
      <c r="C668" s="525" t="s">
        <v>228</v>
      </c>
      <c r="D668" s="935">
        <f t="shared" si="58"/>
        <v>343</v>
      </c>
      <c r="E668" s="936">
        <v>102</v>
      </c>
      <c r="F668" s="936">
        <v>0</v>
      </c>
      <c r="G668" s="936">
        <v>0</v>
      </c>
      <c r="H668" s="936">
        <v>192</v>
      </c>
      <c r="I668" s="936">
        <v>49</v>
      </c>
      <c r="J668" s="936">
        <v>0</v>
      </c>
      <c r="K668" s="937">
        <v>0</v>
      </c>
    </row>
    <row r="669" spans="1:11">
      <c r="A669" s="1392"/>
      <c r="B669" s="1387" t="s">
        <v>204</v>
      </c>
      <c r="C669" s="525" t="s">
        <v>227</v>
      </c>
      <c r="D669" s="935">
        <f t="shared" si="58"/>
        <v>5099</v>
      </c>
      <c r="E669" s="936">
        <v>221</v>
      </c>
      <c r="F669" s="936">
        <v>248</v>
      </c>
      <c r="G669" s="936">
        <v>267</v>
      </c>
      <c r="H669" s="936">
        <v>3381</v>
      </c>
      <c r="I669" s="936">
        <v>902</v>
      </c>
      <c r="J669" s="936">
        <v>0</v>
      </c>
      <c r="K669" s="937">
        <v>80</v>
      </c>
    </row>
    <row r="670" spans="1:11">
      <c r="A670" s="1392"/>
      <c r="B670" s="1387"/>
      <c r="C670" s="525" t="s">
        <v>49</v>
      </c>
      <c r="D670" s="935">
        <f t="shared" si="58"/>
        <v>2677</v>
      </c>
      <c r="E670" s="936">
        <v>118</v>
      </c>
      <c r="F670" s="936">
        <v>133</v>
      </c>
      <c r="G670" s="936">
        <v>141</v>
      </c>
      <c r="H670" s="936">
        <v>1772</v>
      </c>
      <c r="I670" s="936">
        <v>477</v>
      </c>
      <c r="J670" s="936">
        <v>0</v>
      </c>
      <c r="K670" s="937">
        <v>36</v>
      </c>
    </row>
    <row r="671" spans="1:11">
      <c r="A671" s="1392"/>
      <c r="B671" s="1387"/>
      <c r="C671" s="525" t="s">
        <v>228</v>
      </c>
      <c r="D671" s="935">
        <f t="shared" si="58"/>
        <v>2422</v>
      </c>
      <c r="E671" s="936">
        <v>103</v>
      </c>
      <c r="F671" s="936">
        <v>115</v>
      </c>
      <c r="G671" s="936">
        <v>126</v>
      </c>
      <c r="H671" s="936">
        <v>1609</v>
      </c>
      <c r="I671" s="936">
        <v>425</v>
      </c>
      <c r="J671" s="936">
        <v>0</v>
      </c>
      <c r="K671" s="937">
        <v>44</v>
      </c>
    </row>
    <row r="672" spans="1:11">
      <c r="A672" s="1392"/>
      <c r="B672" s="1387" t="s">
        <v>205</v>
      </c>
      <c r="C672" s="525" t="s">
        <v>227</v>
      </c>
      <c r="D672" s="935">
        <f t="shared" si="58"/>
        <v>902</v>
      </c>
      <c r="E672" s="936">
        <v>175</v>
      </c>
      <c r="F672" s="936">
        <v>139</v>
      </c>
      <c r="G672" s="936">
        <v>108</v>
      </c>
      <c r="H672" s="936">
        <v>402</v>
      </c>
      <c r="I672" s="936">
        <v>78</v>
      </c>
      <c r="J672" s="936">
        <v>0</v>
      </c>
      <c r="K672" s="937">
        <v>0</v>
      </c>
    </row>
    <row r="673" spans="1:11">
      <c r="A673" s="1392"/>
      <c r="B673" s="1387"/>
      <c r="C673" s="525" t="s">
        <v>49</v>
      </c>
      <c r="D673" s="935">
        <f t="shared" si="58"/>
        <v>503</v>
      </c>
      <c r="E673" s="936">
        <v>92</v>
      </c>
      <c r="F673" s="936">
        <v>73</v>
      </c>
      <c r="G673" s="936">
        <v>56</v>
      </c>
      <c r="H673" s="936">
        <v>232</v>
      </c>
      <c r="I673" s="936">
        <v>50</v>
      </c>
      <c r="J673" s="936">
        <v>0</v>
      </c>
      <c r="K673" s="937">
        <v>0</v>
      </c>
    </row>
    <row r="674" spans="1:11">
      <c r="A674" s="1392"/>
      <c r="B674" s="1387"/>
      <c r="C674" s="525" t="s">
        <v>228</v>
      </c>
      <c r="D674" s="935">
        <f t="shared" si="58"/>
        <v>399</v>
      </c>
      <c r="E674" s="936">
        <v>83</v>
      </c>
      <c r="F674" s="936">
        <v>66</v>
      </c>
      <c r="G674" s="936">
        <v>52</v>
      </c>
      <c r="H674" s="936">
        <v>170</v>
      </c>
      <c r="I674" s="936">
        <v>28</v>
      </c>
      <c r="J674" s="936">
        <v>0</v>
      </c>
      <c r="K674" s="937">
        <v>0</v>
      </c>
    </row>
    <row r="675" spans="1:11">
      <c r="A675" s="1392"/>
      <c r="B675" s="1387" t="s">
        <v>206</v>
      </c>
      <c r="C675" s="525" t="s">
        <v>227</v>
      </c>
      <c r="D675" s="935">
        <f t="shared" si="58"/>
        <v>517</v>
      </c>
      <c r="E675" s="936">
        <v>211</v>
      </c>
      <c r="F675" s="936">
        <v>52</v>
      </c>
      <c r="G675" s="936">
        <v>87</v>
      </c>
      <c r="H675" s="936">
        <v>111</v>
      </c>
      <c r="I675" s="936">
        <v>56</v>
      </c>
      <c r="J675" s="936">
        <v>0</v>
      </c>
      <c r="K675" s="937">
        <v>0</v>
      </c>
    </row>
    <row r="676" spans="1:11" ht="16.5" customHeight="1">
      <c r="A676" s="1392"/>
      <c r="B676" s="1387"/>
      <c r="C676" s="525" t="s">
        <v>49</v>
      </c>
      <c r="D676" s="935">
        <f t="shared" si="58"/>
        <v>256</v>
      </c>
      <c r="E676" s="936">
        <v>100</v>
      </c>
      <c r="F676" s="936">
        <v>26</v>
      </c>
      <c r="G676" s="936">
        <v>41</v>
      </c>
      <c r="H676" s="936">
        <v>67</v>
      </c>
      <c r="I676" s="936">
        <v>22</v>
      </c>
      <c r="J676" s="936">
        <v>0</v>
      </c>
      <c r="K676" s="937">
        <v>0</v>
      </c>
    </row>
    <row r="677" spans="1:11">
      <c r="A677" s="1392"/>
      <c r="B677" s="1387"/>
      <c r="C677" s="525" t="s">
        <v>228</v>
      </c>
      <c r="D677" s="935">
        <f t="shared" si="58"/>
        <v>261</v>
      </c>
      <c r="E677" s="936">
        <v>111</v>
      </c>
      <c r="F677" s="936">
        <v>26</v>
      </c>
      <c r="G677" s="936">
        <v>46</v>
      </c>
      <c r="H677" s="936">
        <v>44</v>
      </c>
      <c r="I677" s="936">
        <v>34</v>
      </c>
      <c r="J677" s="936">
        <v>0</v>
      </c>
      <c r="K677" s="937">
        <v>0</v>
      </c>
    </row>
    <row r="678" spans="1:11">
      <c r="A678" s="1392"/>
      <c r="B678" s="1387" t="s">
        <v>207</v>
      </c>
      <c r="C678" s="525" t="s">
        <v>227</v>
      </c>
      <c r="D678" s="935">
        <f t="shared" si="58"/>
        <v>1289</v>
      </c>
      <c r="E678" s="936">
        <v>452</v>
      </c>
      <c r="F678" s="936">
        <v>0</v>
      </c>
      <c r="G678" s="936">
        <v>59</v>
      </c>
      <c r="H678" s="936">
        <v>546</v>
      </c>
      <c r="I678" s="936">
        <v>33</v>
      </c>
      <c r="J678" s="936">
        <v>0</v>
      </c>
      <c r="K678" s="937">
        <v>199</v>
      </c>
    </row>
    <row r="679" spans="1:11">
      <c r="A679" s="1392"/>
      <c r="B679" s="1387"/>
      <c r="C679" s="525" t="s">
        <v>49</v>
      </c>
      <c r="D679" s="935">
        <f t="shared" si="58"/>
        <v>656</v>
      </c>
      <c r="E679" s="936">
        <v>241</v>
      </c>
      <c r="F679" s="936">
        <v>0</v>
      </c>
      <c r="G679" s="936">
        <v>27</v>
      </c>
      <c r="H679" s="936">
        <v>272</v>
      </c>
      <c r="I679" s="936">
        <v>13</v>
      </c>
      <c r="J679" s="936">
        <v>0</v>
      </c>
      <c r="K679" s="937">
        <v>103</v>
      </c>
    </row>
    <row r="680" spans="1:11">
      <c r="A680" s="1392"/>
      <c r="B680" s="1387"/>
      <c r="C680" s="525" t="s">
        <v>228</v>
      </c>
      <c r="D680" s="935">
        <f t="shared" si="58"/>
        <v>633</v>
      </c>
      <c r="E680" s="936">
        <v>211</v>
      </c>
      <c r="F680" s="936">
        <v>0</v>
      </c>
      <c r="G680" s="936">
        <v>32</v>
      </c>
      <c r="H680" s="936">
        <v>274</v>
      </c>
      <c r="I680" s="936">
        <v>20</v>
      </c>
      <c r="J680" s="936">
        <v>0</v>
      </c>
      <c r="K680" s="937">
        <v>96</v>
      </c>
    </row>
    <row r="681" spans="1:11">
      <c r="A681" s="1392"/>
      <c r="B681" s="1387" t="s">
        <v>208</v>
      </c>
      <c r="C681" s="525" t="s">
        <v>227</v>
      </c>
      <c r="D681" s="935">
        <f t="shared" si="58"/>
        <v>79</v>
      </c>
      <c r="E681" s="936">
        <v>76</v>
      </c>
      <c r="F681" s="936">
        <v>0</v>
      </c>
      <c r="G681" s="936">
        <v>3</v>
      </c>
      <c r="H681" s="936">
        <v>0</v>
      </c>
      <c r="I681" s="936">
        <v>0</v>
      </c>
      <c r="J681" s="936">
        <v>0</v>
      </c>
      <c r="K681" s="937">
        <v>0</v>
      </c>
    </row>
    <row r="682" spans="1:11">
      <c r="A682" s="1392"/>
      <c r="B682" s="1387"/>
      <c r="C682" s="525" t="s">
        <v>49</v>
      </c>
      <c r="D682" s="935">
        <f t="shared" si="58"/>
        <v>40</v>
      </c>
      <c r="E682" s="936">
        <v>38</v>
      </c>
      <c r="F682" s="936">
        <v>0</v>
      </c>
      <c r="G682" s="936">
        <v>2</v>
      </c>
      <c r="H682" s="936">
        <v>0</v>
      </c>
      <c r="I682" s="936">
        <v>0</v>
      </c>
      <c r="J682" s="936">
        <v>0</v>
      </c>
      <c r="K682" s="937">
        <v>0</v>
      </c>
    </row>
    <row r="683" spans="1:11">
      <c r="A683" s="1392"/>
      <c r="B683" s="1387"/>
      <c r="C683" s="525" t="s">
        <v>228</v>
      </c>
      <c r="D683" s="935">
        <f t="shared" si="58"/>
        <v>39</v>
      </c>
      <c r="E683" s="936">
        <v>38</v>
      </c>
      <c r="F683" s="936">
        <v>0</v>
      </c>
      <c r="G683" s="936">
        <v>1</v>
      </c>
      <c r="H683" s="936">
        <v>0</v>
      </c>
      <c r="I683" s="936">
        <v>0</v>
      </c>
      <c r="J683" s="936">
        <v>0</v>
      </c>
      <c r="K683" s="937">
        <v>0</v>
      </c>
    </row>
    <row r="684" spans="1:11">
      <c r="A684" s="1389" t="s">
        <v>661</v>
      </c>
      <c r="B684" s="1388" t="s">
        <v>648</v>
      </c>
      <c r="C684" s="526" t="s">
        <v>644</v>
      </c>
      <c r="D684" s="935">
        <f t="shared" si="58"/>
        <v>106745</v>
      </c>
      <c r="E684" s="935">
        <f>SUM(E685:E686)</f>
        <v>8839</v>
      </c>
      <c r="F684" s="935">
        <f t="shared" ref="F684:K684" si="59">SUM(F685:F686)</f>
        <v>7110</v>
      </c>
      <c r="G684" s="935">
        <f t="shared" si="59"/>
        <v>3109</v>
      </c>
      <c r="H684" s="935">
        <f t="shared" si="59"/>
        <v>54871</v>
      </c>
      <c r="I684" s="935">
        <f t="shared" si="59"/>
        <v>31225</v>
      </c>
      <c r="J684" s="935">
        <f t="shared" si="59"/>
        <v>38</v>
      </c>
      <c r="K684" s="718">
        <f t="shared" si="59"/>
        <v>1553</v>
      </c>
    </row>
    <row r="685" spans="1:11">
      <c r="A685" s="1389"/>
      <c r="B685" s="1388"/>
      <c r="C685" s="526" t="s">
        <v>645</v>
      </c>
      <c r="D685" s="935">
        <f t="shared" si="58"/>
        <v>55443</v>
      </c>
      <c r="E685" s="935">
        <f>SUM(E688,E691,E694,E697,E700,E703,E706,E709,E712,E715,E718,E721,E724,E727,E730,E733,E736,E739)</f>
        <v>4602</v>
      </c>
      <c r="F685" s="935">
        <f t="shared" ref="F685:K685" si="60">SUM(F688,F691,F694,F697,F700,F703,F706,F709,F712,F715,F718,F721,F724,F727,F730,F733,F736,F739)</f>
        <v>3696</v>
      </c>
      <c r="G685" s="935">
        <f t="shared" si="60"/>
        <v>1667</v>
      </c>
      <c r="H685" s="935">
        <f t="shared" si="60"/>
        <v>28513</v>
      </c>
      <c r="I685" s="935">
        <f t="shared" si="60"/>
        <v>16166</v>
      </c>
      <c r="J685" s="935">
        <f t="shared" si="60"/>
        <v>27</v>
      </c>
      <c r="K685" s="718">
        <f t="shared" si="60"/>
        <v>772</v>
      </c>
    </row>
    <row r="686" spans="1:11">
      <c r="A686" s="1389"/>
      <c r="B686" s="1388"/>
      <c r="C686" s="526" t="s">
        <v>646</v>
      </c>
      <c r="D686" s="935">
        <f t="shared" si="58"/>
        <v>51302</v>
      </c>
      <c r="E686" s="935">
        <f>SUM(E689,E692,E695,E698,E701,E704,E707,E710,E713,E716,E719,E722,E725,E728,E731,E734,E737,E740)</f>
        <v>4237</v>
      </c>
      <c r="F686" s="935">
        <f t="shared" ref="F686:K686" si="61">SUM(F689,F692,F695,F698,F701,F704,F707,F710,F713,F716,F719,F722,F725,F728,F731,F734,F737,F740)</f>
        <v>3414</v>
      </c>
      <c r="G686" s="935">
        <f t="shared" si="61"/>
        <v>1442</v>
      </c>
      <c r="H686" s="935">
        <f t="shared" si="61"/>
        <v>26358</v>
      </c>
      <c r="I686" s="935">
        <f t="shared" si="61"/>
        <v>15059</v>
      </c>
      <c r="J686" s="935">
        <f t="shared" si="61"/>
        <v>11</v>
      </c>
      <c r="K686" s="718">
        <f t="shared" si="61"/>
        <v>781</v>
      </c>
    </row>
    <row r="687" spans="1:11">
      <c r="A687" s="1389"/>
      <c r="B687" s="1387" t="s">
        <v>209</v>
      </c>
      <c r="C687" s="525" t="s">
        <v>227</v>
      </c>
      <c r="D687" s="935">
        <f t="shared" si="58"/>
        <v>32867</v>
      </c>
      <c r="E687" s="936">
        <v>2811</v>
      </c>
      <c r="F687" s="936">
        <v>2154</v>
      </c>
      <c r="G687" s="936">
        <v>901</v>
      </c>
      <c r="H687" s="936">
        <v>15926</v>
      </c>
      <c r="I687" s="936">
        <v>10345</v>
      </c>
      <c r="J687" s="936">
        <v>18</v>
      </c>
      <c r="K687" s="937">
        <v>712</v>
      </c>
    </row>
    <row r="688" spans="1:11">
      <c r="A688" s="1389"/>
      <c r="B688" s="1387"/>
      <c r="C688" s="525" t="s">
        <v>49</v>
      </c>
      <c r="D688" s="935">
        <f t="shared" si="58"/>
        <v>17034</v>
      </c>
      <c r="E688" s="936">
        <v>1468</v>
      </c>
      <c r="F688" s="936">
        <v>1139</v>
      </c>
      <c r="G688" s="936">
        <v>490</v>
      </c>
      <c r="H688" s="936">
        <v>8256</v>
      </c>
      <c r="I688" s="936">
        <v>5314</v>
      </c>
      <c r="J688" s="936">
        <v>13</v>
      </c>
      <c r="K688" s="937">
        <v>354</v>
      </c>
    </row>
    <row r="689" spans="1:11">
      <c r="A689" s="1389"/>
      <c r="B689" s="1387"/>
      <c r="C689" s="525" t="s">
        <v>228</v>
      </c>
      <c r="D689" s="935">
        <f t="shared" si="58"/>
        <v>15833</v>
      </c>
      <c r="E689" s="936">
        <v>1343</v>
      </c>
      <c r="F689" s="936">
        <v>1015</v>
      </c>
      <c r="G689" s="936">
        <v>411</v>
      </c>
      <c r="H689" s="936">
        <v>7670</v>
      </c>
      <c r="I689" s="936">
        <v>5031</v>
      </c>
      <c r="J689" s="936">
        <v>5</v>
      </c>
      <c r="K689" s="937">
        <v>358</v>
      </c>
    </row>
    <row r="690" spans="1:11">
      <c r="A690" s="1389"/>
      <c r="B690" s="1387" t="s">
        <v>210</v>
      </c>
      <c r="C690" s="525" t="s">
        <v>227</v>
      </c>
      <c r="D690" s="935">
        <f t="shared" si="58"/>
        <v>12291</v>
      </c>
      <c r="E690" s="936">
        <v>997</v>
      </c>
      <c r="F690" s="936">
        <v>781</v>
      </c>
      <c r="G690" s="936">
        <v>188</v>
      </c>
      <c r="H690" s="936">
        <v>7805</v>
      </c>
      <c r="I690" s="936">
        <v>2457</v>
      </c>
      <c r="J690" s="936">
        <v>0</v>
      </c>
      <c r="K690" s="937">
        <v>63</v>
      </c>
    </row>
    <row r="691" spans="1:11">
      <c r="A691" s="1389"/>
      <c r="B691" s="1387"/>
      <c r="C691" s="525" t="s">
        <v>49</v>
      </c>
      <c r="D691" s="935">
        <f t="shared" si="58"/>
        <v>6540</v>
      </c>
      <c r="E691" s="936">
        <v>527</v>
      </c>
      <c r="F691" s="936">
        <v>415</v>
      </c>
      <c r="G691" s="936">
        <v>102</v>
      </c>
      <c r="H691" s="936">
        <v>4182</v>
      </c>
      <c r="I691" s="936">
        <v>1284</v>
      </c>
      <c r="J691" s="936">
        <v>0</v>
      </c>
      <c r="K691" s="937">
        <v>30</v>
      </c>
    </row>
    <row r="692" spans="1:11">
      <c r="A692" s="1389"/>
      <c r="B692" s="1387"/>
      <c r="C692" s="525" t="s">
        <v>228</v>
      </c>
      <c r="D692" s="935">
        <f t="shared" si="58"/>
        <v>5751</v>
      </c>
      <c r="E692" s="936">
        <v>470</v>
      </c>
      <c r="F692" s="936">
        <v>366</v>
      </c>
      <c r="G692" s="936">
        <v>86</v>
      </c>
      <c r="H692" s="936">
        <v>3623</v>
      </c>
      <c r="I692" s="936">
        <v>1173</v>
      </c>
      <c r="J692" s="936">
        <v>0</v>
      </c>
      <c r="K692" s="937">
        <v>33</v>
      </c>
    </row>
    <row r="693" spans="1:11" ht="16.5" customHeight="1">
      <c r="A693" s="1389"/>
      <c r="B693" s="1387" t="s">
        <v>211</v>
      </c>
      <c r="C693" s="525" t="s">
        <v>227</v>
      </c>
      <c r="D693" s="935">
        <f t="shared" si="58"/>
        <v>4688</v>
      </c>
      <c r="E693" s="936">
        <v>577</v>
      </c>
      <c r="F693" s="936">
        <v>239</v>
      </c>
      <c r="G693" s="936">
        <v>66</v>
      </c>
      <c r="H693" s="936">
        <v>2735</v>
      </c>
      <c r="I693" s="936">
        <v>977</v>
      </c>
      <c r="J693" s="936">
        <v>0</v>
      </c>
      <c r="K693" s="937">
        <v>94</v>
      </c>
    </row>
    <row r="694" spans="1:11">
      <c r="A694" s="1389"/>
      <c r="B694" s="1387"/>
      <c r="C694" s="525" t="s">
        <v>49</v>
      </c>
      <c r="D694" s="935">
        <f t="shared" si="58"/>
        <v>2406</v>
      </c>
      <c r="E694" s="936">
        <v>287</v>
      </c>
      <c r="F694" s="936">
        <v>130</v>
      </c>
      <c r="G694" s="936">
        <v>29</v>
      </c>
      <c r="H694" s="936">
        <v>1431</v>
      </c>
      <c r="I694" s="936">
        <v>487</v>
      </c>
      <c r="J694" s="936">
        <v>0</v>
      </c>
      <c r="K694" s="937">
        <v>42</v>
      </c>
    </row>
    <row r="695" spans="1:11">
      <c r="A695" s="1389"/>
      <c r="B695" s="1387"/>
      <c r="C695" s="525" t="s">
        <v>228</v>
      </c>
      <c r="D695" s="935">
        <f t="shared" si="58"/>
        <v>2282</v>
      </c>
      <c r="E695" s="936">
        <v>290</v>
      </c>
      <c r="F695" s="936">
        <v>109</v>
      </c>
      <c r="G695" s="936">
        <v>37</v>
      </c>
      <c r="H695" s="936">
        <v>1304</v>
      </c>
      <c r="I695" s="936">
        <v>490</v>
      </c>
      <c r="J695" s="936">
        <v>0</v>
      </c>
      <c r="K695" s="937">
        <v>52</v>
      </c>
    </row>
    <row r="696" spans="1:11" ht="16.5" customHeight="1">
      <c r="A696" s="1389"/>
      <c r="B696" s="1387" t="s">
        <v>212</v>
      </c>
      <c r="C696" s="525" t="s">
        <v>227</v>
      </c>
      <c r="D696" s="935">
        <f t="shared" si="58"/>
        <v>4933</v>
      </c>
      <c r="E696" s="936">
        <v>459</v>
      </c>
      <c r="F696" s="936">
        <v>272</v>
      </c>
      <c r="G696" s="936">
        <v>254</v>
      </c>
      <c r="H696" s="936">
        <v>2987</v>
      </c>
      <c r="I696" s="936">
        <v>900</v>
      </c>
      <c r="J696" s="936">
        <v>0</v>
      </c>
      <c r="K696" s="937">
        <v>61</v>
      </c>
    </row>
    <row r="697" spans="1:11">
      <c r="A697" s="1389"/>
      <c r="B697" s="1387"/>
      <c r="C697" s="525" t="s">
        <v>49</v>
      </c>
      <c r="D697" s="935">
        <f t="shared" si="58"/>
        <v>2549</v>
      </c>
      <c r="E697" s="936">
        <v>232</v>
      </c>
      <c r="F697" s="936">
        <v>143</v>
      </c>
      <c r="G697" s="936">
        <v>118</v>
      </c>
      <c r="H697" s="936">
        <v>1560</v>
      </c>
      <c r="I697" s="936">
        <v>470</v>
      </c>
      <c r="J697" s="936">
        <v>0</v>
      </c>
      <c r="K697" s="937">
        <v>26</v>
      </c>
    </row>
    <row r="698" spans="1:11">
      <c r="A698" s="1389"/>
      <c r="B698" s="1387"/>
      <c r="C698" s="525" t="s">
        <v>228</v>
      </c>
      <c r="D698" s="935">
        <f t="shared" si="58"/>
        <v>2384</v>
      </c>
      <c r="E698" s="936">
        <v>227</v>
      </c>
      <c r="F698" s="936">
        <v>129</v>
      </c>
      <c r="G698" s="936">
        <v>136</v>
      </c>
      <c r="H698" s="936">
        <v>1427</v>
      </c>
      <c r="I698" s="936">
        <v>430</v>
      </c>
      <c r="J698" s="936">
        <v>0</v>
      </c>
      <c r="K698" s="937">
        <v>35</v>
      </c>
    </row>
    <row r="699" spans="1:11" ht="16.5" customHeight="1">
      <c r="A699" s="1389"/>
      <c r="B699" s="1385" t="s">
        <v>213</v>
      </c>
      <c r="C699" s="527" t="s">
        <v>227</v>
      </c>
      <c r="D699" s="935">
        <f t="shared" si="58"/>
        <v>20344</v>
      </c>
      <c r="E699" s="938">
        <v>1291</v>
      </c>
      <c r="F699" s="938">
        <v>479</v>
      </c>
      <c r="G699" s="938">
        <v>101</v>
      </c>
      <c r="H699" s="938">
        <v>8917</v>
      </c>
      <c r="I699" s="938">
        <v>9450</v>
      </c>
      <c r="J699" s="938">
        <v>0</v>
      </c>
      <c r="K699" s="939">
        <v>106</v>
      </c>
    </row>
    <row r="700" spans="1:11">
      <c r="A700" s="1389"/>
      <c r="B700" s="1385"/>
      <c r="C700" s="527" t="s">
        <v>49</v>
      </c>
      <c r="D700" s="935">
        <f t="shared" si="58"/>
        <v>10497</v>
      </c>
      <c r="E700" s="938">
        <v>663</v>
      </c>
      <c r="F700" s="938">
        <v>251</v>
      </c>
      <c r="G700" s="938">
        <v>50</v>
      </c>
      <c r="H700" s="938">
        <v>4583</v>
      </c>
      <c r="I700" s="938">
        <v>4889</v>
      </c>
      <c r="J700" s="938">
        <v>0</v>
      </c>
      <c r="K700" s="939">
        <v>61</v>
      </c>
    </row>
    <row r="701" spans="1:11">
      <c r="A701" s="1389"/>
      <c r="B701" s="1385"/>
      <c r="C701" s="527" t="s">
        <v>228</v>
      </c>
      <c r="D701" s="935">
        <f t="shared" si="58"/>
        <v>9847</v>
      </c>
      <c r="E701" s="938">
        <v>628</v>
      </c>
      <c r="F701" s="938">
        <v>228</v>
      </c>
      <c r="G701" s="938">
        <v>51</v>
      </c>
      <c r="H701" s="938">
        <v>4334</v>
      </c>
      <c r="I701" s="938">
        <v>4561</v>
      </c>
      <c r="J701" s="938">
        <v>0</v>
      </c>
      <c r="K701" s="939">
        <v>45</v>
      </c>
    </row>
    <row r="702" spans="1:11" ht="16.5" customHeight="1">
      <c r="A702" s="1389"/>
      <c r="B702" s="1387" t="s">
        <v>214</v>
      </c>
      <c r="C702" s="525" t="s">
        <v>227</v>
      </c>
      <c r="D702" s="935">
        <f t="shared" si="58"/>
        <v>2617</v>
      </c>
      <c r="E702" s="936">
        <v>53</v>
      </c>
      <c r="F702" s="936">
        <v>569</v>
      </c>
      <c r="G702" s="936">
        <v>28</v>
      </c>
      <c r="H702" s="936">
        <v>1370</v>
      </c>
      <c r="I702" s="936">
        <v>597</v>
      </c>
      <c r="J702" s="936">
        <v>0</v>
      </c>
      <c r="K702" s="937">
        <v>0</v>
      </c>
    </row>
    <row r="703" spans="1:11">
      <c r="A703" s="1389"/>
      <c r="B703" s="1387"/>
      <c r="C703" s="525" t="s">
        <v>49</v>
      </c>
      <c r="D703" s="935">
        <f t="shared" si="58"/>
        <v>1340</v>
      </c>
      <c r="E703" s="936">
        <v>30</v>
      </c>
      <c r="F703" s="936">
        <v>295</v>
      </c>
      <c r="G703" s="936">
        <v>15</v>
      </c>
      <c r="H703" s="936">
        <v>683</v>
      </c>
      <c r="I703" s="936">
        <v>317</v>
      </c>
      <c r="J703" s="936">
        <v>0</v>
      </c>
      <c r="K703" s="937">
        <v>0</v>
      </c>
    </row>
    <row r="704" spans="1:11">
      <c r="A704" s="1389"/>
      <c r="B704" s="1387"/>
      <c r="C704" s="525" t="s">
        <v>228</v>
      </c>
      <c r="D704" s="935">
        <f t="shared" si="58"/>
        <v>1277</v>
      </c>
      <c r="E704" s="936">
        <v>23</v>
      </c>
      <c r="F704" s="936">
        <v>274</v>
      </c>
      <c r="G704" s="936">
        <v>13</v>
      </c>
      <c r="H704" s="936">
        <v>687</v>
      </c>
      <c r="I704" s="936">
        <v>280</v>
      </c>
      <c r="J704" s="936">
        <v>0</v>
      </c>
      <c r="K704" s="937">
        <v>0</v>
      </c>
    </row>
    <row r="705" spans="1:11" ht="16.5" customHeight="1">
      <c r="A705" s="1389"/>
      <c r="B705" s="1387" t="s">
        <v>215</v>
      </c>
      <c r="C705" s="525" t="s">
        <v>227</v>
      </c>
      <c r="D705" s="935">
        <f t="shared" si="58"/>
        <v>8466</v>
      </c>
      <c r="E705" s="936">
        <v>537</v>
      </c>
      <c r="F705" s="936">
        <v>326</v>
      </c>
      <c r="G705" s="936">
        <v>134</v>
      </c>
      <c r="H705" s="936">
        <v>4996</v>
      </c>
      <c r="I705" s="936">
        <v>2117</v>
      </c>
      <c r="J705" s="936">
        <v>0</v>
      </c>
      <c r="K705" s="937">
        <v>356</v>
      </c>
    </row>
    <row r="706" spans="1:11">
      <c r="A706" s="1389"/>
      <c r="B706" s="1387"/>
      <c r="C706" s="525" t="s">
        <v>49</v>
      </c>
      <c r="D706" s="935">
        <f t="shared" si="58"/>
        <v>4323</v>
      </c>
      <c r="E706" s="936">
        <v>277</v>
      </c>
      <c r="F706" s="936">
        <v>167</v>
      </c>
      <c r="G706" s="936">
        <v>71</v>
      </c>
      <c r="H706" s="936">
        <v>2530</v>
      </c>
      <c r="I706" s="936">
        <v>1098</v>
      </c>
      <c r="J706" s="936">
        <v>0</v>
      </c>
      <c r="K706" s="937">
        <v>180</v>
      </c>
    </row>
    <row r="707" spans="1:11">
      <c r="A707" s="1389"/>
      <c r="B707" s="1387"/>
      <c r="C707" s="525" t="s">
        <v>228</v>
      </c>
      <c r="D707" s="935">
        <f t="shared" si="58"/>
        <v>4143</v>
      </c>
      <c r="E707" s="936">
        <v>260</v>
      </c>
      <c r="F707" s="936">
        <v>159</v>
      </c>
      <c r="G707" s="936">
        <v>63</v>
      </c>
      <c r="H707" s="936">
        <v>2466</v>
      </c>
      <c r="I707" s="936">
        <v>1019</v>
      </c>
      <c r="J707" s="936">
        <v>0</v>
      </c>
      <c r="K707" s="937">
        <v>176</v>
      </c>
    </row>
    <row r="708" spans="1:11" ht="16.5" customHeight="1">
      <c r="A708" s="1389"/>
      <c r="B708" s="1387" t="s">
        <v>216</v>
      </c>
      <c r="C708" s="525" t="s">
        <v>227</v>
      </c>
      <c r="D708" s="935">
        <f t="shared" si="58"/>
        <v>10066</v>
      </c>
      <c r="E708" s="936">
        <v>264</v>
      </c>
      <c r="F708" s="936">
        <v>1090</v>
      </c>
      <c r="G708" s="936">
        <v>85</v>
      </c>
      <c r="H708" s="936">
        <v>5027</v>
      </c>
      <c r="I708" s="936">
        <v>3419</v>
      </c>
      <c r="J708" s="936">
        <v>20</v>
      </c>
      <c r="K708" s="937">
        <v>161</v>
      </c>
    </row>
    <row r="709" spans="1:11">
      <c r="A709" s="1389"/>
      <c r="B709" s="1387"/>
      <c r="C709" s="525" t="s">
        <v>49</v>
      </c>
      <c r="D709" s="935">
        <f t="shared" si="58"/>
        <v>5224</v>
      </c>
      <c r="E709" s="936">
        <v>132</v>
      </c>
      <c r="F709" s="936">
        <v>552</v>
      </c>
      <c r="G709" s="936">
        <v>41</v>
      </c>
      <c r="H709" s="936">
        <v>2579</v>
      </c>
      <c r="I709" s="936">
        <v>1827</v>
      </c>
      <c r="J709" s="936">
        <v>14</v>
      </c>
      <c r="K709" s="937">
        <v>79</v>
      </c>
    </row>
    <row r="710" spans="1:11">
      <c r="A710" s="1389"/>
      <c r="B710" s="1387"/>
      <c r="C710" s="525" t="s">
        <v>228</v>
      </c>
      <c r="D710" s="935">
        <f t="shared" si="58"/>
        <v>4842</v>
      </c>
      <c r="E710" s="936">
        <v>132</v>
      </c>
      <c r="F710" s="936">
        <v>538</v>
      </c>
      <c r="G710" s="936">
        <v>44</v>
      </c>
      <c r="H710" s="936">
        <v>2448</v>
      </c>
      <c r="I710" s="936">
        <v>1592</v>
      </c>
      <c r="J710" s="936">
        <v>6</v>
      </c>
      <c r="K710" s="937">
        <v>82</v>
      </c>
    </row>
    <row r="711" spans="1:11">
      <c r="A711" s="1389"/>
      <c r="B711" s="1387" t="s">
        <v>217</v>
      </c>
      <c r="C711" s="525" t="s">
        <v>227</v>
      </c>
      <c r="D711" s="935">
        <f t="shared" ref="D711:D749" si="62">SUM(E711:K711)</f>
        <v>459</v>
      </c>
      <c r="E711" s="936">
        <v>110</v>
      </c>
      <c r="F711" s="936">
        <v>0</v>
      </c>
      <c r="G711" s="936">
        <v>106</v>
      </c>
      <c r="H711" s="936">
        <v>195</v>
      </c>
      <c r="I711" s="936">
        <v>48</v>
      </c>
      <c r="J711" s="936">
        <v>0</v>
      </c>
      <c r="K711" s="937">
        <v>0</v>
      </c>
    </row>
    <row r="712" spans="1:11" ht="16.5" customHeight="1">
      <c r="A712" s="1389"/>
      <c r="B712" s="1387"/>
      <c r="C712" s="525" t="s">
        <v>49</v>
      </c>
      <c r="D712" s="935">
        <f t="shared" si="62"/>
        <v>232</v>
      </c>
      <c r="E712" s="936">
        <v>57</v>
      </c>
      <c r="F712" s="936">
        <v>0</v>
      </c>
      <c r="G712" s="936">
        <v>52</v>
      </c>
      <c r="H712" s="936">
        <v>99</v>
      </c>
      <c r="I712" s="936">
        <v>24</v>
      </c>
      <c r="J712" s="936">
        <v>0</v>
      </c>
      <c r="K712" s="937">
        <v>0</v>
      </c>
    </row>
    <row r="713" spans="1:11">
      <c r="A713" s="1389"/>
      <c r="B713" s="1387"/>
      <c r="C713" s="525" t="s">
        <v>228</v>
      </c>
      <c r="D713" s="935">
        <f t="shared" si="62"/>
        <v>227</v>
      </c>
      <c r="E713" s="936">
        <v>53</v>
      </c>
      <c r="F713" s="936">
        <v>0</v>
      </c>
      <c r="G713" s="936">
        <v>54</v>
      </c>
      <c r="H713" s="936">
        <v>96</v>
      </c>
      <c r="I713" s="936">
        <v>24</v>
      </c>
      <c r="J713" s="936">
        <v>0</v>
      </c>
      <c r="K713" s="937">
        <v>0</v>
      </c>
    </row>
    <row r="714" spans="1:11">
      <c r="A714" s="1389"/>
      <c r="B714" s="1387" t="s">
        <v>218</v>
      </c>
      <c r="C714" s="525" t="s">
        <v>227</v>
      </c>
      <c r="D714" s="935">
        <f t="shared" si="62"/>
        <v>1745</v>
      </c>
      <c r="E714" s="936">
        <v>188</v>
      </c>
      <c r="F714" s="936">
        <v>239</v>
      </c>
      <c r="G714" s="936">
        <v>130</v>
      </c>
      <c r="H714" s="936">
        <v>747</v>
      </c>
      <c r="I714" s="936">
        <v>441</v>
      </c>
      <c r="J714" s="936">
        <v>0</v>
      </c>
      <c r="K714" s="937">
        <v>0</v>
      </c>
    </row>
    <row r="715" spans="1:11">
      <c r="A715" s="1389"/>
      <c r="B715" s="1387"/>
      <c r="C715" s="525" t="s">
        <v>49</v>
      </c>
      <c r="D715" s="935">
        <f t="shared" si="62"/>
        <v>873</v>
      </c>
      <c r="E715" s="936">
        <v>102</v>
      </c>
      <c r="F715" s="936">
        <v>127</v>
      </c>
      <c r="G715" s="936">
        <v>72</v>
      </c>
      <c r="H715" s="936">
        <v>364</v>
      </c>
      <c r="I715" s="936">
        <v>208</v>
      </c>
      <c r="J715" s="936">
        <v>0</v>
      </c>
      <c r="K715" s="937">
        <v>0</v>
      </c>
    </row>
    <row r="716" spans="1:11">
      <c r="A716" s="1389"/>
      <c r="B716" s="1387"/>
      <c r="C716" s="525" t="s">
        <v>228</v>
      </c>
      <c r="D716" s="935">
        <f t="shared" si="62"/>
        <v>872</v>
      </c>
      <c r="E716" s="936">
        <v>86</v>
      </c>
      <c r="F716" s="936">
        <v>112</v>
      </c>
      <c r="G716" s="936">
        <v>58</v>
      </c>
      <c r="H716" s="936">
        <v>383</v>
      </c>
      <c r="I716" s="936">
        <v>233</v>
      </c>
      <c r="J716" s="936">
        <v>0</v>
      </c>
      <c r="K716" s="937">
        <v>0</v>
      </c>
    </row>
    <row r="717" spans="1:11">
      <c r="A717" s="1389"/>
      <c r="B717" s="1387" t="s">
        <v>219</v>
      </c>
      <c r="C717" s="525" t="s">
        <v>227</v>
      </c>
      <c r="D717" s="935">
        <f t="shared" si="62"/>
        <v>1217</v>
      </c>
      <c r="E717" s="936">
        <v>151</v>
      </c>
      <c r="F717" s="936">
        <v>215</v>
      </c>
      <c r="G717" s="936">
        <v>58</v>
      </c>
      <c r="H717" s="936">
        <v>758</v>
      </c>
      <c r="I717" s="936">
        <v>35</v>
      </c>
      <c r="J717" s="936">
        <v>0</v>
      </c>
      <c r="K717" s="937">
        <v>0</v>
      </c>
    </row>
    <row r="718" spans="1:11">
      <c r="A718" s="1389"/>
      <c r="B718" s="1387"/>
      <c r="C718" s="525" t="s">
        <v>49</v>
      </c>
      <c r="D718" s="935">
        <f t="shared" si="62"/>
        <v>644</v>
      </c>
      <c r="E718" s="936">
        <v>73</v>
      </c>
      <c r="F718" s="936">
        <v>111</v>
      </c>
      <c r="G718" s="936">
        <v>32</v>
      </c>
      <c r="H718" s="936">
        <v>407</v>
      </c>
      <c r="I718" s="936">
        <v>21</v>
      </c>
      <c r="J718" s="936">
        <v>0</v>
      </c>
      <c r="K718" s="937">
        <v>0</v>
      </c>
    </row>
    <row r="719" spans="1:11">
      <c r="A719" s="1389"/>
      <c r="B719" s="1387"/>
      <c r="C719" s="525" t="s">
        <v>228</v>
      </c>
      <c r="D719" s="935">
        <f t="shared" si="62"/>
        <v>573</v>
      </c>
      <c r="E719" s="936">
        <v>78</v>
      </c>
      <c r="F719" s="936">
        <v>104</v>
      </c>
      <c r="G719" s="936">
        <v>26</v>
      </c>
      <c r="H719" s="936">
        <v>351</v>
      </c>
      <c r="I719" s="936">
        <v>14</v>
      </c>
      <c r="J719" s="936">
        <v>0</v>
      </c>
      <c r="K719" s="937">
        <v>0</v>
      </c>
    </row>
    <row r="720" spans="1:11">
      <c r="A720" s="1389"/>
      <c r="B720" s="1387" t="s">
        <v>124</v>
      </c>
      <c r="C720" s="525" t="s">
        <v>227</v>
      </c>
      <c r="D720" s="935">
        <f t="shared" si="62"/>
        <v>1545</v>
      </c>
      <c r="E720" s="936">
        <v>211</v>
      </c>
      <c r="F720" s="936">
        <v>130</v>
      </c>
      <c r="G720" s="936">
        <v>188</v>
      </c>
      <c r="H720" s="936">
        <v>840</v>
      </c>
      <c r="I720" s="936">
        <v>176</v>
      </c>
      <c r="J720" s="936">
        <v>0</v>
      </c>
      <c r="K720" s="937">
        <v>0</v>
      </c>
    </row>
    <row r="721" spans="1:11">
      <c r="A721" s="1389"/>
      <c r="B721" s="1387"/>
      <c r="C721" s="525" t="s">
        <v>49</v>
      </c>
      <c r="D721" s="935">
        <f t="shared" si="62"/>
        <v>840</v>
      </c>
      <c r="E721" s="936">
        <v>108</v>
      </c>
      <c r="F721" s="936">
        <v>66</v>
      </c>
      <c r="G721" s="936">
        <v>109</v>
      </c>
      <c r="H721" s="936">
        <v>463</v>
      </c>
      <c r="I721" s="936">
        <v>94</v>
      </c>
      <c r="J721" s="936">
        <v>0</v>
      </c>
      <c r="K721" s="937">
        <v>0</v>
      </c>
    </row>
    <row r="722" spans="1:11">
      <c r="A722" s="1389"/>
      <c r="B722" s="1387"/>
      <c r="C722" s="525" t="s">
        <v>228</v>
      </c>
      <c r="D722" s="935">
        <f t="shared" si="62"/>
        <v>705</v>
      </c>
      <c r="E722" s="936">
        <v>103</v>
      </c>
      <c r="F722" s="936">
        <v>64</v>
      </c>
      <c r="G722" s="936">
        <v>79</v>
      </c>
      <c r="H722" s="936">
        <v>377</v>
      </c>
      <c r="I722" s="936">
        <v>82</v>
      </c>
      <c r="J722" s="936">
        <v>0</v>
      </c>
      <c r="K722" s="937">
        <v>0</v>
      </c>
    </row>
    <row r="723" spans="1:11">
      <c r="A723" s="1389"/>
      <c r="B723" s="1387" t="s">
        <v>220</v>
      </c>
      <c r="C723" s="525" t="s">
        <v>227</v>
      </c>
      <c r="D723" s="935">
        <f t="shared" si="62"/>
        <v>810</v>
      </c>
      <c r="E723" s="936">
        <v>128</v>
      </c>
      <c r="F723" s="936">
        <v>0</v>
      </c>
      <c r="G723" s="936">
        <v>361</v>
      </c>
      <c r="H723" s="936">
        <v>286</v>
      </c>
      <c r="I723" s="936">
        <v>35</v>
      </c>
      <c r="J723" s="936">
        <v>0</v>
      </c>
      <c r="K723" s="937">
        <v>0</v>
      </c>
    </row>
    <row r="724" spans="1:11">
      <c r="A724" s="1389"/>
      <c r="B724" s="1387"/>
      <c r="C724" s="525" t="s">
        <v>49</v>
      </c>
      <c r="D724" s="935">
        <f t="shared" si="62"/>
        <v>440</v>
      </c>
      <c r="E724" s="936">
        <v>71</v>
      </c>
      <c r="F724" s="936">
        <v>0</v>
      </c>
      <c r="G724" s="936">
        <v>197</v>
      </c>
      <c r="H724" s="936">
        <v>156</v>
      </c>
      <c r="I724" s="936">
        <v>16</v>
      </c>
      <c r="J724" s="936">
        <v>0</v>
      </c>
      <c r="K724" s="937">
        <v>0</v>
      </c>
    </row>
    <row r="725" spans="1:11">
      <c r="A725" s="1389"/>
      <c r="B725" s="1387"/>
      <c r="C725" s="525" t="s">
        <v>228</v>
      </c>
      <c r="D725" s="935">
        <f t="shared" si="62"/>
        <v>370</v>
      </c>
      <c r="E725" s="936">
        <v>57</v>
      </c>
      <c r="F725" s="936">
        <v>0</v>
      </c>
      <c r="G725" s="936">
        <v>164</v>
      </c>
      <c r="H725" s="936">
        <v>130</v>
      </c>
      <c r="I725" s="936">
        <v>19</v>
      </c>
      <c r="J725" s="936">
        <v>0</v>
      </c>
      <c r="K725" s="937">
        <v>0</v>
      </c>
    </row>
    <row r="726" spans="1:11">
      <c r="A726" s="1389"/>
      <c r="B726" s="1387" t="s">
        <v>221</v>
      </c>
      <c r="C726" s="525" t="s">
        <v>227</v>
      </c>
      <c r="D726" s="935">
        <f t="shared" si="62"/>
        <v>1022</v>
      </c>
      <c r="E726" s="936">
        <v>103</v>
      </c>
      <c r="F726" s="936">
        <v>218</v>
      </c>
      <c r="G726" s="936">
        <v>143</v>
      </c>
      <c r="H726" s="936">
        <v>540</v>
      </c>
      <c r="I726" s="936">
        <v>18</v>
      </c>
      <c r="J726" s="936">
        <v>0</v>
      </c>
      <c r="K726" s="937">
        <v>0</v>
      </c>
    </row>
    <row r="727" spans="1:11">
      <c r="A727" s="1389"/>
      <c r="B727" s="1387"/>
      <c r="C727" s="525" t="s">
        <v>49</v>
      </c>
      <c r="D727" s="935">
        <f t="shared" si="62"/>
        <v>541</v>
      </c>
      <c r="E727" s="936">
        <v>71</v>
      </c>
      <c r="F727" s="936">
        <v>109</v>
      </c>
      <c r="G727" s="936">
        <v>80</v>
      </c>
      <c r="H727" s="936">
        <v>268</v>
      </c>
      <c r="I727" s="936">
        <v>13</v>
      </c>
      <c r="J727" s="936">
        <v>0</v>
      </c>
      <c r="K727" s="937">
        <v>0</v>
      </c>
    </row>
    <row r="728" spans="1:11">
      <c r="A728" s="1389"/>
      <c r="B728" s="1387"/>
      <c r="C728" s="525" t="s">
        <v>228</v>
      </c>
      <c r="D728" s="935">
        <f t="shared" si="62"/>
        <v>481</v>
      </c>
      <c r="E728" s="936">
        <v>32</v>
      </c>
      <c r="F728" s="936">
        <v>109</v>
      </c>
      <c r="G728" s="936">
        <v>63</v>
      </c>
      <c r="H728" s="936">
        <v>272</v>
      </c>
      <c r="I728" s="936">
        <v>5</v>
      </c>
      <c r="J728" s="936">
        <v>0</v>
      </c>
      <c r="K728" s="937">
        <v>0</v>
      </c>
    </row>
    <row r="729" spans="1:11">
      <c r="A729" s="1389"/>
      <c r="B729" s="1387" t="s">
        <v>222</v>
      </c>
      <c r="C729" s="525" t="s">
        <v>227</v>
      </c>
      <c r="D729" s="935">
        <f t="shared" si="62"/>
        <v>718</v>
      </c>
      <c r="E729" s="936">
        <v>290</v>
      </c>
      <c r="F729" s="936">
        <v>0</v>
      </c>
      <c r="G729" s="936">
        <v>95</v>
      </c>
      <c r="H729" s="936">
        <v>333</v>
      </c>
      <c r="I729" s="936">
        <v>0</v>
      </c>
      <c r="J729" s="936">
        <v>0</v>
      </c>
      <c r="K729" s="937">
        <v>0</v>
      </c>
    </row>
    <row r="730" spans="1:11">
      <c r="A730" s="1389"/>
      <c r="B730" s="1387"/>
      <c r="C730" s="525" t="s">
        <v>49</v>
      </c>
      <c r="D730" s="935">
        <f t="shared" si="62"/>
        <v>393</v>
      </c>
      <c r="E730" s="936">
        <v>146</v>
      </c>
      <c r="F730" s="936">
        <v>0</v>
      </c>
      <c r="G730" s="936">
        <v>58</v>
      </c>
      <c r="H730" s="936">
        <v>189</v>
      </c>
      <c r="I730" s="936">
        <v>0</v>
      </c>
      <c r="J730" s="936">
        <v>0</v>
      </c>
      <c r="K730" s="937">
        <v>0</v>
      </c>
    </row>
    <row r="731" spans="1:11">
      <c r="A731" s="1389"/>
      <c r="B731" s="1387"/>
      <c r="C731" s="525" t="s">
        <v>228</v>
      </c>
      <c r="D731" s="935">
        <f t="shared" si="62"/>
        <v>325</v>
      </c>
      <c r="E731" s="936">
        <v>144</v>
      </c>
      <c r="F731" s="936">
        <v>0</v>
      </c>
      <c r="G731" s="936">
        <v>37</v>
      </c>
      <c r="H731" s="936">
        <v>144</v>
      </c>
      <c r="I731" s="936">
        <v>0</v>
      </c>
      <c r="J731" s="936">
        <v>0</v>
      </c>
      <c r="K731" s="937">
        <v>0</v>
      </c>
    </row>
    <row r="732" spans="1:11">
      <c r="A732" s="1389"/>
      <c r="B732" s="1387" t="s">
        <v>223</v>
      </c>
      <c r="C732" s="525" t="s">
        <v>227</v>
      </c>
      <c r="D732" s="935">
        <f t="shared" si="62"/>
        <v>760</v>
      </c>
      <c r="E732" s="936">
        <v>200</v>
      </c>
      <c r="F732" s="936">
        <v>324</v>
      </c>
      <c r="G732" s="936">
        <v>56</v>
      </c>
      <c r="H732" s="936">
        <v>128</v>
      </c>
      <c r="I732" s="936">
        <v>52</v>
      </c>
      <c r="J732" s="936">
        <v>0</v>
      </c>
      <c r="K732" s="937">
        <v>0</v>
      </c>
    </row>
    <row r="733" spans="1:11">
      <c r="A733" s="1389"/>
      <c r="B733" s="1387"/>
      <c r="C733" s="525" t="s">
        <v>49</v>
      </c>
      <c r="D733" s="935">
        <f t="shared" si="62"/>
        <v>395</v>
      </c>
      <c r="E733" s="936">
        <v>103</v>
      </c>
      <c r="F733" s="936">
        <v>162</v>
      </c>
      <c r="G733" s="936">
        <v>33</v>
      </c>
      <c r="H733" s="936">
        <v>71</v>
      </c>
      <c r="I733" s="936">
        <v>26</v>
      </c>
      <c r="J733" s="936">
        <v>0</v>
      </c>
      <c r="K733" s="937">
        <v>0</v>
      </c>
    </row>
    <row r="734" spans="1:11">
      <c r="A734" s="1389"/>
      <c r="B734" s="1387"/>
      <c r="C734" s="525" t="s">
        <v>228</v>
      </c>
      <c r="D734" s="935">
        <f t="shared" si="62"/>
        <v>365</v>
      </c>
      <c r="E734" s="936">
        <v>97</v>
      </c>
      <c r="F734" s="936">
        <v>162</v>
      </c>
      <c r="G734" s="936">
        <v>23</v>
      </c>
      <c r="H734" s="936">
        <v>57</v>
      </c>
      <c r="I734" s="936">
        <v>26</v>
      </c>
      <c r="J734" s="936">
        <v>0</v>
      </c>
      <c r="K734" s="937">
        <v>0</v>
      </c>
    </row>
    <row r="735" spans="1:11">
      <c r="A735" s="1389"/>
      <c r="B735" s="1387" t="s">
        <v>224</v>
      </c>
      <c r="C735" s="525" t="s">
        <v>227</v>
      </c>
      <c r="D735" s="935">
        <f t="shared" si="62"/>
        <v>1584</v>
      </c>
      <c r="E735" s="936">
        <v>278</v>
      </c>
      <c r="F735" s="936">
        <v>22</v>
      </c>
      <c r="G735" s="936">
        <v>70</v>
      </c>
      <c r="H735" s="936">
        <v>1116</v>
      </c>
      <c r="I735" s="936">
        <v>98</v>
      </c>
      <c r="J735" s="936">
        <v>0</v>
      </c>
      <c r="K735" s="937">
        <v>0</v>
      </c>
    </row>
    <row r="736" spans="1:11">
      <c r="A736" s="1389"/>
      <c r="B736" s="1387"/>
      <c r="C736" s="525" t="s">
        <v>49</v>
      </c>
      <c r="D736" s="935">
        <f t="shared" si="62"/>
        <v>847</v>
      </c>
      <c r="E736" s="936">
        <v>149</v>
      </c>
      <c r="F736" s="936">
        <v>9</v>
      </c>
      <c r="G736" s="936">
        <v>33</v>
      </c>
      <c r="H736" s="936">
        <v>609</v>
      </c>
      <c r="I736" s="936">
        <v>47</v>
      </c>
      <c r="J736" s="936">
        <v>0</v>
      </c>
      <c r="K736" s="937">
        <v>0</v>
      </c>
    </row>
    <row r="737" spans="1:11">
      <c r="A737" s="1389"/>
      <c r="B737" s="1387"/>
      <c r="C737" s="525" t="s">
        <v>228</v>
      </c>
      <c r="D737" s="935">
        <f t="shared" si="62"/>
        <v>737</v>
      </c>
      <c r="E737" s="936">
        <v>129</v>
      </c>
      <c r="F737" s="936">
        <v>13</v>
      </c>
      <c r="G737" s="936">
        <v>37</v>
      </c>
      <c r="H737" s="936">
        <v>507</v>
      </c>
      <c r="I737" s="936">
        <v>51</v>
      </c>
      <c r="J737" s="936">
        <v>0</v>
      </c>
      <c r="K737" s="937">
        <v>0</v>
      </c>
    </row>
    <row r="738" spans="1:11">
      <c r="A738" s="1389"/>
      <c r="B738" s="1387" t="s">
        <v>225</v>
      </c>
      <c r="C738" s="525" t="s">
        <v>227</v>
      </c>
      <c r="D738" s="935">
        <f t="shared" si="62"/>
        <v>613</v>
      </c>
      <c r="E738" s="936">
        <v>191</v>
      </c>
      <c r="F738" s="936">
        <v>52</v>
      </c>
      <c r="G738" s="936">
        <v>145</v>
      </c>
      <c r="H738" s="936">
        <v>165</v>
      </c>
      <c r="I738" s="936">
        <v>60</v>
      </c>
      <c r="J738" s="936">
        <v>0</v>
      </c>
      <c r="K738" s="937">
        <v>0</v>
      </c>
    </row>
    <row r="739" spans="1:11">
      <c r="A739" s="1389"/>
      <c r="B739" s="1387"/>
      <c r="C739" s="525" t="s">
        <v>49</v>
      </c>
      <c r="D739" s="935">
        <f t="shared" si="62"/>
        <v>325</v>
      </c>
      <c r="E739" s="936">
        <v>106</v>
      </c>
      <c r="F739" s="936">
        <v>20</v>
      </c>
      <c r="G739" s="936">
        <v>85</v>
      </c>
      <c r="H739" s="936">
        <v>83</v>
      </c>
      <c r="I739" s="936">
        <v>31</v>
      </c>
      <c r="J739" s="936">
        <v>0</v>
      </c>
      <c r="K739" s="937">
        <v>0</v>
      </c>
    </row>
    <row r="740" spans="1:11" ht="16.5" customHeight="1">
      <c r="A740" s="1389"/>
      <c r="B740" s="1387"/>
      <c r="C740" s="525" t="s">
        <v>228</v>
      </c>
      <c r="D740" s="935">
        <f t="shared" si="62"/>
        <v>288</v>
      </c>
      <c r="E740" s="936">
        <v>85</v>
      </c>
      <c r="F740" s="936">
        <v>32</v>
      </c>
      <c r="G740" s="936">
        <v>60</v>
      </c>
      <c r="H740" s="936">
        <v>82</v>
      </c>
      <c r="I740" s="936">
        <v>29</v>
      </c>
      <c r="J740" s="936">
        <v>0</v>
      </c>
      <c r="K740" s="937">
        <v>0</v>
      </c>
    </row>
    <row r="741" spans="1:11">
      <c r="A741" s="1389" t="s">
        <v>662</v>
      </c>
      <c r="B741" s="1388" t="s">
        <v>648</v>
      </c>
      <c r="C741" s="528" t="s">
        <v>644</v>
      </c>
      <c r="D741" s="935">
        <f t="shared" si="62"/>
        <v>27256</v>
      </c>
      <c r="E741" s="935">
        <f>SUM(E742:E743)</f>
        <v>1366</v>
      </c>
      <c r="F741" s="935">
        <f t="shared" ref="F741:K741" si="63">SUM(F742:F743)</f>
        <v>6557</v>
      </c>
      <c r="G741" s="935">
        <f t="shared" si="63"/>
        <v>2889</v>
      </c>
      <c r="H741" s="935">
        <f t="shared" si="63"/>
        <v>13307</v>
      </c>
      <c r="I741" s="935">
        <f t="shared" si="63"/>
        <v>2782</v>
      </c>
      <c r="J741" s="935">
        <f t="shared" si="63"/>
        <v>0</v>
      </c>
      <c r="K741" s="718">
        <f t="shared" si="63"/>
        <v>355</v>
      </c>
    </row>
    <row r="742" spans="1:11">
      <c r="A742" s="1389"/>
      <c r="B742" s="1388"/>
      <c r="C742" s="528" t="s">
        <v>645</v>
      </c>
      <c r="D742" s="935">
        <f t="shared" si="62"/>
        <v>13985</v>
      </c>
      <c r="E742" s="935">
        <f>SUM(E745,E748)</f>
        <v>707</v>
      </c>
      <c r="F742" s="935">
        <f t="shared" ref="F742:K742" si="64">SUM(F745,F748)</f>
        <v>3401</v>
      </c>
      <c r="G742" s="935">
        <f t="shared" si="64"/>
        <v>1491</v>
      </c>
      <c r="H742" s="935">
        <f t="shared" si="64"/>
        <v>6775</v>
      </c>
      <c r="I742" s="935">
        <f t="shared" si="64"/>
        <v>1429</v>
      </c>
      <c r="J742" s="935">
        <f t="shared" si="64"/>
        <v>0</v>
      </c>
      <c r="K742" s="718">
        <f t="shared" si="64"/>
        <v>182</v>
      </c>
    </row>
    <row r="743" spans="1:11">
      <c r="A743" s="1389"/>
      <c r="B743" s="1388"/>
      <c r="C743" s="528" t="s">
        <v>646</v>
      </c>
      <c r="D743" s="935">
        <f t="shared" si="62"/>
        <v>13271</v>
      </c>
      <c r="E743" s="935">
        <f>SUM(E746,E749)</f>
        <v>659</v>
      </c>
      <c r="F743" s="935">
        <f t="shared" ref="F743:K743" si="65">SUM(F746,F749)</f>
        <v>3156</v>
      </c>
      <c r="G743" s="935">
        <f t="shared" si="65"/>
        <v>1398</v>
      </c>
      <c r="H743" s="935">
        <f t="shared" si="65"/>
        <v>6532</v>
      </c>
      <c r="I743" s="935">
        <f t="shared" si="65"/>
        <v>1353</v>
      </c>
      <c r="J743" s="935">
        <f t="shared" si="65"/>
        <v>0</v>
      </c>
      <c r="K743" s="718">
        <f t="shared" si="65"/>
        <v>173</v>
      </c>
    </row>
    <row r="744" spans="1:11">
      <c r="A744" s="1389"/>
      <c r="B744" s="1385" t="s">
        <v>13</v>
      </c>
      <c r="C744" s="527" t="s">
        <v>227</v>
      </c>
      <c r="D744" s="935">
        <f t="shared" si="62"/>
        <v>20785</v>
      </c>
      <c r="E744" s="938">
        <v>715</v>
      </c>
      <c r="F744" s="938">
        <v>4037</v>
      </c>
      <c r="G744" s="938">
        <v>1840</v>
      </c>
      <c r="H744" s="938">
        <v>11573</v>
      </c>
      <c r="I744" s="938">
        <v>2320</v>
      </c>
      <c r="J744" s="938">
        <v>0</v>
      </c>
      <c r="K744" s="939">
        <v>300</v>
      </c>
    </row>
    <row r="745" spans="1:11">
      <c r="A745" s="1389"/>
      <c r="B745" s="1385"/>
      <c r="C745" s="527" t="s">
        <v>49</v>
      </c>
      <c r="D745" s="935">
        <f t="shared" si="62"/>
        <v>10659</v>
      </c>
      <c r="E745" s="938">
        <v>355</v>
      </c>
      <c r="F745" s="938">
        <v>2104</v>
      </c>
      <c r="G745" s="938">
        <v>953</v>
      </c>
      <c r="H745" s="938">
        <v>5919</v>
      </c>
      <c r="I745" s="938">
        <v>1174</v>
      </c>
      <c r="J745" s="938">
        <v>0</v>
      </c>
      <c r="K745" s="939">
        <v>154</v>
      </c>
    </row>
    <row r="746" spans="1:11">
      <c r="A746" s="1389"/>
      <c r="B746" s="1385"/>
      <c r="C746" s="527" t="s">
        <v>228</v>
      </c>
      <c r="D746" s="935">
        <f t="shared" si="62"/>
        <v>10126</v>
      </c>
      <c r="E746" s="938">
        <v>360</v>
      </c>
      <c r="F746" s="938">
        <v>1933</v>
      </c>
      <c r="G746" s="938">
        <v>887</v>
      </c>
      <c r="H746" s="938">
        <v>5654</v>
      </c>
      <c r="I746" s="938">
        <v>1146</v>
      </c>
      <c r="J746" s="938">
        <v>0</v>
      </c>
      <c r="K746" s="939">
        <v>146</v>
      </c>
    </row>
    <row r="747" spans="1:11">
      <c r="A747" s="1389"/>
      <c r="B747" s="1385" t="s">
        <v>14</v>
      </c>
      <c r="C747" s="527" t="s">
        <v>227</v>
      </c>
      <c r="D747" s="935">
        <f t="shared" si="62"/>
        <v>6471</v>
      </c>
      <c r="E747" s="938">
        <v>651</v>
      </c>
      <c r="F747" s="938">
        <v>2520</v>
      </c>
      <c r="G747" s="938">
        <v>1049</v>
      </c>
      <c r="H747" s="938">
        <v>1734</v>
      </c>
      <c r="I747" s="938">
        <v>462</v>
      </c>
      <c r="J747" s="938">
        <v>0</v>
      </c>
      <c r="K747" s="939">
        <v>55</v>
      </c>
    </row>
    <row r="748" spans="1:11">
      <c r="A748" s="1389"/>
      <c r="B748" s="1385"/>
      <c r="C748" s="527" t="s">
        <v>49</v>
      </c>
      <c r="D748" s="935">
        <f t="shared" si="62"/>
        <v>3326</v>
      </c>
      <c r="E748" s="938">
        <v>352</v>
      </c>
      <c r="F748" s="938">
        <v>1297</v>
      </c>
      <c r="G748" s="938">
        <v>538</v>
      </c>
      <c r="H748" s="938">
        <v>856</v>
      </c>
      <c r="I748" s="938">
        <v>255</v>
      </c>
      <c r="J748" s="938">
        <v>0</v>
      </c>
      <c r="K748" s="939">
        <v>28</v>
      </c>
    </row>
    <row r="749" spans="1:11" ht="17.25" thickBot="1">
      <c r="A749" s="1390"/>
      <c r="B749" s="1386"/>
      <c r="C749" s="508" t="s">
        <v>228</v>
      </c>
      <c r="D749" s="719">
        <f t="shared" si="62"/>
        <v>3145</v>
      </c>
      <c r="E749" s="869">
        <v>299</v>
      </c>
      <c r="F749" s="869">
        <v>1223</v>
      </c>
      <c r="G749" s="869">
        <v>511</v>
      </c>
      <c r="H749" s="869">
        <v>878</v>
      </c>
      <c r="I749" s="869">
        <v>207</v>
      </c>
      <c r="J749" s="869">
        <v>0</v>
      </c>
      <c r="K749" s="870">
        <v>27</v>
      </c>
    </row>
    <row r="772" ht="16.5" customHeight="1"/>
    <row r="804" ht="16.5" customHeight="1"/>
    <row r="836" ht="16.5" customHeight="1"/>
    <row r="868" ht="16.5" customHeight="1"/>
  </sheetData>
  <mergeCells count="269">
    <mergeCell ref="A6:C6"/>
    <mergeCell ref="A7:C7"/>
    <mergeCell ref="A8:C8"/>
    <mergeCell ref="B9:B11"/>
    <mergeCell ref="A252:A257"/>
    <mergeCell ref="B252:B254"/>
    <mergeCell ref="B255:B257"/>
    <mergeCell ref="A1:J1"/>
    <mergeCell ref="A5:C5"/>
    <mergeCell ref="B27:B29"/>
    <mergeCell ref="B12:B14"/>
    <mergeCell ref="B15:B17"/>
    <mergeCell ref="B18:B20"/>
    <mergeCell ref="B84:B86"/>
    <mergeCell ref="B87:B89"/>
    <mergeCell ref="B90:B92"/>
    <mergeCell ref="A9:A86"/>
    <mergeCell ref="B30:B32"/>
    <mergeCell ref="B33:B35"/>
    <mergeCell ref="B36:B38"/>
    <mergeCell ref="B75:B77"/>
    <mergeCell ref="B78:B80"/>
    <mergeCell ref="B81:B83"/>
    <mergeCell ref="B66:B68"/>
    <mergeCell ref="B69:B71"/>
    <mergeCell ref="B72:B74"/>
    <mergeCell ref="B57:B59"/>
    <mergeCell ref="B60:B62"/>
    <mergeCell ref="B63:B65"/>
    <mergeCell ref="B21:B23"/>
    <mergeCell ref="B24:B26"/>
    <mergeCell ref="B129:B131"/>
    <mergeCell ref="B132:B134"/>
    <mergeCell ref="B48:B50"/>
    <mergeCell ref="B51:B53"/>
    <mergeCell ref="B54:B56"/>
    <mergeCell ref="B39:B41"/>
    <mergeCell ref="B42:B44"/>
    <mergeCell ref="B45:B47"/>
    <mergeCell ref="B135:B137"/>
    <mergeCell ref="B120:B122"/>
    <mergeCell ref="B123:B125"/>
    <mergeCell ref="B126:B128"/>
    <mergeCell ref="A87:A137"/>
    <mergeCell ref="B111:B113"/>
    <mergeCell ref="B114:B116"/>
    <mergeCell ref="B117:B119"/>
    <mergeCell ref="B102:B104"/>
    <mergeCell ref="B105:B107"/>
    <mergeCell ref="B108:B110"/>
    <mergeCell ref="B93:B95"/>
    <mergeCell ref="B96:B98"/>
    <mergeCell ref="B99:B101"/>
    <mergeCell ref="B156:B158"/>
    <mergeCell ref="B159:B161"/>
    <mergeCell ref="B162:B164"/>
    <mergeCell ref="A138:A164"/>
    <mergeCell ref="B147:B149"/>
    <mergeCell ref="B150:B152"/>
    <mergeCell ref="B153:B155"/>
    <mergeCell ref="B138:B140"/>
    <mergeCell ref="B141:B143"/>
    <mergeCell ref="B144:B146"/>
    <mergeCell ref="B210:B212"/>
    <mergeCell ref="B213:B215"/>
    <mergeCell ref="B216:B218"/>
    <mergeCell ref="A198:A215"/>
    <mergeCell ref="B201:B203"/>
    <mergeCell ref="B204:B206"/>
    <mergeCell ref="B207:B209"/>
    <mergeCell ref="B192:B194"/>
    <mergeCell ref="B195:B197"/>
    <mergeCell ref="B198:B200"/>
    <mergeCell ref="A165:A197"/>
    <mergeCell ref="B183:B185"/>
    <mergeCell ref="B186:B188"/>
    <mergeCell ref="B189:B191"/>
    <mergeCell ref="B174:B176"/>
    <mergeCell ref="B177:B179"/>
    <mergeCell ref="B180:B182"/>
    <mergeCell ref="B165:B167"/>
    <mergeCell ref="B168:B170"/>
    <mergeCell ref="B171:B173"/>
    <mergeCell ref="A234:A251"/>
    <mergeCell ref="B237:B239"/>
    <mergeCell ref="B240:B242"/>
    <mergeCell ref="B243:B245"/>
    <mergeCell ref="B228:B230"/>
    <mergeCell ref="B231:B233"/>
    <mergeCell ref="B234:B236"/>
    <mergeCell ref="A216:A233"/>
    <mergeCell ref="B219:B221"/>
    <mergeCell ref="B222:B224"/>
    <mergeCell ref="B225:B227"/>
    <mergeCell ref="B270:B272"/>
    <mergeCell ref="B273:B275"/>
    <mergeCell ref="B276:B278"/>
    <mergeCell ref="B261:B263"/>
    <mergeCell ref="B264:B266"/>
    <mergeCell ref="B267:B269"/>
    <mergeCell ref="B246:B248"/>
    <mergeCell ref="B249:B251"/>
    <mergeCell ref="B258:B260"/>
    <mergeCell ref="B297:B299"/>
    <mergeCell ref="B300:B302"/>
    <mergeCell ref="B303:B305"/>
    <mergeCell ref="B288:B290"/>
    <mergeCell ref="B291:B293"/>
    <mergeCell ref="B294:B296"/>
    <mergeCell ref="B279:B281"/>
    <mergeCell ref="B282:B284"/>
    <mergeCell ref="B285:B287"/>
    <mergeCell ref="B339:B341"/>
    <mergeCell ref="B324:B326"/>
    <mergeCell ref="B327:B329"/>
    <mergeCell ref="B330:B332"/>
    <mergeCell ref="B315:B317"/>
    <mergeCell ref="B318:B320"/>
    <mergeCell ref="B321:B323"/>
    <mergeCell ref="B306:B308"/>
    <mergeCell ref="B309:B311"/>
    <mergeCell ref="B312:B314"/>
    <mergeCell ref="A258:A353"/>
    <mergeCell ref="A354:A410"/>
    <mergeCell ref="B369:B371"/>
    <mergeCell ref="B372:B374"/>
    <mergeCell ref="B375:B377"/>
    <mergeCell ref="B360:B362"/>
    <mergeCell ref="B363:B365"/>
    <mergeCell ref="B366:B368"/>
    <mergeCell ref="B387:B389"/>
    <mergeCell ref="B390:B392"/>
    <mergeCell ref="B393:B395"/>
    <mergeCell ref="B378:B380"/>
    <mergeCell ref="B381:B383"/>
    <mergeCell ref="B384:B386"/>
    <mergeCell ref="B405:B407"/>
    <mergeCell ref="B408:B410"/>
    <mergeCell ref="B351:B353"/>
    <mergeCell ref="B354:B356"/>
    <mergeCell ref="B357:B359"/>
    <mergeCell ref="B342:B344"/>
    <mergeCell ref="B345:B347"/>
    <mergeCell ref="B348:B350"/>
    <mergeCell ref="B333:B335"/>
    <mergeCell ref="B336:B338"/>
    <mergeCell ref="B411:B413"/>
    <mergeCell ref="B396:B398"/>
    <mergeCell ref="B399:B401"/>
    <mergeCell ref="B402:B404"/>
    <mergeCell ref="A411:A449"/>
    <mergeCell ref="B423:B425"/>
    <mergeCell ref="B426:B428"/>
    <mergeCell ref="B429:B431"/>
    <mergeCell ref="B414:B416"/>
    <mergeCell ref="B417:B419"/>
    <mergeCell ref="B420:B422"/>
    <mergeCell ref="B441:B443"/>
    <mergeCell ref="B444:B446"/>
    <mergeCell ref="B447:B449"/>
    <mergeCell ref="B432:B434"/>
    <mergeCell ref="B435:B437"/>
    <mergeCell ref="B438:B440"/>
    <mergeCell ref="B459:B461"/>
    <mergeCell ref="B462:B464"/>
    <mergeCell ref="B465:B467"/>
    <mergeCell ref="B450:B452"/>
    <mergeCell ref="B453:B455"/>
    <mergeCell ref="B456:B458"/>
    <mergeCell ref="A450:A497"/>
    <mergeCell ref="B477:B479"/>
    <mergeCell ref="B480:B482"/>
    <mergeCell ref="B468:B470"/>
    <mergeCell ref="B471:B473"/>
    <mergeCell ref="B474:B476"/>
    <mergeCell ref="B492:B494"/>
    <mergeCell ref="B495:B497"/>
    <mergeCell ref="B498:B500"/>
    <mergeCell ref="B483:B485"/>
    <mergeCell ref="B486:B488"/>
    <mergeCell ref="B489:B491"/>
    <mergeCell ref="A498:A542"/>
    <mergeCell ref="B510:B512"/>
    <mergeCell ref="B513:B515"/>
    <mergeCell ref="B516:B518"/>
    <mergeCell ref="B501:B503"/>
    <mergeCell ref="B504:B506"/>
    <mergeCell ref="B507:B509"/>
    <mergeCell ref="B528:B530"/>
    <mergeCell ref="B531:B533"/>
    <mergeCell ref="B534:B536"/>
    <mergeCell ref="B519:B521"/>
    <mergeCell ref="B522:B524"/>
    <mergeCell ref="B525:B527"/>
    <mergeCell ref="B546:B548"/>
    <mergeCell ref="B549:B551"/>
    <mergeCell ref="B552:B554"/>
    <mergeCell ref="B537:B539"/>
    <mergeCell ref="B540:B542"/>
    <mergeCell ref="B543:B545"/>
    <mergeCell ref="A543:A611"/>
    <mergeCell ref="B564:B566"/>
    <mergeCell ref="B567:B569"/>
    <mergeCell ref="B570:B572"/>
    <mergeCell ref="B555:B557"/>
    <mergeCell ref="B558:B560"/>
    <mergeCell ref="B561:B563"/>
    <mergeCell ref="B582:B584"/>
    <mergeCell ref="B585:B587"/>
    <mergeCell ref="B588:B590"/>
    <mergeCell ref="B573:B575"/>
    <mergeCell ref="B576:B578"/>
    <mergeCell ref="B579:B581"/>
    <mergeCell ref="B600:B602"/>
    <mergeCell ref="B603:B605"/>
    <mergeCell ref="B606:B608"/>
    <mergeCell ref="B591:B593"/>
    <mergeCell ref="B594:B596"/>
    <mergeCell ref="A612:A683"/>
    <mergeCell ref="B636:B638"/>
    <mergeCell ref="B639:B641"/>
    <mergeCell ref="B642:B644"/>
    <mergeCell ref="B627:B629"/>
    <mergeCell ref="B630:B632"/>
    <mergeCell ref="B633:B635"/>
    <mergeCell ref="B654:B656"/>
    <mergeCell ref="B657:B659"/>
    <mergeCell ref="B660:B662"/>
    <mergeCell ref="B645:B647"/>
    <mergeCell ref="B648:B650"/>
    <mergeCell ref="B651:B653"/>
    <mergeCell ref="B672:B674"/>
    <mergeCell ref="B675:B677"/>
    <mergeCell ref="B678:B680"/>
    <mergeCell ref="B663:B665"/>
    <mergeCell ref="B717:B719"/>
    <mergeCell ref="B720:B722"/>
    <mergeCell ref="B723:B725"/>
    <mergeCell ref="B597:B599"/>
    <mergeCell ref="B618:B620"/>
    <mergeCell ref="B621:B623"/>
    <mergeCell ref="B624:B626"/>
    <mergeCell ref="B609:B611"/>
    <mergeCell ref="B612:B614"/>
    <mergeCell ref="B615:B617"/>
    <mergeCell ref="B744:B746"/>
    <mergeCell ref="B747:B749"/>
    <mergeCell ref="B735:B737"/>
    <mergeCell ref="B738:B740"/>
    <mergeCell ref="B741:B743"/>
    <mergeCell ref="A741:A749"/>
    <mergeCell ref="B666:B668"/>
    <mergeCell ref="B669:B671"/>
    <mergeCell ref="B690:B692"/>
    <mergeCell ref="B693:B695"/>
    <mergeCell ref="B696:B698"/>
    <mergeCell ref="B681:B683"/>
    <mergeCell ref="B684:B686"/>
    <mergeCell ref="B687:B689"/>
    <mergeCell ref="A684:A740"/>
    <mergeCell ref="B708:B710"/>
    <mergeCell ref="B711:B713"/>
    <mergeCell ref="B714:B716"/>
    <mergeCell ref="B699:B701"/>
    <mergeCell ref="B702:B704"/>
    <mergeCell ref="B705:B707"/>
    <mergeCell ref="B726:B728"/>
    <mergeCell ref="B729:B731"/>
    <mergeCell ref="B732:B734"/>
  </mergeCells>
  <phoneticPr fontId="40" type="noConversion"/>
  <pageMargins left="0.3" right="0.34" top="0.75" bottom="0.75" header="0.3" footer="0.3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50"/>
  <sheetViews>
    <sheetView zoomScale="90" zoomScaleNormal="90" workbookViewId="0">
      <selection activeCell="D10" sqref="D10"/>
    </sheetView>
  </sheetViews>
  <sheetFormatPr defaultRowHeight="16.5"/>
  <cols>
    <col min="1" max="1" width="16.875" style="220" customWidth="1"/>
    <col min="2" max="2" width="10" style="242" customWidth="1"/>
    <col min="3" max="3" width="9.125" style="220" customWidth="1"/>
    <col min="4" max="4" width="8.25" style="220" customWidth="1"/>
    <col min="5" max="7" width="8.125" style="220" customWidth="1"/>
    <col min="8" max="8" width="8.25" style="220" customWidth="1"/>
    <col min="9" max="9" width="8.125" style="220" customWidth="1"/>
    <col min="10" max="10" width="8.25" style="220" customWidth="1"/>
    <col min="11" max="11" width="8.375" style="220" customWidth="1"/>
    <col min="12" max="12" width="8.5" style="220" customWidth="1"/>
    <col min="13" max="16384" width="9" style="220"/>
  </cols>
  <sheetData>
    <row r="1" spans="1:21" ht="26.25">
      <c r="A1" s="1396" t="s">
        <v>700</v>
      </c>
      <c r="B1" s="1396"/>
      <c r="C1" s="1396"/>
      <c r="D1" s="1396"/>
      <c r="E1" s="1396"/>
      <c r="F1" s="1396"/>
      <c r="G1" s="1396"/>
      <c r="H1" s="1396"/>
      <c r="I1" s="1396"/>
      <c r="J1" s="1396"/>
      <c r="K1" s="1396"/>
      <c r="L1" s="1396"/>
    </row>
    <row r="2" spans="1:21" ht="16.5" customHeight="1">
      <c r="A2" s="240" t="s">
        <v>701</v>
      </c>
      <c r="B2" s="241"/>
      <c r="C2" s="241"/>
      <c r="D2" s="242"/>
      <c r="E2" s="243"/>
      <c r="F2" s="243"/>
      <c r="G2" s="243"/>
      <c r="H2" s="243"/>
      <c r="I2" s="243"/>
      <c r="J2" s="243"/>
      <c r="K2" s="243"/>
      <c r="L2" s="243"/>
    </row>
    <row r="3" spans="1:21" ht="16.5" customHeight="1">
      <c r="A3" s="244" t="s">
        <v>710</v>
      </c>
      <c r="B3" s="245"/>
      <c r="C3" s="245"/>
      <c r="D3" s="242"/>
      <c r="E3" s="243"/>
      <c r="F3" s="243"/>
      <c r="G3" s="243"/>
      <c r="H3" s="243"/>
      <c r="I3" s="243"/>
      <c r="J3" s="243"/>
      <c r="K3" s="243"/>
      <c r="L3" s="243"/>
    </row>
    <row r="4" spans="1:21" ht="17.25" thickBot="1">
      <c r="A4" s="246"/>
      <c r="B4" s="247"/>
      <c r="C4" s="247"/>
      <c r="D4" s="247"/>
      <c r="F4" s="522" t="s">
        <v>959</v>
      </c>
      <c r="L4" s="248" t="s">
        <v>232</v>
      </c>
    </row>
    <row r="5" spans="1:21" s="249" customFormat="1" ht="36" customHeight="1" thickBot="1">
      <c r="A5" s="476" t="s">
        <v>256</v>
      </c>
      <c r="B5" s="252" t="s">
        <v>21</v>
      </c>
      <c r="C5" s="253" t="s">
        <v>257</v>
      </c>
      <c r="D5" s="253" t="s">
        <v>258</v>
      </c>
      <c r="E5" s="253" t="s">
        <v>267</v>
      </c>
      <c r="F5" s="253" t="s">
        <v>268</v>
      </c>
      <c r="G5" s="253" t="s">
        <v>269</v>
      </c>
      <c r="H5" s="253" t="s">
        <v>270</v>
      </c>
      <c r="I5" s="253" t="s">
        <v>263</v>
      </c>
      <c r="J5" s="253" t="s">
        <v>264</v>
      </c>
      <c r="K5" s="253" t="s">
        <v>271</v>
      </c>
      <c r="L5" s="254" t="s">
        <v>266</v>
      </c>
      <c r="U5" s="220"/>
    </row>
    <row r="6" spans="1:21" ht="23.25" customHeight="1">
      <c r="A6" s="477" t="s">
        <v>669</v>
      </c>
      <c r="B6" s="862">
        <f>SUM(C6:L6)</f>
        <v>43770</v>
      </c>
      <c r="C6" s="713">
        <f>SUM(C7:C13)</f>
        <v>23894</v>
      </c>
      <c r="D6" s="713">
        <f t="shared" ref="D6:L6" si="0">SUM(D7:D13)</f>
        <v>6694</v>
      </c>
      <c r="E6" s="713">
        <f t="shared" si="0"/>
        <v>3205</v>
      </c>
      <c r="F6" s="713">
        <f t="shared" si="0"/>
        <v>4060</v>
      </c>
      <c r="G6" s="713">
        <f t="shared" si="0"/>
        <v>2793</v>
      </c>
      <c r="H6" s="713">
        <f t="shared" si="0"/>
        <v>2263</v>
      </c>
      <c r="I6" s="713">
        <f t="shared" si="0"/>
        <v>497</v>
      </c>
      <c r="J6" s="713">
        <f t="shared" si="0"/>
        <v>198</v>
      </c>
      <c r="K6" s="713">
        <f t="shared" si="0"/>
        <v>150</v>
      </c>
      <c r="L6" s="714">
        <f t="shared" si="0"/>
        <v>16</v>
      </c>
      <c r="M6" s="933"/>
    </row>
    <row r="7" spans="1:21">
      <c r="A7" s="503" t="s">
        <v>946</v>
      </c>
      <c r="B7" s="863">
        <f t="shared" ref="B7:B70" si="1">SUM(C7:L7)</f>
        <v>2332</v>
      </c>
      <c r="C7" s="715">
        <f t="shared" ref="C7:C13" si="2">SUM(C15,C23,C31,C39,C47,C55,C63,C71,C79,C87,C95,C103,C111,C119,C127,C135,C143)</f>
        <v>68</v>
      </c>
      <c r="D7" s="715">
        <f t="shared" ref="D7:L7" si="3">SUM(D15,D23,D31,D39,D47,D55,D63,D71,D79,D87,D95,D103,D111,D119,D127,D135,D143)</f>
        <v>322</v>
      </c>
      <c r="E7" s="715">
        <f t="shared" si="3"/>
        <v>330</v>
      </c>
      <c r="F7" s="715">
        <f t="shared" si="3"/>
        <v>795</v>
      </c>
      <c r="G7" s="715">
        <f t="shared" si="3"/>
        <v>468</v>
      </c>
      <c r="H7" s="715">
        <f t="shared" si="3"/>
        <v>297</v>
      </c>
      <c r="I7" s="715">
        <f t="shared" si="3"/>
        <v>39</v>
      </c>
      <c r="J7" s="715">
        <f t="shared" si="3"/>
        <v>9</v>
      </c>
      <c r="K7" s="715">
        <f t="shared" si="3"/>
        <v>4</v>
      </c>
      <c r="L7" s="864">
        <f t="shared" si="3"/>
        <v>0</v>
      </c>
      <c r="M7" s="933"/>
    </row>
    <row r="8" spans="1:21">
      <c r="A8" s="503" t="s">
        <v>947</v>
      </c>
      <c r="B8" s="863">
        <f t="shared" si="1"/>
        <v>1439</v>
      </c>
      <c r="C8" s="715">
        <f t="shared" si="2"/>
        <v>9</v>
      </c>
      <c r="D8" s="715">
        <f t="shared" ref="D8:L8" si="4">SUM(D16,D24,D32,D40,D48,D56,D64,D72,D80,D88,D96,D104,D112,D120,D128,D136,D144)</f>
        <v>54</v>
      </c>
      <c r="E8" s="715">
        <f t="shared" si="4"/>
        <v>161</v>
      </c>
      <c r="F8" s="715">
        <f t="shared" si="4"/>
        <v>325</v>
      </c>
      <c r="G8" s="715">
        <f t="shared" si="4"/>
        <v>389</v>
      </c>
      <c r="H8" s="715">
        <f t="shared" si="4"/>
        <v>381</v>
      </c>
      <c r="I8" s="715">
        <f t="shared" si="4"/>
        <v>81</v>
      </c>
      <c r="J8" s="715">
        <f t="shared" si="4"/>
        <v>24</v>
      </c>
      <c r="K8" s="715">
        <f t="shared" si="4"/>
        <v>14</v>
      </c>
      <c r="L8" s="864">
        <f t="shared" si="4"/>
        <v>1</v>
      </c>
      <c r="M8" s="933"/>
    </row>
    <row r="9" spans="1:21">
      <c r="A9" s="503" t="s">
        <v>948</v>
      </c>
      <c r="B9" s="863">
        <f t="shared" si="1"/>
        <v>868</v>
      </c>
      <c r="C9" s="715">
        <f t="shared" si="2"/>
        <v>34</v>
      </c>
      <c r="D9" s="715">
        <f t="shared" ref="D9:L9" si="5">SUM(D17,D25,D33,D41,D49,D57,D65,D73,D81,D89,D97,D105,D113,D121,D129,D137,D145)</f>
        <v>113</v>
      </c>
      <c r="E9" s="715">
        <f t="shared" si="5"/>
        <v>154</v>
      </c>
      <c r="F9" s="715">
        <f t="shared" si="5"/>
        <v>301</v>
      </c>
      <c r="G9" s="715">
        <f t="shared" si="5"/>
        <v>152</v>
      </c>
      <c r="H9" s="715">
        <f t="shared" si="5"/>
        <v>77</v>
      </c>
      <c r="I9" s="715">
        <f t="shared" si="5"/>
        <v>23</v>
      </c>
      <c r="J9" s="715">
        <f t="shared" si="5"/>
        <v>8</v>
      </c>
      <c r="K9" s="715">
        <f t="shared" si="5"/>
        <v>5</v>
      </c>
      <c r="L9" s="864">
        <f t="shared" si="5"/>
        <v>1</v>
      </c>
      <c r="M9" s="933"/>
    </row>
    <row r="10" spans="1:21">
      <c r="A10" s="503" t="s">
        <v>949</v>
      </c>
      <c r="B10" s="863">
        <f t="shared" si="1"/>
        <v>14751</v>
      </c>
      <c r="C10" s="715">
        <f t="shared" si="2"/>
        <v>31</v>
      </c>
      <c r="D10" s="715">
        <f t="shared" ref="D10:L10" si="6">SUM(D18,D26,D34,D42,D50,D58,D66,D74,D82,D90,D98,D106,D114,D122,D130,D138,D146)</f>
        <v>6054</v>
      </c>
      <c r="E10" s="715">
        <f t="shared" si="6"/>
        <v>2372</v>
      </c>
      <c r="F10" s="715">
        <f t="shared" si="6"/>
        <v>2513</v>
      </c>
      <c r="G10" s="715">
        <f t="shared" si="6"/>
        <v>1721</v>
      </c>
      <c r="H10" s="715">
        <f t="shared" si="6"/>
        <v>1460</v>
      </c>
      <c r="I10" s="715">
        <f t="shared" si="6"/>
        <v>335</v>
      </c>
      <c r="J10" s="715">
        <f t="shared" si="6"/>
        <v>146</v>
      </c>
      <c r="K10" s="715">
        <f t="shared" si="6"/>
        <v>107</v>
      </c>
      <c r="L10" s="864">
        <f t="shared" si="6"/>
        <v>12</v>
      </c>
      <c r="M10" s="933"/>
    </row>
    <row r="11" spans="1:21">
      <c r="A11" s="503" t="s">
        <v>950</v>
      </c>
      <c r="B11" s="863">
        <f t="shared" si="1"/>
        <v>23632</v>
      </c>
      <c r="C11" s="715">
        <f t="shared" si="2"/>
        <v>23632</v>
      </c>
      <c r="D11" s="715">
        <f t="shared" ref="D11:L11" si="7">SUM(D19,D27,D35,D43,D51,D59,D67,D75,D83,D91,D99,D107,D115,D123,D131,D139,D147)</f>
        <v>0</v>
      </c>
      <c r="E11" s="715">
        <f t="shared" si="7"/>
        <v>0</v>
      </c>
      <c r="F11" s="715">
        <f t="shared" si="7"/>
        <v>0</v>
      </c>
      <c r="G11" s="715">
        <f t="shared" si="7"/>
        <v>0</v>
      </c>
      <c r="H11" s="715">
        <f t="shared" si="7"/>
        <v>0</v>
      </c>
      <c r="I11" s="715">
        <f t="shared" si="7"/>
        <v>0</v>
      </c>
      <c r="J11" s="715">
        <f t="shared" si="7"/>
        <v>0</v>
      </c>
      <c r="K11" s="715">
        <f t="shared" si="7"/>
        <v>0</v>
      </c>
      <c r="L11" s="864">
        <f t="shared" si="7"/>
        <v>0</v>
      </c>
      <c r="M11" s="933"/>
    </row>
    <row r="12" spans="1:21">
      <c r="A12" s="503" t="s">
        <v>951</v>
      </c>
      <c r="B12" s="863">
        <f t="shared" si="1"/>
        <v>129</v>
      </c>
      <c r="C12" s="715">
        <f t="shared" si="2"/>
        <v>65</v>
      </c>
      <c r="D12" s="715">
        <f t="shared" ref="D12:L12" si="8">SUM(D20,D28,D36,D44,D52,D60,D68,D76,D84,D92,D100,D108,D116,D124,D132,D140,D148)</f>
        <v>40</v>
      </c>
      <c r="E12" s="715">
        <f t="shared" si="8"/>
        <v>17</v>
      </c>
      <c r="F12" s="715">
        <f t="shared" si="8"/>
        <v>5</v>
      </c>
      <c r="G12" s="715">
        <f t="shared" si="8"/>
        <v>2</v>
      </c>
      <c r="H12" s="715">
        <f t="shared" si="8"/>
        <v>0</v>
      </c>
      <c r="I12" s="715">
        <f t="shared" si="8"/>
        <v>0</v>
      </c>
      <c r="J12" s="715">
        <f t="shared" si="8"/>
        <v>0</v>
      </c>
      <c r="K12" s="715">
        <f t="shared" si="8"/>
        <v>0</v>
      </c>
      <c r="L12" s="864">
        <f t="shared" si="8"/>
        <v>0</v>
      </c>
      <c r="M12" s="933"/>
    </row>
    <row r="13" spans="1:21" ht="17.25" thickBot="1">
      <c r="A13" s="463" t="s">
        <v>711</v>
      </c>
      <c r="B13" s="865">
        <f t="shared" si="1"/>
        <v>619</v>
      </c>
      <c r="C13" s="719">
        <f t="shared" si="2"/>
        <v>55</v>
      </c>
      <c r="D13" s="719">
        <f t="shared" ref="D13:L13" si="9">SUM(D21,D29,D37,D45,D53,D61,D69,D77,D85,D93,D101,D109,D117,D125,D133,D141,D149)</f>
        <v>111</v>
      </c>
      <c r="E13" s="719">
        <f t="shared" si="9"/>
        <v>171</v>
      </c>
      <c r="F13" s="719">
        <f t="shared" si="9"/>
        <v>121</v>
      </c>
      <c r="G13" s="719">
        <f t="shared" si="9"/>
        <v>61</v>
      </c>
      <c r="H13" s="719">
        <f t="shared" si="9"/>
        <v>48</v>
      </c>
      <c r="I13" s="719">
        <f t="shared" si="9"/>
        <v>19</v>
      </c>
      <c r="J13" s="719">
        <f t="shared" si="9"/>
        <v>11</v>
      </c>
      <c r="K13" s="719">
        <f t="shared" si="9"/>
        <v>20</v>
      </c>
      <c r="L13" s="866">
        <f t="shared" si="9"/>
        <v>2</v>
      </c>
      <c r="M13" s="933"/>
    </row>
    <row r="14" spans="1:21" ht="20.25" customHeight="1">
      <c r="A14" s="478" t="s">
        <v>442</v>
      </c>
      <c r="B14" s="862">
        <f t="shared" si="1"/>
        <v>6742</v>
      </c>
      <c r="C14" s="713">
        <f>SUM(C15:C21)</f>
        <v>3337</v>
      </c>
      <c r="D14" s="713">
        <f t="shared" ref="D14:L14" si="10">SUM(D15:D21)</f>
        <v>1131</v>
      </c>
      <c r="E14" s="713">
        <f t="shared" si="10"/>
        <v>626</v>
      </c>
      <c r="F14" s="713">
        <f t="shared" si="10"/>
        <v>858</v>
      </c>
      <c r="G14" s="713">
        <f t="shared" si="10"/>
        <v>428</v>
      </c>
      <c r="H14" s="713">
        <f t="shared" si="10"/>
        <v>285</v>
      </c>
      <c r="I14" s="713">
        <f t="shared" si="10"/>
        <v>51</v>
      </c>
      <c r="J14" s="713">
        <f t="shared" si="10"/>
        <v>15</v>
      </c>
      <c r="K14" s="713">
        <f t="shared" si="10"/>
        <v>11</v>
      </c>
      <c r="L14" s="714">
        <f t="shared" si="10"/>
        <v>0</v>
      </c>
      <c r="M14" s="933"/>
    </row>
    <row r="15" spans="1:21">
      <c r="A15" s="505" t="s">
        <v>946</v>
      </c>
      <c r="B15" s="863">
        <f t="shared" si="1"/>
        <v>750</v>
      </c>
      <c r="C15" s="867">
        <v>12</v>
      </c>
      <c r="D15" s="867">
        <v>50</v>
      </c>
      <c r="E15" s="867">
        <v>112</v>
      </c>
      <c r="F15" s="867">
        <v>257</v>
      </c>
      <c r="G15" s="867">
        <v>166</v>
      </c>
      <c r="H15" s="867">
        <v>123</v>
      </c>
      <c r="I15" s="867">
        <v>23</v>
      </c>
      <c r="J15" s="867">
        <v>5</v>
      </c>
      <c r="K15" s="867">
        <v>2</v>
      </c>
      <c r="L15" s="868">
        <v>0</v>
      </c>
      <c r="M15" s="933"/>
    </row>
    <row r="16" spans="1:21">
      <c r="A16" s="505" t="s">
        <v>947</v>
      </c>
      <c r="B16" s="863">
        <f t="shared" si="1"/>
        <v>39</v>
      </c>
      <c r="C16" s="867">
        <v>8</v>
      </c>
      <c r="D16" s="867">
        <v>3</v>
      </c>
      <c r="E16" s="867">
        <v>6</v>
      </c>
      <c r="F16" s="867">
        <v>11</v>
      </c>
      <c r="G16" s="867">
        <v>5</v>
      </c>
      <c r="H16" s="867">
        <v>4</v>
      </c>
      <c r="I16" s="867">
        <v>1</v>
      </c>
      <c r="J16" s="867">
        <v>1</v>
      </c>
      <c r="K16" s="867">
        <v>0</v>
      </c>
      <c r="L16" s="868">
        <v>0</v>
      </c>
      <c r="M16" s="933"/>
    </row>
    <row r="17" spans="1:13">
      <c r="A17" s="505" t="s">
        <v>948</v>
      </c>
      <c r="B17" s="863">
        <f t="shared" si="1"/>
        <v>167</v>
      </c>
      <c r="C17" s="867">
        <v>34</v>
      </c>
      <c r="D17" s="867">
        <v>20</v>
      </c>
      <c r="E17" s="867">
        <v>49</v>
      </c>
      <c r="F17" s="867">
        <v>42</v>
      </c>
      <c r="G17" s="867">
        <v>17</v>
      </c>
      <c r="H17" s="867">
        <v>3</v>
      </c>
      <c r="I17" s="867">
        <v>0</v>
      </c>
      <c r="J17" s="867">
        <v>1</v>
      </c>
      <c r="K17" s="867">
        <v>1</v>
      </c>
      <c r="L17" s="868">
        <v>0</v>
      </c>
      <c r="M17" s="933"/>
    </row>
    <row r="18" spans="1:13">
      <c r="A18" s="505" t="s">
        <v>949</v>
      </c>
      <c r="B18" s="863">
        <f t="shared" si="1"/>
        <v>2337</v>
      </c>
      <c r="C18" s="867">
        <v>12</v>
      </c>
      <c r="D18" s="867">
        <v>1007</v>
      </c>
      <c r="E18" s="867">
        <v>398</v>
      </c>
      <c r="F18" s="867">
        <v>524</v>
      </c>
      <c r="G18" s="867">
        <v>229</v>
      </c>
      <c r="H18" s="867">
        <v>138</v>
      </c>
      <c r="I18" s="867">
        <v>20</v>
      </c>
      <c r="J18" s="867">
        <v>5</v>
      </c>
      <c r="K18" s="867">
        <v>4</v>
      </c>
      <c r="L18" s="868">
        <v>0</v>
      </c>
      <c r="M18" s="933"/>
    </row>
    <row r="19" spans="1:13">
      <c r="A19" s="505" t="s">
        <v>950</v>
      </c>
      <c r="B19" s="863">
        <f t="shared" si="1"/>
        <v>3258</v>
      </c>
      <c r="C19" s="867">
        <v>3258</v>
      </c>
      <c r="D19" s="867">
        <v>0</v>
      </c>
      <c r="E19" s="867">
        <v>0</v>
      </c>
      <c r="F19" s="867">
        <v>0</v>
      </c>
      <c r="G19" s="867">
        <v>0</v>
      </c>
      <c r="H19" s="867">
        <v>0</v>
      </c>
      <c r="I19" s="867">
        <v>0</v>
      </c>
      <c r="J19" s="867">
        <v>0</v>
      </c>
      <c r="K19" s="867">
        <v>0</v>
      </c>
      <c r="L19" s="868">
        <v>0</v>
      </c>
      <c r="M19" s="933"/>
    </row>
    <row r="20" spans="1:13">
      <c r="A20" s="505" t="s">
        <v>951</v>
      </c>
      <c r="B20" s="863">
        <f t="shared" si="1"/>
        <v>26</v>
      </c>
      <c r="C20" s="867">
        <v>10</v>
      </c>
      <c r="D20" s="867">
        <v>13</v>
      </c>
      <c r="E20" s="867">
        <v>3</v>
      </c>
      <c r="F20" s="867">
        <v>0</v>
      </c>
      <c r="G20" s="867">
        <v>0</v>
      </c>
      <c r="H20" s="867">
        <v>0</v>
      </c>
      <c r="I20" s="867">
        <v>0</v>
      </c>
      <c r="J20" s="867">
        <v>0</v>
      </c>
      <c r="K20" s="867">
        <v>0</v>
      </c>
      <c r="L20" s="868">
        <v>0</v>
      </c>
      <c r="M20" s="933"/>
    </row>
    <row r="21" spans="1:13" ht="17.25" thickBot="1">
      <c r="A21" s="506" t="s">
        <v>711</v>
      </c>
      <c r="B21" s="865">
        <f t="shared" si="1"/>
        <v>165</v>
      </c>
      <c r="C21" s="869">
        <v>3</v>
      </c>
      <c r="D21" s="869">
        <v>38</v>
      </c>
      <c r="E21" s="869">
        <v>58</v>
      </c>
      <c r="F21" s="869">
        <v>24</v>
      </c>
      <c r="G21" s="869">
        <v>11</v>
      </c>
      <c r="H21" s="869">
        <v>17</v>
      </c>
      <c r="I21" s="869">
        <v>7</v>
      </c>
      <c r="J21" s="869">
        <v>3</v>
      </c>
      <c r="K21" s="869">
        <v>4</v>
      </c>
      <c r="L21" s="870">
        <v>0</v>
      </c>
      <c r="M21" s="933"/>
    </row>
    <row r="22" spans="1:13" ht="20.25" customHeight="1">
      <c r="A22" s="477" t="s">
        <v>776</v>
      </c>
      <c r="B22" s="862">
        <f t="shared" si="1"/>
        <v>1897</v>
      </c>
      <c r="C22" s="713">
        <f>SUM(C23:C29)</f>
        <v>786</v>
      </c>
      <c r="D22" s="713">
        <f t="shared" ref="D22" si="11">SUM(D23:D29)</f>
        <v>346</v>
      </c>
      <c r="E22" s="713">
        <f t="shared" ref="E22" si="12">SUM(E23:E29)</f>
        <v>270</v>
      </c>
      <c r="F22" s="713">
        <f t="shared" ref="F22" si="13">SUM(F23:F29)</f>
        <v>211</v>
      </c>
      <c r="G22" s="713">
        <f t="shared" ref="G22" si="14">SUM(G23:G29)</f>
        <v>134</v>
      </c>
      <c r="H22" s="713">
        <f t="shared" ref="H22" si="15">SUM(H23:H29)</f>
        <v>105</v>
      </c>
      <c r="I22" s="713">
        <f t="shared" ref="I22" si="16">SUM(I23:I29)</f>
        <v>27</v>
      </c>
      <c r="J22" s="713">
        <f t="shared" ref="J22" si="17">SUM(J23:J29)</f>
        <v>10</v>
      </c>
      <c r="K22" s="713">
        <f t="shared" ref="K22:L22" si="18">SUM(K23:K29)</f>
        <v>6</v>
      </c>
      <c r="L22" s="714">
        <f t="shared" si="18"/>
        <v>2</v>
      </c>
      <c r="M22" s="933"/>
    </row>
    <row r="23" spans="1:13">
      <c r="A23" s="505" t="s">
        <v>946</v>
      </c>
      <c r="B23" s="863">
        <f t="shared" si="1"/>
        <v>152</v>
      </c>
      <c r="C23" s="867">
        <v>2</v>
      </c>
      <c r="D23" s="867">
        <v>15</v>
      </c>
      <c r="E23" s="867">
        <v>25</v>
      </c>
      <c r="F23" s="867">
        <v>50</v>
      </c>
      <c r="G23" s="867">
        <v>34</v>
      </c>
      <c r="H23" s="867">
        <v>21</v>
      </c>
      <c r="I23" s="867">
        <v>2</v>
      </c>
      <c r="J23" s="867">
        <v>2</v>
      </c>
      <c r="K23" s="867">
        <v>1</v>
      </c>
      <c r="L23" s="868">
        <v>0</v>
      </c>
      <c r="M23" s="933"/>
    </row>
    <row r="24" spans="1:13">
      <c r="A24" s="505" t="s">
        <v>947</v>
      </c>
      <c r="B24" s="863">
        <f t="shared" si="1"/>
        <v>84</v>
      </c>
      <c r="C24" s="867">
        <v>0</v>
      </c>
      <c r="D24" s="867">
        <v>4</v>
      </c>
      <c r="E24" s="867">
        <v>30</v>
      </c>
      <c r="F24" s="867">
        <v>9</v>
      </c>
      <c r="G24" s="867">
        <v>19</v>
      </c>
      <c r="H24" s="867">
        <v>13</v>
      </c>
      <c r="I24" s="867">
        <v>7</v>
      </c>
      <c r="J24" s="867">
        <v>2</v>
      </c>
      <c r="K24" s="867">
        <v>0</v>
      </c>
      <c r="L24" s="868">
        <v>0</v>
      </c>
      <c r="M24" s="933"/>
    </row>
    <row r="25" spans="1:13">
      <c r="A25" s="505" t="s">
        <v>948</v>
      </c>
      <c r="B25" s="863">
        <f t="shared" si="1"/>
        <v>38</v>
      </c>
      <c r="C25" s="867">
        <v>0</v>
      </c>
      <c r="D25" s="867">
        <v>3</v>
      </c>
      <c r="E25" s="867">
        <v>10</v>
      </c>
      <c r="F25" s="867">
        <v>13</v>
      </c>
      <c r="G25" s="867">
        <v>7</v>
      </c>
      <c r="H25" s="867">
        <v>2</v>
      </c>
      <c r="I25" s="867">
        <v>2</v>
      </c>
      <c r="J25" s="867">
        <v>1</v>
      </c>
      <c r="K25" s="867">
        <v>0</v>
      </c>
      <c r="L25" s="868">
        <v>0</v>
      </c>
      <c r="M25" s="933"/>
    </row>
    <row r="26" spans="1:13">
      <c r="A26" s="505" t="s">
        <v>949</v>
      </c>
      <c r="B26" s="863">
        <f t="shared" si="1"/>
        <v>814</v>
      </c>
      <c r="C26" s="867">
        <v>3</v>
      </c>
      <c r="D26" s="867">
        <v>315</v>
      </c>
      <c r="E26" s="867">
        <v>197</v>
      </c>
      <c r="F26" s="867">
        <v>134</v>
      </c>
      <c r="G26" s="867">
        <v>71</v>
      </c>
      <c r="H26" s="867">
        <v>67</v>
      </c>
      <c r="I26" s="867">
        <v>16</v>
      </c>
      <c r="J26" s="867">
        <v>4</v>
      </c>
      <c r="K26" s="867">
        <v>5</v>
      </c>
      <c r="L26" s="868">
        <v>2</v>
      </c>
      <c r="M26" s="933"/>
    </row>
    <row r="27" spans="1:13">
      <c r="A27" s="505" t="s">
        <v>950</v>
      </c>
      <c r="B27" s="863">
        <f t="shared" si="1"/>
        <v>776</v>
      </c>
      <c r="C27" s="867">
        <v>776</v>
      </c>
      <c r="D27" s="867">
        <v>0</v>
      </c>
      <c r="E27" s="867">
        <v>0</v>
      </c>
      <c r="F27" s="867">
        <v>0</v>
      </c>
      <c r="G27" s="867">
        <v>0</v>
      </c>
      <c r="H27" s="867">
        <v>0</v>
      </c>
      <c r="I27" s="867">
        <v>0</v>
      </c>
      <c r="J27" s="867">
        <v>0</v>
      </c>
      <c r="K27" s="867">
        <v>0</v>
      </c>
      <c r="L27" s="868">
        <v>0</v>
      </c>
      <c r="M27" s="933"/>
    </row>
    <row r="28" spans="1:13">
      <c r="A28" s="505" t="s">
        <v>951</v>
      </c>
      <c r="B28" s="863">
        <f t="shared" si="1"/>
        <v>5</v>
      </c>
      <c r="C28" s="867">
        <v>2</v>
      </c>
      <c r="D28" s="867">
        <v>3</v>
      </c>
      <c r="E28" s="867">
        <v>0</v>
      </c>
      <c r="F28" s="867">
        <v>0</v>
      </c>
      <c r="G28" s="867">
        <v>0</v>
      </c>
      <c r="H28" s="867">
        <v>0</v>
      </c>
      <c r="I28" s="867">
        <v>0</v>
      </c>
      <c r="J28" s="867">
        <v>0</v>
      </c>
      <c r="K28" s="867">
        <v>0</v>
      </c>
      <c r="L28" s="868">
        <v>0</v>
      </c>
      <c r="M28" s="933"/>
    </row>
    <row r="29" spans="1:13" ht="17.25" thickBot="1">
      <c r="A29" s="506" t="s">
        <v>711</v>
      </c>
      <c r="B29" s="865">
        <f t="shared" si="1"/>
        <v>28</v>
      </c>
      <c r="C29" s="871">
        <v>3</v>
      </c>
      <c r="D29" s="871">
        <v>6</v>
      </c>
      <c r="E29" s="871">
        <v>8</v>
      </c>
      <c r="F29" s="871">
        <v>5</v>
      </c>
      <c r="G29" s="871">
        <v>3</v>
      </c>
      <c r="H29" s="871">
        <v>2</v>
      </c>
      <c r="I29" s="871">
        <v>0</v>
      </c>
      <c r="J29" s="871">
        <v>1</v>
      </c>
      <c r="K29" s="871">
        <v>0</v>
      </c>
      <c r="L29" s="872">
        <v>0</v>
      </c>
      <c r="M29" s="933"/>
    </row>
    <row r="30" spans="1:13" ht="20.25" customHeight="1">
      <c r="A30" s="478" t="s">
        <v>777</v>
      </c>
      <c r="B30" s="862">
        <f t="shared" si="1"/>
        <v>1590</v>
      </c>
      <c r="C30" s="713">
        <f>SUM(C31:C37)</f>
        <v>651</v>
      </c>
      <c r="D30" s="713">
        <f t="shared" ref="D30" si="19">SUM(D31:D37)</f>
        <v>297</v>
      </c>
      <c r="E30" s="713">
        <f t="shared" ref="E30" si="20">SUM(E31:E37)</f>
        <v>179</v>
      </c>
      <c r="F30" s="713">
        <f t="shared" ref="F30" si="21">SUM(F31:F37)</f>
        <v>146</v>
      </c>
      <c r="G30" s="713">
        <f t="shared" ref="G30" si="22">SUM(G31:G37)</f>
        <v>94</v>
      </c>
      <c r="H30" s="713">
        <f t="shared" ref="H30" si="23">SUM(H31:H37)</f>
        <v>167</v>
      </c>
      <c r="I30" s="713">
        <f t="shared" ref="I30" si="24">SUM(I31:I37)</f>
        <v>33</v>
      </c>
      <c r="J30" s="713">
        <f t="shared" ref="J30" si="25">SUM(J31:J37)</f>
        <v>11</v>
      </c>
      <c r="K30" s="713">
        <f t="shared" ref="K30" si="26">SUM(K31:K37)</f>
        <v>12</v>
      </c>
      <c r="L30" s="714">
        <f t="shared" ref="L30" si="27">SUM(L31:L37)</f>
        <v>0</v>
      </c>
      <c r="M30" s="933"/>
    </row>
    <row r="31" spans="1:13">
      <c r="A31" s="505" t="s">
        <v>946</v>
      </c>
      <c r="B31" s="863">
        <f t="shared" si="1"/>
        <v>39</v>
      </c>
      <c r="C31" s="867">
        <v>0</v>
      </c>
      <c r="D31" s="867">
        <v>11</v>
      </c>
      <c r="E31" s="867">
        <v>7</v>
      </c>
      <c r="F31" s="867">
        <v>13</v>
      </c>
      <c r="G31" s="867">
        <v>3</v>
      </c>
      <c r="H31" s="867">
        <v>5</v>
      </c>
      <c r="I31" s="867">
        <v>0</v>
      </c>
      <c r="J31" s="867">
        <v>0</v>
      </c>
      <c r="K31" s="867">
        <v>0</v>
      </c>
      <c r="L31" s="868">
        <v>0</v>
      </c>
      <c r="M31" s="933"/>
    </row>
    <row r="32" spans="1:13">
      <c r="A32" s="505" t="s">
        <v>947</v>
      </c>
      <c r="B32" s="863">
        <f t="shared" si="1"/>
        <v>123</v>
      </c>
      <c r="C32" s="867">
        <v>0</v>
      </c>
      <c r="D32" s="867">
        <v>1</v>
      </c>
      <c r="E32" s="867">
        <v>4</v>
      </c>
      <c r="F32" s="867">
        <v>15</v>
      </c>
      <c r="G32" s="867">
        <v>22</v>
      </c>
      <c r="H32" s="867">
        <v>60</v>
      </c>
      <c r="I32" s="867">
        <v>13</v>
      </c>
      <c r="J32" s="867">
        <v>3</v>
      </c>
      <c r="K32" s="867">
        <v>5</v>
      </c>
      <c r="L32" s="868">
        <v>0</v>
      </c>
      <c r="M32" s="933"/>
    </row>
    <row r="33" spans="1:13">
      <c r="A33" s="505" t="s">
        <v>948</v>
      </c>
      <c r="B33" s="863">
        <f t="shared" si="1"/>
        <v>34</v>
      </c>
      <c r="C33" s="867">
        <v>0</v>
      </c>
      <c r="D33" s="867">
        <v>2</v>
      </c>
      <c r="E33" s="867">
        <v>8</v>
      </c>
      <c r="F33" s="867">
        <v>15</v>
      </c>
      <c r="G33" s="867">
        <v>4</v>
      </c>
      <c r="H33" s="867">
        <v>4</v>
      </c>
      <c r="I33" s="867">
        <v>1</v>
      </c>
      <c r="J33" s="867">
        <v>0</v>
      </c>
      <c r="K33" s="867">
        <v>0</v>
      </c>
      <c r="L33" s="868">
        <v>0</v>
      </c>
      <c r="M33" s="933"/>
    </row>
    <row r="34" spans="1:13">
      <c r="A34" s="505" t="s">
        <v>949</v>
      </c>
      <c r="B34" s="863">
        <f t="shared" si="1"/>
        <v>726</v>
      </c>
      <c r="C34" s="867">
        <v>0</v>
      </c>
      <c r="D34" s="867">
        <v>277</v>
      </c>
      <c r="E34" s="867">
        <v>158</v>
      </c>
      <c r="F34" s="867">
        <v>100</v>
      </c>
      <c r="G34" s="867">
        <v>63</v>
      </c>
      <c r="H34" s="867">
        <v>95</v>
      </c>
      <c r="I34" s="867">
        <v>18</v>
      </c>
      <c r="J34" s="867">
        <v>8</v>
      </c>
      <c r="K34" s="867">
        <v>7</v>
      </c>
      <c r="L34" s="868">
        <v>0</v>
      </c>
      <c r="M34" s="933"/>
    </row>
    <row r="35" spans="1:13">
      <c r="A35" s="505" t="s">
        <v>950</v>
      </c>
      <c r="B35" s="863">
        <f t="shared" si="1"/>
        <v>646</v>
      </c>
      <c r="C35" s="867">
        <v>646</v>
      </c>
      <c r="D35" s="867">
        <v>0</v>
      </c>
      <c r="E35" s="867">
        <v>0</v>
      </c>
      <c r="F35" s="867">
        <v>0</v>
      </c>
      <c r="G35" s="867">
        <v>0</v>
      </c>
      <c r="H35" s="867">
        <v>0</v>
      </c>
      <c r="I35" s="867">
        <v>0</v>
      </c>
      <c r="J35" s="867">
        <v>0</v>
      </c>
      <c r="K35" s="867">
        <v>0</v>
      </c>
      <c r="L35" s="868">
        <v>0</v>
      </c>
      <c r="M35" s="933"/>
    </row>
    <row r="36" spans="1:13">
      <c r="A36" s="505" t="s">
        <v>951</v>
      </c>
      <c r="B36" s="863">
        <f t="shared" si="1"/>
        <v>5</v>
      </c>
      <c r="C36" s="867">
        <v>3</v>
      </c>
      <c r="D36" s="867">
        <v>2</v>
      </c>
      <c r="E36" s="867">
        <v>0</v>
      </c>
      <c r="F36" s="867">
        <v>0</v>
      </c>
      <c r="G36" s="867">
        <v>0</v>
      </c>
      <c r="H36" s="867">
        <v>0</v>
      </c>
      <c r="I36" s="867">
        <v>0</v>
      </c>
      <c r="J36" s="867">
        <v>0</v>
      </c>
      <c r="K36" s="867">
        <v>0</v>
      </c>
      <c r="L36" s="868">
        <v>0</v>
      </c>
      <c r="M36" s="933"/>
    </row>
    <row r="37" spans="1:13" ht="17.25" thickBot="1">
      <c r="A37" s="506" t="s">
        <v>711</v>
      </c>
      <c r="B37" s="865">
        <f t="shared" si="1"/>
        <v>17</v>
      </c>
      <c r="C37" s="869">
        <v>2</v>
      </c>
      <c r="D37" s="869">
        <v>4</v>
      </c>
      <c r="E37" s="869">
        <v>2</v>
      </c>
      <c r="F37" s="869">
        <v>3</v>
      </c>
      <c r="G37" s="869">
        <v>2</v>
      </c>
      <c r="H37" s="869">
        <v>3</v>
      </c>
      <c r="I37" s="869">
        <v>1</v>
      </c>
      <c r="J37" s="869">
        <v>0</v>
      </c>
      <c r="K37" s="869">
        <v>0</v>
      </c>
      <c r="L37" s="870">
        <v>0</v>
      </c>
      <c r="M37" s="933"/>
    </row>
    <row r="38" spans="1:13" ht="20.25" customHeight="1">
      <c r="A38" s="477" t="s">
        <v>778</v>
      </c>
      <c r="B38" s="862">
        <f t="shared" si="1"/>
        <v>2263</v>
      </c>
      <c r="C38" s="713">
        <f>SUM(C39:C45)</f>
        <v>1284</v>
      </c>
      <c r="D38" s="713">
        <f t="shared" ref="D38" si="28">SUM(D39:D45)</f>
        <v>272</v>
      </c>
      <c r="E38" s="713">
        <f t="shared" ref="E38" si="29">SUM(E39:E45)</f>
        <v>174</v>
      </c>
      <c r="F38" s="713">
        <f t="shared" ref="F38" si="30">SUM(F39:F45)</f>
        <v>219</v>
      </c>
      <c r="G38" s="713">
        <f t="shared" ref="G38" si="31">SUM(G39:G45)</f>
        <v>147</v>
      </c>
      <c r="H38" s="713">
        <f t="shared" ref="H38" si="32">SUM(H39:H45)</f>
        <v>120</v>
      </c>
      <c r="I38" s="713">
        <f t="shared" ref="I38" si="33">SUM(I39:I45)</f>
        <v>32</v>
      </c>
      <c r="J38" s="713">
        <f t="shared" ref="J38" si="34">SUM(J39:J45)</f>
        <v>11</v>
      </c>
      <c r="K38" s="713">
        <f t="shared" ref="K38" si="35">SUM(K39:K45)</f>
        <v>4</v>
      </c>
      <c r="L38" s="714">
        <f t="shared" ref="L38" si="36">SUM(L39:L45)</f>
        <v>0</v>
      </c>
      <c r="M38" s="933"/>
    </row>
    <row r="39" spans="1:13">
      <c r="A39" s="505" t="s">
        <v>946</v>
      </c>
      <c r="B39" s="863">
        <f t="shared" si="1"/>
        <v>125</v>
      </c>
      <c r="C39" s="867">
        <v>18</v>
      </c>
      <c r="D39" s="867">
        <v>11</v>
      </c>
      <c r="E39" s="867">
        <v>21</v>
      </c>
      <c r="F39" s="867">
        <v>35</v>
      </c>
      <c r="G39" s="867">
        <v>25</v>
      </c>
      <c r="H39" s="867">
        <v>13</v>
      </c>
      <c r="I39" s="867">
        <v>1</v>
      </c>
      <c r="J39" s="867">
        <v>1</v>
      </c>
      <c r="K39" s="867">
        <v>0</v>
      </c>
      <c r="L39" s="868">
        <v>0</v>
      </c>
      <c r="M39" s="933"/>
    </row>
    <row r="40" spans="1:13">
      <c r="A40" s="505" t="s">
        <v>947</v>
      </c>
      <c r="B40" s="863">
        <f t="shared" si="1"/>
        <v>10</v>
      </c>
      <c r="C40" s="867">
        <v>0</v>
      </c>
      <c r="D40" s="867">
        <v>0</v>
      </c>
      <c r="E40" s="867">
        <v>0</v>
      </c>
      <c r="F40" s="867">
        <v>2</v>
      </c>
      <c r="G40" s="867">
        <v>4</v>
      </c>
      <c r="H40" s="867">
        <v>3</v>
      </c>
      <c r="I40" s="867">
        <v>1</v>
      </c>
      <c r="J40" s="867">
        <v>0</v>
      </c>
      <c r="K40" s="867">
        <v>0</v>
      </c>
      <c r="L40" s="868">
        <v>0</v>
      </c>
      <c r="M40" s="933"/>
    </row>
    <row r="41" spans="1:13">
      <c r="A41" s="505" t="s">
        <v>948</v>
      </c>
      <c r="B41" s="863">
        <f t="shared" si="1"/>
        <v>22</v>
      </c>
      <c r="C41" s="867">
        <v>0</v>
      </c>
      <c r="D41" s="867">
        <v>4</v>
      </c>
      <c r="E41" s="867">
        <v>2</v>
      </c>
      <c r="F41" s="867">
        <v>10</v>
      </c>
      <c r="G41" s="867">
        <v>2</v>
      </c>
      <c r="H41" s="867">
        <v>3</v>
      </c>
      <c r="I41" s="867">
        <v>1</v>
      </c>
      <c r="J41" s="867">
        <v>0</v>
      </c>
      <c r="K41" s="867">
        <v>0</v>
      </c>
      <c r="L41" s="868">
        <v>0</v>
      </c>
      <c r="M41" s="933"/>
    </row>
    <row r="42" spans="1:13">
      <c r="A42" s="505" t="s">
        <v>949</v>
      </c>
      <c r="B42" s="863">
        <f t="shared" si="1"/>
        <v>799</v>
      </c>
      <c r="C42" s="867">
        <v>0</v>
      </c>
      <c r="D42" s="867">
        <v>248</v>
      </c>
      <c r="E42" s="867">
        <v>134</v>
      </c>
      <c r="F42" s="867">
        <v>163</v>
      </c>
      <c r="G42" s="867">
        <v>114</v>
      </c>
      <c r="H42" s="867">
        <v>100</v>
      </c>
      <c r="I42" s="867">
        <v>28</v>
      </c>
      <c r="J42" s="867">
        <v>9</v>
      </c>
      <c r="K42" s="867">
        <v>3</v>
      </c>
      <c r="L42" s="868">
        <v>0</v>
      </c>
      <c r="M42" s="933"/>
    </row>
    <row r="43" spans="1:13">
      <c r="A43" s="505" t="s">
        <v>950</v>
      </c>
      <c r="B43" s="863">
        <f t="shared" si="1"/>
        <v>1255</v>
      </c>
      <c r="C43" s="867">
        <v>1255</v>
      </c>
      <c r="D43" s="867">
        <v>0</v>
      </c>
      <c r="E43" s="867">
        <v>0</v>
      </c>
      <c r="F43" s="867">
        <v>0</v>
      </c>
      <c r="G43" s="867">
        <v>0</v>
      </c>
      <c r="H43" s="867">
        <v>0</v>
      </c>
      <c r="I43" s="867">
        <v>0</v>
      </c>
      <c r="J43" s="867">
        <v>0</v>
      </c>
      <c r="K43" s="867">
        <v>0</v>
      </c>
      <c r="L43" s="868">
        <v>0</v>
      </c>
      <c r="M43" s="933"/>
    </row>
    <row r="44" spans="1:13">
      <c r="A44" s="505" t="s">
        <v>951</v>
      </c>
      <c r="B44" s="863">
        <f t="shared" si="1"/>
        <v>8</v>
      </c>
      <c r="C44" s="867">
        <v>5</v>
      </c>
      <c r="D44" s="867">
        <v>1</v>
      </c>
      <c r="E44" s="867">
        <v>1</v>
      </c>
      <c r="F44" s="867">
        <v>1</v>
      </c>
      <c r="G44" s="867">
        <v>0</v>
      </c>
      <c r="H44" s="867">
        <v>0</v>
      </c>
      <c r="I44" s="867">
        <v>0</v>
      </c>
      <c r="J44" s="867">
        <v>0</v>
      </c>
      <c r="K44" s="867">
        <v>0</v>
      </c>
      <c r="L44" s="868">
        <v>0</v>
      </c>
      <c r="M44" s="933"/>
    </row>
    <row r="45" spans="1:13" ht="17.25" thickBot="1">
      <c r="A45" s="506" t="s">
        <v>711</v>
      </c>
      <c r="B45" s="865">
        <f t="shared" si="1"/>
        <v>44</v>
      </c>
      <c r="C45" s="871">
        <v>6</v>
      </c>
      <c r="D45" s="871">
        <v>8</v>
      </c>
      <c r="E45" s="871">
        <v>16</v>
      </c>
      <c r="F45" s="871">
        <v>8</v>
      </c>
      <c r="G45" s="871">
        <v>2</v>
      </c>
      <c r="H45" s="871">
        <v>1</v>
      </c>
      <c r="I45" s="871">
        <v>1</v>
      </c>
      <c r="J45" s="871">
        <v>1</v>
      </c>
      <c r="K45" s="871">
        <v>1</v>
      </c>
      <c r="L45" s="872">
        <v>0</v>
      </c>
      <c r="M45" s="933"/>
    </row>
    <row r="46" spans="1:13" ht="20.25" customHeight="1">
      <c r="A46" s="478" t="s">
        <v>779</v>
      </c>
      <c r="B46" s="862">
        <f t="shared" si="1"/>
        <v>1251</v>
      </c>
      <c r="C46" s="713">
        <f>SUM(C47:C53)</f>
        <v>664</v>
      </c>
      <c r="D46" s="713">
        <f t="shared" ref="D46" si="37">SUM(D47:D53)</f>
        <v>125</v>
      </c>
      <c r="E46" s="713">
        <f t="shared" ref="E46" si="38">SUM(E47:E53)</f>
        <v>78</v>
      </c>
      <c r="F46" s="713">
        <f t="shared" ref="F46" si="39">SUM(F47:F53)</f>
        <v>122</v>
      </c>
      <c r="G46" s="713">
        <f t="shared" ref="G46" si="40">SUM(G47:G53)</f>
        <v>80</v>
      </c>
      <c r="H46" s="713">
        <f t="shared" ref="H46" si="41">SUM(H47:H53)</f>
        <v>122</v>
      </c>
      <c r="I46" s="713">
        <f t="shared" ref="I46" si="42">SUM(I47:I53)</f>
        <v>32</v>
      </c>
      <c r="J46" s="713">
        <f t="shared" ref="J46" si="43">SUM(J47:J53)</f>
        <v>19</v>
      </c>
      <c r="K46" s="713">
        <f t="shared" ref="K46" si="44">SUM(K47:K53)</f>
        <v>9</v>
      </c>
      <c r="L46" s="714">
        <f t="shared" ref="L46" si="45">SUM(L47:L53)</f>
        <v>0</v>
      </c>
      <c r="M46" s="933"/>
    </row>
    <row r="47" spans="1:13">
      <c r="A47" s="505" t="s">
        <v>946</v>
      </c>
      <c r="B47" s="863">
        <f t="shared" si="1"/>
        <v>31</v>
      </c>
      <c r="C47" s="867">
        <v>0</v>
      </c>
      <c r="D47" s="867">
        <v>3</v>
      </c>
      <c r="E47" s="867">
        <v>1</v>
      </c>
      <c r="F47" s="867">
        <v>11</v>
      </c>
      <c r="G47" s="867">
        <v>6</v>
      </c>
      <c r="H47" s="867">
        <v>8</v>
      </c>
      <c r="I47" s="867">
        <v>2</v>
      </c>
      <c r="J47" s="867">
        <v>0</v>
      </c>
      <c r="K47" s="867">
        <v>0</v>
      </c>
      <c r="L47" s="868">
        <v>0</v>
      </c>
      <c r="M47" s="933"/>
    </row>
    <row r="48" spans="1:13">
      <c r="A48" s="505" t="s">
        <v>947</v>
      </c>
      <c r="B48" s="863">
        <f t="shared" si="1"/>
        <v>108</v>
      </c>
      <c r="C48" s="867">
        <v>0</v>
      </c>
      <c r="D48" s="867">
        <v>1</v>
      </c>
      <c r="E48" s="867">
        <v>8</v>
      </c>
      <c r="F48" s="867">
        <v>18</v>
      </c>
      <c r="G48" s="867">
        <v>20</v>
      </c>
      <c r="H48" s="867">
        <v>46</v>
      </c>
      <c r="I48" s="867">
        <v>9</v>
      </c>
      <c r="J48" s="867">
        <v>4</v>
      </c>
      <c r="K48" s="867">
        <v>2</v>
      </c>
      <c r="L48" s="868">
        <v>0</v>
      </c>
      <c r="M48" s="933"/>
    </row>
    <row r="49" spans="1:13">
      <c r="A49" s="505" t="s">
        <v>948</v>
      </c>
      <c r="B49" s="863">
        <f t="shared" si="1"/>
        <v>24</v>
      </c>
      <c r="C49" s="867">
        <v>0</v>
      </c>
      <c r="D49" s="867">
        <v>3</v>
      </c>
      <c r="E49" s="867">
        <v>3</v>
      </c>
      <c r="F49" s="867">
        <v>10</v>
      </c>
      <c r="G49" s="867">
        <v>3</v>
      </c>
      <c r="H49" s="867">
        <v>2</v>
      </c>
      <c r="I49" s="867">
        <v>1</v>
      </c>
      <c r="J49" s="867">
        <v>2</v>
      </c>
      <c r="K49" s="867">
        <v>0</v>
      </c>
      <c r="L49" s="868">
        <v>0</v>
      </c>
      <c r="M49" s="933"/>
    </row>
    <row r="50" spans="1:13">
      <c r="A50" s="505" t="s">
        <v>949</v>
      </c>
      <c r="B50" s="863">
        <f t="shared" si="1"/>
        <v>401</v>
      </c>
      <c r="C50" s="867">
        <v>0</v>
      </c>
      <c r="D50" s="867">
        <v>112</v>
      </c>
      <c r="E50" s="867">
        <v>63</v>
      </c>
      <c r="F50" s="867">
        <v>78</v>
      </c>
      <c r="G50" s="867">
        <v>44</v>
      </c>
      <c r="H50" s="867">
        <v>65</v>
      </c>
      <c r="I50" s="867">
        <v>19</v>
      </c>
      <c r="J50" s="867">
        <v>13</v>
      </c>
      <c r="K50" s="867">
        <v>7</v>
      </c>
      <c r="L50" s="868">
        <v>0</v>
      </c>
      <c r="M50" s="933"/>
    </row>
    <row r="51" spans="1:13">
      <c r="A51" s="505" t="s">
        <v>950</v>
      </c>
      <c r="B51" s="863">
        <f t="shared" si="1"/>
        <v>658</v>
      </c>
      <c r="C51" s="867">
        <v>658</v>
      </c>
      <c r="D51" s="867">
        <v>0</v>
      </c>
      <c r="E51" s="867">
        <v>0</v>
      </c>
      <c r="F51" s="867">
        <v>0</v>
      </c>
      <c r="G51" s="867">
        <v>0</v>
      </c>
      <c r="H51" s="867">
        <v>0</v>
      </c>
      <c r="I51" s="867">
        <v>0</v>
      </c>
      <c r="J51" s="867">
        <v>0</v>
      </c>
      <c r="K51" s="867">
        <v>0</v>
      </c>
      <c r="L51" s="868">
        <v>0</v>
      </c>
      <c r="M51" s="933"/>
    </row>
    <row r="52" spans="1:13">
      <c r="A52" s="505" t="s">
        <v>951</v>
      </c>
      <c r="B52" s="863">
        <f t="shared" si="1"/>
        <v>9</v>
      </c>
      <c r="C52" s="867">
        <v>4</v>
      </c>
      <c r="D52" s="867">
        <v>1</v>
      </c>
      <c r="E52" s="867">
        <v>1</v>
      </c>
      <c r="F52" s="867">
        <v>1</v>
      </c>
      <c r="G52" s="867">
        <v>2</v>
      </c>
      <c r="H52" s="867">
        <v>0</v>
      </c>
      <c r="I52" s="867">
        <v>0</v>
      </c>
      <c r="J52" s="867">
        <v>0</v>
      </c>
      <c r="K52" s="867">
        <v>0</v>
      </c>
      <c r="L52" s="868">
        <v>0</v>
      </c>
      <c r="M52" s="933"/>
    </row>
    <row r="53" spans="1:13" ht="17.25" thickBot="1">
      <c r="A53" s="506" t="s">
        <v>711</v>
      </c>
      <c r="B53" s="865">
        <f t="shared" si="1"/>
        <v>20</v>
      </c>
      <c r="C53" s="869">
        <v>2</v>
      </c>
      <c r="D53" s="869">
        <v>5</v>
      </c>
      <c r="E53" s="869">
        <v>2</v>
      </c>
      <c r="F53" s="869">
        <v>4</v>
      </c>
      <c r="G53" s="869">
        <v>5</v>
      </c>
      <c r="H53" s="869">
        <v>1</v>
      </c>
      <c r="I53" s="869">
        <v>1</v>
      </c>
      <c r="J53" s="869">
        <v>0</v>
      </c>
      <c r="K53" s="869">
        <v>0</v>
      </c>
      <c r="L53" s="870">
        <v>0</v>
      </c>
      <c r="M53" s="933"/>
    </row>
    <row r="54" spans="1:13" ht="20.25" customHeight="1">
      <c r="A54" s="477" t="s">
        <v>780</v>
      </c>
      <c r="B54" s="862">
        <f t="shared" si="1"/>
        <v>1680</v>
      </c>
      <c r="C54" s="713">
        <f>SUM(C55:C61)</f>
        <v>1126</v>
      </c>
      <c r="D54" s="713">
        <f t="shared" ref="D54" si="46">SUM(D55:D61)</f>
        <v>204</v>
      </c>
      <c r="E54" s="713">
        <f t="shared" ref="E54" si="47">SUM(E55:E61)</f>
        <v>103</v>
      </c>
      <c r="F54" s="713">
        <f t="shared" ref="F54" si="48">SUM(F55:F61)</f>
        <v>118</v>
      </c>
      <c r="G54" s="713">
        <f t="shared" ref="G54" si="49">SUM(G55:G61)</f>
        <v>68</v>
      </c>
      <c r="H54" s="713">
        <f t="shared" ref="H54" si="50">SUM(H55:H61)</f>
        <v>51</v>
      </c>
      <c r="I54" s="713">
        <f t="shared" ref="I54" si="51">SUM(I55:I61)</f>
        <v>2</v>
      </c>
      <c r="J54" s="713">
        <f t="shared" ref="J54" si="52">SUM(J55:J61)</f>
        <v>4</v>
      </c>
      <c r="K54" s="713">
        <f t="shared" ref="K54" si="53">SUM(K55:K61)</f>
        <v>2</v>
      </c>
      <c r="L54" s="714">
        <f t="shared" ref="L54" si="54">SUM(L55:L61)</f>
        <v>2</v>
      </c>
      <c r="M54" s="933"/>
    </row>
    <row r="55" spans="1:13">
      <c r="A55" s="505" t="s">
        <v>946</v>
      </c>
      <c r="B55" s="863">
        <f t="shared" si="1"/>
        <v>28</v>
      </c>
      <c r="C55" s="867">
        <v>2</v>
      </c>
      <c r="D55" s="867">
        <v>4</v>
      </c>
      <c r="E55" s="867">
        <v>9</v>
      </c>
      <c r="F55" s="867">
        <v>8</v>
      </c>
      <c r="G55" s="867">
        <v>5</v>
      </c>
      <c r="H55" s="867">
        <v>0</v>
      </c>
      <c r="I55" s="867">
        <v>0</v>
      </c>
      <c r="J55" s="867">
        <v>0</v>
      </c>
      <c r="K55" s="867">
        <v>0</v>
      </c>
      <c r="L55" s="868">
        <v>0</v>
      </c>
      <c r="M55" s="933"/>
    </row>
    <row r="56" spans="1:13">
      <c r="A56" s="505" t="s">
        <v>947</v>
      </c>
      <c r="B56" s="863">
        <f t="shared" si="1"/>
        <v>42</v>
      </c>
      <c r="C56" s="867">
        <v>0</v>
      </c>
      <c r="D56" s="867">
        <v>2</v>
      </c>
      <c r="E56" s="867">
        <v>3</v>
      </c>
      <c r="F56" s="867">
        <v>19</v>
      </c>
      <c r="G56" s="867">
        <v>5</v>
      </c>
      <c r="H56" s="867">
        <v>11</v>
      </c>
      <c r="I56" s="867">
        <v>0</v>
      </c>
      <c r="J56" s="867">
        <v>1</v>
      </c>
      <c r="K56" s="867">
        <v>0</v>
      </c>
      <c r="L56" s="868">
        <v>1</v>
      </c>
      <c r="M56" s="933"/>
    </row>
    <row r="57" spans="1:13">
      <c r="A57" s="505" t="s">
        <v>948</v>
      </c>
      <c r="B57" s="863">
        <f t="shared" si="1"/>
        <v>17</v>
      </c>
      <c r="C57" s="867">
        <v>0</v>
      </c>
      <c r="D57" s="867">
        <v>5</v>
      </c>
      <c r="E57" s="867">
        <v>3</v>
      </c>
      <c r="F57" s="867">
        <v>8</v>
      </c>
      <c r="G57" s="867">
        <v>1</v>
      </c>
      <c r="H57" s="867">
        <v>0</v>
      </c>
      <c r="I57" s="867">
        <v>0</v>
      </c>
      <c r="J57" s="867">
        <v>0</v>
      </c>
      <c r="K57" s="867">
        <v>0</v>
      </c>
      <c r="L57" s="868">
        <v>0</v>
      </c>
      <c r="M57" s="933"/>
    </row>
    <row r="58" spans="1:13">
      <c r="A58" s="505" t="s">
        <v>949</v>
      </c>
      <c r="B58" s="863">
        <f t="shared" si="1"/>
        <v>437</v>
      </c>
      <c r="C58" s="867">
        <v>0</v>
      </c>
      <c r="D58" s="867">
        <v>188</v>
      </c>
      <c r="E58" s="867">
        <v>79</v>
      </c>
      <c r="F58" s="867">
        <v>74</v>
      </c>
      <c r="G58" s="867">
        <v>53</v>
      </c>
      <c r="H58" s="867">
        <v>39</v>
      </c>
      <c r="I58" s="867">
        <v>2</v>
      </c>
      <c r="J58" s="867">
        <v>2</v>
      </c>
      <c r="K58" s="867">
        <v>0</v>
      </c>
      <c r="L58" s="868">
        <v>0</v>
      </c>
      <c r="M58" s="933"/>
    </row>
    <row r="59" spans="1:13">
      <c r="A59" s="505" t="s">
        <v>950</v>
      </c>
      <c r="B59" s="863">
        <f t="shared" si="1"/>
        <v>1121</v>
      </c>
      <c r="C59" s="867">
        <v>1121</v>
      </c>
      <c r="D59" s="867">
        <v>0</v>
      </c>
      <c r="E59" s="867">
        <v>0</v>
      </c>
      <c r="F59" s="867">
        <v>0</v>
      </c>
      <c r="G59" s="867">
        <v>0</v>
      </c>
      <c r="H59" s="867">
        <v>0</v>
      </c>
      <c r="I59" s="867">
        <v>0</v>
      </c>
      <c r="J59" s="867">
        <v>0</v>
      </c>
      <c r="K59" s="867">
        <v>0</v>
      </c>
      <c r="L59" s="868">
        <v>0</v>
      </c>
      <c r="M59" s="933"/>
    </row>
    <row r="60" spans="1:13">
      <c r="A60" s="505" t="s">
        <v>951</v>
      </c>
      <c r="B60" s="863">
        <f t="shared" si="1"/>
        <v>4</v>
      </c>
      <c r="C60" s="867">
        <v>0</v>
      </c>
      <c r="D60" s="867">
        <v>1</v>
      </c>
      <c r="E60" s="867">
        <v>3</v>
      </c>
      <c r="F60" s="867">
        <v>0</v>
      </c>
      <c r="G60" s="867">
        <v>0</v>
      </c>
      <c r="H60" s="867">
        <v>0</v>
      </c>
      <c r="I60" s="867">
        <v>0</v>
      </c>
      <c r="J60" s="867">
        <v>0</v>
      </c>
      <c r="K60" s="867">
        <v>0</v>
      </c>
      <c r="L60" s="868">
        <v>0</v>
      </c>
      <c r="M60" s="933"/>
    </row>
    <row r="61" spans="1:13" ht="17.25" thickBot="1">
      <c r="A61" s="506" t="s">
        <v>711</v>
      </c>
      <c r="B61" s="865">
        <f t="shared" si="1"/>
        <v>31</v>
      </c>
      <c r="C61" s="871">
        <v>3</v>
      </c>
      <c r="D61" s="871">
        <v>4</v>
      </c>
      <c r="E61" s="871">
        <v>6</v>
      </c>
      <c r="F61" s="871">
        <v>9</v>
      </c>
      <c r="G61" s="871">
        <v>4</v>
      </c>
      <c r="H61" s="871">
        <v>1</v>
      </c>
      <c r="I61" s="871">
        <v>0</v>
      </c>
      <c r="J61" s="871">
        <v>1</v>
      </c>
      <c r="K61" s="871">
        <v>2</v>
      </c>
      <c r="L61" s="872">
        <v>1</v>
      </c>
      <c r="M61" s="933"/>
    </row>
    <row r="62" spans="1:13" ht="20.25" customHeight="1">
      <c r="A62" s="478" t="s">
        <v>781</v>
      </c>
      <c r="B62" s="862">
        <f t="shared" si="1"/>
        <v>933</v>
      </c>
      <c r="C62" s="713">
        <f>SUM(C63:C69)</f>
        <v>408</v>
      </c>
      <c r="D62" s="713">
        <f t="shared" ref="D62" si="55">SUM(D63:D69)</f>
        <v>196</v>
      </c>
      <c r="E62" s="713">
        <f t="shared" ref="E62" si="56">SUM(E63:E69)</f>
        <v>107</v>
      </c>
      <c r="F62" s="713">
        <f t="shared" ref="F62" si="57">SUM(F63:F69)</f>
        <v>82</v>
      </c>
      <c r="G62" s="713">
        <f t="shared" ref="G62" si="58">SUM(G63:G69)</f>
        <v>90</v>
      </c>
      <c r="H62" s="713">
        <f t="shared" ref="H62" si="59">SUM(H63:H69)</f>
        <v>37</v>
      </c>
      <c r="I62" s="713">
        <f t="shared" ref="I62" si="60">SUM(I63:I69)</f>
        <v>10</v>
      </c>
      <c r="J62" s="713">
        <f t="shared" ref="J62" si="61">SUM(J63:J69)</f>
        <v>2</v>
      </c>
      <c r="K62" s="713">
        <f t="shared" ref="K62" si="62">SUM(K63:K69)</f>
        <v>1</v>
      </c>
      <c r="L62" s="714">
        <f t="shared" ref="L62" si="63">SUM(L63:L69)</f>
        <v>0</v>
      </c>
      <c r="M62" s="933"/>
    </row>
    <row r="63" spans="1:13" ht="16.5" customHeight="1">
      <c r="A63" s="505" t="s">
        <v>946</v>
      </c>
      <c r="B63" s="863">
        <f t="shared" si="1"/>
        <v>32</v>
      </c>
      <c r="C63" s="867">
        <v>0</v>
      </c>
      <c r="D63" s="867">
        <v>1</v>
      </c>
      <c r="E63" s="867">
        <v>10</v>
      </c>
      <c r="F63" s="867">
        <v>9</v>
      </c>
      <c r="G63" s="867">
        <v>12</v>
      </c>
      <c r="H63" s="867">
        <v>0</v>
      </c>
      <c r="I63" s="867">
        <v>0</v>
      </c>
      <c r="J63" s="867">
        <v>0</v>
      </c>
      <c r="K63" s="867">
        <v>0</v>
      </c>
      <c r="L63" s="868">
        <v>0</v>
      </c>
      <c r="M63" s="933"/>
    </row>
    <row r="64" spans="1:13">
      <c r="A64" s="505" t="s">
        <v>947</v>
      </c>
      <c r="B64" s="863">
        <f t="shared" si="1"/>
        <v>13</v>
      </c>
      <c r="C64" s="867">
        <v>0</v>
      </c>
      <c r="D64" s="867">
        <v>2</v>
      </c>
      <c r="E64" s="867">
        <v>2</v>
      </c>
      <c r="F64" s="867">
        <v>7</v>
      </c>
      <c r="G64" s="867">
        <v>1</v>
      </c>
      <c r="H64" s="867">
        <v>0</v>
      </c>
      <c r="I64" s="867">
        <v>0</v>
      </c>
      <c r="J64" s="867">
        <v>1</v>
      </c>
      <c r="K64" s="867">
        <v>0</v>
      </c>
      <c r="L64" s="868">
        <v>0</v>
      </c>
      <c r="M64" s="933"/>
    </row>
    <row r="65" spans="1:13">
      <c r="A65" s="505" t="s">
        <v>948</v>
      </c>
      <c r="B65" s="863">
        <f t="shared" si="1"/>
        <v>5</v>
      </c>
      <c r="C65" s="867">
        <v>0</v>
      </c>
      <c r="D65" s="867">
        <v>0</v>
      </c>
      <c r="E65" s="867">
        <v>0</v>
      </c>
      <c r="F65" s="867">
        <v>1</v>
      </c>
      <c r="G65" s="867">
        <v>3</v>
      </c>
      <c r="H65" s="867">
        <v>1</v>
      </c>
      <c r="I65" s="867">
        <v>0</v>
      </c>
      <c r="J65" s="867">
        <v>0</v>
      </c>
      <c r="K65" s="867">
        <v>0</v>
      </c>
      <c r="L65" s="868">
        <v>0</v>
      </c>
      <c r="M65" s="933"/>
    </row>
    <row r="66" spans="1:13">
      <c r="A66" s="505" t="s">
        <v>949</v>
      </c>
      <c r="B66" s="863">
        <f t="shared" si="1"/>
        <v>459</v>
      </c>
      <c r="C66" s="873">
        <v>1</v>
      </c>
      <c r="D66" s="867">
        <v>191</v>
      </c>
      <c r="E66" s="867">
        <v>86</v>
      </c>
      <c r="F66" s="867">
        <v>64</v>
      </c>
      <c r="G66" s="867">
        <v>70</v>
      </c>
      <c r="H66" s="867">
        <v>36</v>
      </c>
      <c r="I66" s="867">
        <v>9</v>
      </c>
      <c r="J66" s="867">
        <v>1</v>
      </c>
      <c r="K66" s="867">
        <v>1</v>
      </c>
      <c r="L66" s="868">
        <v>0</v>
      </c>
      <c r="M66" s="933"/>
    </row>
    <row r="67" spans="1:13">
      <c r="A67" s="505" t="s">
        <v>950</v>
      </c>
      <c r="B67" s="863">
        <f t="shared" si="1"/>
        <v>402</v>
      </c>
      <c r="C67" s="867">
        <v>402</v>
      </c>
      <c r="D67" s="867">
        <v>0</v>
      </c>
      <c r="E67" s="867">
        <v>0</v>
      </c>
      <c r="F67" s="867">
        <v>0</v>
      </c>
      <c r="G67" s="867">
        <v>0</v>
      </c>
      <c r="H67" s="867">
        <v>0</v>
      </c>
      <c r="I67" s="867">
        <v>0</v>
      </c>
      <c r="J67" s="867">
        <v>0</v>
      </c>
      <c r="K67" s="867">
        <v>0</v>
      </c>
      <c r="L67" s="868">
        <v>0</v>
      </c>
      <c r="M67" s="933"/>
    </row>
    <row r="68" spans="1:13">
      <c r="A68" s="505" t="s">
        <v>951</v>
      </c>
      <c r="B68" s="863">
        <f t="shared" si="1"/>
        <v>2</v>
      </c>
      <c r="C68" s="867">
        <v>2</v>
      </c>
      <c r="D68" s="867">
        <v>0</v>
      </c>
      <c r="E68" s="867">
        <v>0</v>
      </c>
      <c r="F68" s="867">
        <v>0</v>
      </c>
      <c r="G68" s="867">
        <v>0</v>
      </c>
      <c r="H68" s="867">
        <v>0</v>
      </c>
      <c r="I68" s="867">
        <v>0</v>
      </c>
      <c r="J68" s="867">
        <v>0</v>
      </c>
      <c r="K68" s="867">
        <v>0</v>
      </c>
      <c r="L68" s="868">
        <v>0</v>
      </c>
      <c r="M68" s="933"/>
    </row>
    <row r="69" spans="1:13" ht="17.25" thickBot="1">
      <c r="A69" s="506" t="s">
        <v>711</v>
      </c>
      <c r="B69" s="865">
        <f t="shared" si="1"/>
        <v>20</v>
      </c>
      <c r="C69" s="869">
        <v>3</v>
      </c>
      <c r="D69" s="869">
        <v>2</v>
      </c>
      <c r="E69" s="869">
        <v>9</v>
      </c>
      <c r="F69" s="869">
        <v>1</v>
      </c>
      <c r="G69" s="869">
        <v>4</v>
      </c>
      <c r="H69" s="869">
        <v>0</v>
      </c>
      <c r="I69" s="869">
        <v>1</v>
      </c>
      <c r="J69" s="869">
        <v>0</v>
      </c>
      <c r="K69" s="869">
        <v>0</v>
      </c>
      <c r="L69" s="870">
        <v>0</v>
      </c>
      <c r="M69" s="933"/>
    </row>
    <row r="70" spans="1:13" ht="20.25" customHeight="1">
      <c r="A70" s="478" t="s">
        <v>960</v>
      </c>
      <c r="B70" s="862">
        <f t="shared" si="1"/>
        <v>118</v>
      </c>
      <c r="C70" s="713">
        <f>SUM(C71:C77)</f>
        <v>61</v>
      </c>
      <c r="D70" s="713">
        <f t="shared" ref="D70" si="64">SUM(D71:D77)</f>
        <v>17</v>
      </c>
      <c r="E70" s="713">
        <f t="shared" ref="E70" si="65">SUM(E71:E77)</f>
        <v>3</v>
      </c>
      <c r="F70" s="713">
        <f t="shared" ref="F70" si="66">SUM(F71:F77)</f>
        <v>8</v>
      </c>
      <c r="G70" s="713">
        <f t="shared" ref="G70" si="67">SUM(G71:G77)</f>
        <v>10</v>
      </c>
      <c r="H70" s="713">
        <f t="shared" ref="H70" si="68">SUM(H71:H77)</f>
        <v>13</v>
      </c>
      <c r="I70" s="713">
        <f t="shared" ref="I70" si="69">SUM(I71:I77)</f>
        <v>3</v>
      </c>
      <c r="J70" s="713">
        <f t="shared" ref="J70" si="70">SUM(J71:J77)</f>
        <v>1</v>
      </c>
      <c r="K70" s="713">
        <f t="shared" ref="K70" si="71">SUM(K71:K77)</f>
        <v>2</v>
      </c>
      <c r="L70" s="714">
        <f t="shared" ref="L70" si="72">SUM(L71:L77)</f>
        <v>0</v>
      </c>
      <c r="M70" s="933"/>
    </row>
    <row r="71" spans="1:13">
      <c r="A71" s="505" t="s">
        <v>946</v>
      </c>
      <c r="B71" s="863">
        <f t="shared" ref="B71:B134" si="73">SUM(C71:L71)</f>
        <v>5</v>
      </c>
      <c r="C71" s="867">
        <v>0</v>
      </c>
      <c r="D71" s="867">
        <v>1</v>
      </c>
      <c r="E71" s="867">
        <v>0</v>
      </c>
      <c r="F71" s="867">
        <v>0</v>
      </c>
      <c r="G71" s="867">
        <v>2</v>
      </c>
      <c r="H71" s="867">
        <v>2</v>
      </c>
      <c r="I71" s="867">
        <v>0</v>
      </c>
      <c r="J71" s="867">
        <v>0</v>
      </c>
      <c r="K71" s="867">
        <v>0</v>
      </c>
      <c r="L71" s="868">
        <v>0</v>
      </c>
      <c r="M71" s="933"/>
    </row>
    <row r="72" spans="1:13">
      <c r="A72" s="505" t="s">
        <v>947</v>
      </c>
      <c r="B72" s="863">
        <f t="shared" si="73"/>
        <v>8</v>
      </c>
      <c r="C72" s="867">
        <v>0</v>
      </c>
      <c r="D72" s="867">
        <v>0</v>
      </c>
      <c r="E72" s="867">
        <v>0</v>
      </c>
      <c r="F72" s="867">
        <v>1</v>
      </c>
      <c r="G72" s="867">
        <v>1</v>
      </c>
      <c r="H72" s="867">
        <v>5</v>
      </c>
      <c r="I72" s="867">
        <v>1</v>
      </c>
      <c r="J72" s="867">
        <v>0</v>
      </c>
      <c r="K72" s="867">
        <v>0</v>
      </c>
      <c r="L72" s="868">
        <v>0</v>
      </c>
      <c r="M72" s="933"/>
    </row>
    <row r="73" spans="1:13">
      <c r="A73" s="505" t="s">
        <v>948</v>
      </c>
      <c r="B73" s="863">
        <f t="shared" si="73"/>
        <v>4</v>
      </c>
      <c r="C73" s="867">
        <v>0</v>
      </c>
      <c r="D73" s="867">
        <v>0</v>
      </c>
      <c r="E73" s="867">
        <v>0</v>
      </c>
      <c r="F73" s="867">
        <v>1</v>
      </c>
      <c r="G73" s="867">
        <v>1</v>
      </c>
      <c r="H73" s="867">
        <v>2</v>
      </c>
      <c r="I73" s="867">
        <v>0</v>
      </c>
      <c r="J73" s="867">
        <v>0</v>
      </c>
      <c r="K73" s="867">
        <v>0</v>
      </c>
      <c r="L73" s="868">
        <v>0</v>
      </c>
      <c r="M73" s="933"/>
    </row>
    <row r="74" spans="1:13">
      <c r="A74" s="505" t="s">
        <v>949</v>
      </c>
      <c r="B74" s="863">
        <f t="shared" si="73"/>
        <v>36</v>
      </c>
      <c r="C74" s="873">
        <v>0</v>
      </c>
      <c r="D74" s="867">
        <v>16</v>
      </c>
      <c r="E74" s="867">
        <v>3</v>
      </c>
      <c r="F74" s="867">
        <v>6</v>
      </c>
      <c r="G74" s="867">
        <v>6</v>
      </c>
      <c r="H74" s="867">
        <v>3</v>
      </c>
      <c r="I74" s="867">
        <v>2</v>
      </c>
      <c r="J74" s="867">
        <v>0</v>
      </c>
      <c r="K74" s="867">
        <v>0</v>
      </c>
      <c r="L74" s="868">
        <v>0</v>
      </c>
      <c r="M74" s="933"/>
    </row>
    <row r="75" spans="1:13">
      <c r="A75" s="505" t="s">
        <v>950</v>
      </c>
      <c r="B75" s="863">
        <f t="shared" si="73"/>
        <v>61</v>
      </c>
      <c r="C75" s="867">
        <v>61</v>
      </c>
      <c r="D75" s="867">
        <v>0</v>
      </c>
      <c r="E75" s="867">
        <v>0</v>
      </c>
      <c r="F75" s="867">
        <v>0</v>
      </c>
      <c r="G75" s="867">
        <v>0</v>
      </c>
      <c r="H75" s="867">
        <v>0</v>
      </c>
      <c r="I75" s="867">
        <v>0</v>
      </c>
      <c r="J75" s="867">
        <v>0</v>
      </c>
      <c r="K75" s="867">
        <v>0</v>
      </c>
      <c r="L75" s="868">
        <v>0</v>
      </c>
      <c r="M75" s="933"/>
    </row>
    <row r="76" spans="1:13">
      <c r="A76" s="505" t="s">
        <v>951</v>
      </c>
      <c r="B76" s="863">
        <f t="shared" si="73"/>
        <v>0</v>
      </c>
      <c r="C76" s="867">
        <v>0</v>
      </c>
      <c r="D76" s="867">
        <v>0</v>
      </c>
      <c r="E76" s="867">
        <v>0</v>
      </c>
      <c r="F76" s="867">
        <v>0</v>
      </c>
      <c r="G76" s="867">
        <v>0</v>
      </c>
      <c r="H76" s="867">
        <v>0</v>
      </c>
      <c r="I76" s="867">
        <v>0</v>
      </c>
      <c r="J76" s="867">
        <v>0</v>
      </c>
      <c r="K76" s="867">
        <v>0</v>
      </c>
      <c r="L76" s="868">
        <v>0</v>
      </c>
      <c r="M76" s="933"/>
    </row>
    <row r="77" spans="1:13" ht="17.25" customHeight="1" thickBot="1">
      <c r="A77" s="506" t="s">
        <v>711</v>
      </c>
      <c r="B77" s="865">
        <f t="shared" si="73"/>
        <v>4</v>
      </c>
      <c r="C77" s="869">
        <v>0</v>
      </c>
      <c r="D77" s="869">
        <v>0</v>
      </c>
      <c r="E77" s="869">
        <v>0</v>
      </c>
      <c r="F77" s="869">
        <v>0</v>
      </c>
      <c r="G77" s="869">
        <v>0</v>
      </c>
      <c r="H77" s="869">
        <v>1</v>
      </c>
      <c r="I77" s="869">
        <v>0</v>
      </c>
      <c r="J77" s="869">
        <v>1</v>
      </c>
      <c r="K77" s="869">
        <v>2</v>
      </c>
      <c r="L77" s="870">
        <v>0</v>
      </c>
      <c r="M77" s="933"/>
    </row>
    <row r="78" spans="1:13" ht="20.25" customHeight="1">
      <c r="A78" s="477" t="s">
        <v>961</v>
      </c>
      <c r="B78" s="862">
        <f t="shared" si="73"/>
        <v>13364</v>
      </c>
      <c r="C78" s="713">
        <f>SUM(C79:C85)</f>
        <v>8448</v>
      </c>
      <c r="D78" s="713">
        <f t="shared" ref="D78" si="74">SUM(D79:D85)</f>
        <v>1954</v>
      </c>
      <c r="E78" s="713">
        <f t="shared" ref="E78" si="75">SUM(E79:E85)</f>
        <v>725</v>
      </c>
      <c r="F78" s="713">
        <f t="shared" ref="F78" si="76">SUM(F79:F85)</f>
        <v>928</v>
      </c>
      <c r="G78" s="713">
        <f t="shared" ref="G78" si="77">SUM(G79:G85)</f>
        <v>566</v>
      </c>
      <c r="H78" s="713">
        <f t="shared" ref="H78" si="78">SUM(H79:H85)</f>
        <v>524</v>
      </c>
      <c r="I78" s="713">
        <f t="shared" ref="I78" si="79">SUM(I79:I85)</f>
        <v>125</v>
      </c>
      <c r="J78" s="713">
        <f t="shared" ref="J78" si="80">SUM(J79:J85)</f>
        <v>49</v>
      </c>
      <c r="K78" s="713">
        <f t="shared" ref="K78" si="81">SUM(K79:K85)</f>
        <v>40</v>
      </c>
      <c r="L78" s="714">
        <f t="shared" ref="L78" si="82">SUM(L79:L85)</f>
        <v>5</v>
      </c>
      <c r="M78" s="933"/>
    </row>
    <row r="79" spans="1:13">
      <c r="A79" s="505" t="s">
        <v>946</v>
      </c>
      <c r="B79" s="863">
        <f t="shared" si="73"/>
        <v>546</v>
      </c>
      <c r="C79" s="867">
        <v>7</v>
      </c>
      <c r="D79" s="867">
        <v>111</v>
      </c>
      <c r="E79" s="867">
        <v>71</v>
      </c>
      <c r="F79" s="867">
        <v>186</v>
      </c>
      <c r="G79" s="867">
        <v>86</v>
      </c>
      <c r="H79" s="867">
        <v>74</v>
      </c>
      <c r="I79" s="867">
        <v>9</v>
      </c>
      <c r="J79" s="867">
        <v>1</v>
      </c>
      <c r="K79" s="867">
        <v>1</v>
      </c>
      <c r="L79" s="868">
        <v>0</v>
      </c>
      <c r="M79" s="933"/>
    </row>
    <row r="80" spans="1:13">
      <c r="A80" s="505" t="s">
        <v>947</v>
      </c>
      <c r="B80" s="863">
        <f t="shared" si="73"/>
        <v>72</v>
      </c>
      <c r="C80" s="867">
        <v>0</v>
      </c>
      <c r="D80" s="867">
        <v>2</v>
      </c>
      <c r="E80" s="867">
        <v>7</v>
      </c>
      <c r="F80" s="867">
        <v>26</v>
      </c>
      <c r="G80" s="867">
        <v>21</v>
      </c>
      <c r="H80" s="867">
        <v>13</v>
      </c>
      <c r="I80" s="867">
        <v>2</v>
      </c>
      <c r="J80" s="867">
        <v>0</v>
      </c>
      <c r="K80" s="867">
        <v>1</v>
      </c>
      <c r="L80" s="868">
        <v>0</v>
      </c>
      <c r="M80" s="933"/>
    </row>
    <row r="81" spans="1:13">
      <c r="A81" s="505" t="s">
        <v>948</v>
      </c>
      <c r="B81" s="863">
        <f t="shared" si="73"/>
        <v>134</v>
      </c>
      <c r="C81" s="867">
        <v>0</v>
      </c>
      <c r="D81" s="867">
        <v>25</v>
      </c>
      <c r="E81" s="867">
        <v>20</v>
      </c>
      <c r="F81" s="867">
        <v>40</v>
      </c>
      <c r="G81" s="867">
        <v>22</v>
      </c>
      <c r="H81" s="867">
        <v>15</v>
      </c>
      <c r="I81" s="867">
        <v>9</v>
      </c>
      <c r="J81" s="867">
        <v>1</v>
      </c>
      <c r="K81" s="867">
        <v>2</v>
      </c>
      <c r="L81" s="868">
        <v>0</v>
      </c>
      <c r="M81" s="933"/>
    </row>
    <row r="82" spans="1:13">
      <c r="A82" s="505" t="s">
        <v>949</v>
      </c>
      <c r="B82" s="863">
        <f t="shared" si="73"/>
        <v>4035</v>
      </c>
      <c r="C82" s="867">
        <v>9</v>
      </c>
      <c r="D82" s="867">
        <v>1788</v>
      </c>
      <c r="E82" s="867">
        <v>584</v>
      </c>
      <c r="F82" s="867">
        <v>640</v>
      </c>
      <c r="G82" s="867">
        <v>424</v>
      </c>
      <c r="H82" s="867">
        <v>410</v>
      </c>
      <c r="I82" s="867">
        <v>102</v>
      </c>
      <c r="J82" s="867">
        <v>45</v>
      </c>
      <c r="K82" s="867">
        <v>29</v>
      </c>
      <c r="L82" s="868">
        <v>4</v>
      </c>
      <c r="M82" s="933"/>
    </row>
    <row r="83" spans="1:13">
      <c r="A83" s="505" t="s">
        <v>950</v>
      </c>
      <c r="B83" s="863">
        <f t="shared" si="73"/>
        <v>8387</v>
      </c>
      <c r="C83" s="867">
        <v>8387</v>
      </c>
      <c r="D83" s="867">
        <v>0</v>
      </c>
      <c r="E83" s="867">
        <v>0</v>
      </c>
      <c r="F83" s="867">
        <v>0</v>
      </c>
      <c r="G83" s="867">
        <v>0</v>
      </c>
      <c r="H83" s="867">
        <v>0</v>
      </c>
      <c r="I83" s="867">
        <v>0</v>
      </c>
      <c r="J83" s="867">
        <v>0</v>
      </c>
      <c r="K83" s="867">
        <v>0</v>
      </c>
      <c r="L83" s="868">
        <v>0</v>
      </c>
      <c r="M83" s="933"/>
    </row>
    <row r="84" spans="1:13">
      <c r="A84" s="505" t="s">
        <v>951</v>
      </c>
      <c r="B84" s="863">
        <f t="shared" si="73"/>
        <v>54</v>
      </c>
      <c r="C84" s="867">
        <v>33</v>
      </c>
      <c r="D84" s="867">
        <v>14</v>
      </c>
      <c r="E84" s="867">
        <v>6</v>
      </c>
      <c r="F84" s="867">
        <v>1</v>
      </c>
      <c r="G84" s="867">
        <v>0</v>
      </c>
      <c r="H84" s="867">
        <v>0</v>
      </c>
      <c r="I84" s="867">
        <v>0</v>
      </c>
      <c r="J84" s="867">
        <v>0</v>
      </c>
      <c r="K84" s="867">
        <v>0</v>
      </c>
      <c r="L84" s="868">
        <v>0</v>
      </c>
      <c r="M84" s="933"/>
    </row>
    <row r="85" spans="1:13" ht="17.25" thickBot="1">
      <c r="A85" s="506" t="s">
        <v>711</v>
      </c>
      <c r="B85" s="865">
        <f t="shared" si="73"/>
        <v>136</v>
      </c>
      <c r="C85" s="871">
        <v>12</v>
      </c>
      <c r="D85" s="871">
        <v>14</v>
      </c>
      <c r="E85" s="871">
        <v>37</v>
      </c>
      <c r="F85" s="871">
        <v>35</v>
      </c>
      <c r="G85" s="871">
        <v>13</v>
      </c>
      <c r="H85" s="871">
        <v>12</v>
      </c>
      <c r="I85" s="871">
        <v>3</v>
      </c>
      <c r="J85" s="871">
        <v>2</v>
      </c>
      <c r="K85" s="871">
        <v>7</v>
      </c>
      <c r="L85" s="872">
        <v>1</v>
      </c>
      <c r="M85" s="933"/>
    </row>
    <row r="86" spans="1:13" ht="20.25" customHeight="1">
      <c r="A86" s="478" t="s">
        <v>962</v>
      </c>
      <c r="B86" s="862">
        <f t="shared" si="73"/>
        <v>1265</v>
      </c>
      <c r="C86" s="713">
        <f>SUM(C87:C93)</f>
        <v>593</v>
      </c>
      <c r="D86" s="713">
        <f t="shared" ref="D86" si="83">SUM(D87:D93)</f>
        <v>208</v>
      </c>
      <c r="E86" s="713">
        <f t="shared" ref="E86" si="84">SUM(E87:E93)</f>
        <v>86</v>
      </c>
      <c r="F86" s="713">
        <f t="shared" ref="F86" si="85">SUM(F87:F93)</f>
        <v>155</v>
      </c>
      <c r="G86" s="713">
        <f t="shared" ref="G86" si="86">SUM(G87:G93)</f>
        <v>117</v>
      </c>
      <c r="H86" s="713">
        <f t="shared" ref="H86" si="87">SUM(H87:H93)</f>
        <v>90</v>
      </c>
      <c r="I86" s="713">
        <f t="shared" ref="I86" si="88">SUM(I87:I93)</f>
        <v>12</v>
      </c>
      <c r="J86" s="713">
        <f t="shared" ref="J86" si="89">SUM(J87:J93)</f>
        <v>3</v>
      </c>
      <c r="K86" s="713">
        <f t="shared" ref="K86" si="90">SUM(K87:K93)</f>
        <v>1</v>
      </c>
      <c r="L86" s="714">
        <f t="shared" ref="L86" si="91">SUM(L87:L93)</f>
        <v>0</v>
      </c>
      <c r="M86" s="933"/>
    </row>
    <row r="87" spans="1:13">
      <c r="A87" s="505" t="s">
        <v>946</v>
      </c>
      <c r="B87" s="863">
        <f t="shared" si="73"/>
        <v>83</v>
      </c>
      <c r="C87" s="867">
        <v>3</v>
      </c>
      <c r="D87" s="867">
        <v>7</v>
      </c>
      <c r="E87" s="867">
        <v>7</v>
      </c>
      <c r="F87" s="867">
        <v>31</v>
      </c>
      <c r="G87" s="867">
        <v>20</v>
      </c>
      <c r="H87" s="867">
        <v>15</v>
      </c>
      <c r="I87" s="867">
        <v>0</v>
      </c>
      <c r="J87" s="867">
        <v>0</v>
      </c>
      <c r="K87" s="867">
        <v>0</v>
      </c>
      <c r="L87" s="868">
        <v>0</v>
      </c>
      <c r="M87" s="933"/>
    </row>
    <row r="88" spans="1:13">
      <c r="A88" s="505" t="s">
        <v>947</v>
      </c>
      <c r="B88" s="863">
        <f t="shared" si="73"/>
        <v>115</v>
      </c>
      <c r="C88" s="867">
        <v>0</v>
      </c>
      <c r="D88" s="867">
        <v>6</v>
      </c>
      <c r="E88" s="867">
        <v>13</v>
      </c>
      <c r="F88" s="867">
        <v>37</v>
      </c>
      <c r="G88" s="867">
        <v>33</v>
      </c>
      <c r="H88" s="867">
        <v>23</v>
      </c>
      <c r="I88" s="867">
        <v>2</v>
      </c>
      <c r="J88" s="867">
        <v>1</v>
      </c>
      <c r="K88" s="867">
        <v>0</v>
      </c>
      <c r="L88" s="868">
        <v>0</v>
      </c>
      <c r="M88" s="933"/>
    </row>
    <row r="89" spans="1:13">
      <c r="A89" s="505" t="s">
        <v>948</v>
      </c>
      <c r="B89" s="863">
        <f t="shared" si="73"/>
        <v>46</v>
      </c>
      <c r="C89" s="867">
        <v>0</v>
      </c>
      <c r="D89" s="867">
        <v>6</v>
      </c>
      <c r="E89" s="867">
        <v>9</v>
      </c>
      <c r="F89" s="867">
        <v>19</v>
      </c>
      <c r="G89" s="867">
        <v>6</v>
      </c>
      <c r="H89" s="867">
        <v>6</v>
      </c>
      <c r="I89" s="867">
        <v>0</v>
      </c>
      <c r="J89" s="867">
        <v>0</v>
      </c>
      <c r="K89" s="867">
        <v>0</v>
      </c>
      <c r="L89" s="868">
        <v>0</v>
      </c>
      <c r="M89" s="933"/>
    </row>
    <row r="90" spans="1:13">
      <c r="A90" s="505" t="s">
        <v>949</v>
      </c>
      <c r="B90" s="863">
        <f t="shared" si="73"/>
        <v>412</v>
      </c>
      <c r="C90" s="867">
        <v>0</v>
      </c>
      <c r="D90" s="867">
        <v>183</v>
      </c>
      <c r="E90" s="867">
        <v>50</v>
      </c>
      <c r="F90" s="867">
        <v>67</v>
      </c>
      <c r="G90" s="867">
        <v>55</v>
      </c>
      <c r="H90" s="867">
        <v>44</v>
      </c>
      <c r="I90" s="867">
        <v>10</v>
      </c>
      <c r="J90" s="867">
        <v>2</v>
      </c>
      <c r="K90" s="867">
        <v>1</v>
      </c>
      <c r="L90" s="868">
        <v>0</v>
      </c>
      <c r="M90" s="933"/>
    </row>
    <row r="91" spans="1:13">
      <c r="A91" s="505" t="s">
        <v>950</v>
      </c>
      <c r="B91" s="863">
        <f t="shared" si="73"/>
        <v>585</v>
      </c>
      <c r="C91" s="867">
        <v>585</v>
      </c>
      <c r="D91" s="867">
        <v>0</v>
      </c>
      <c r="E91" s="867">
        <v>0</v>
      </c>
      <c r="F91" s="867">
        <v>0</v>
      </c>
      <c r="G91" s="867">
        <v>0</v>
      </c>
      <c r="H91" s="867">
        <v>0</v>
      </c>
      <c r="I91" s="867">
        <v>0</v>
      </c>
      <c r="J91" s="867">
        <v>0</v>
      </c>
      <c r="K91" s="867">
        <v>0</v>
      </c>
      <c r="L91" s="868">
        <v>0</v>
      </c>
      <c r="M91" s="933"/>
    </row>
    <row r="92" spans="1:13">
      <c r="A92" s="505" t="s">
        <v>951</v>
      </c>
      <c r="B92" s="863">
        <f t="shared" si="73"/>
        <v>4</v>
      </c>
      <c r="C92" s="867">
        <v>2</v>
      </c>
      <c r="D92" s="867">
        <v>2</v>
      </c>
      <c r="E92" s="867">
        <v>0</v>
      </c>
      <c r="F92" s="867">
        <v>0</v>
      </c>
      <c r="G92" s="867">
        <v>0</v>
      </c>
      <c r="H92" s="867">
        <v>0</v>
      </c>
      <c r="I92" s="867">
        <v>0</v>
      </c>
      <c r="J92" s="867">
        <v>0</v>
      </c>
      <c r="K92" s="867">
        <v>0</v>
      </c>
      <c r="L92" s="868">
        <v>0</v>
      </c>
      <c r="M92" s="933"/>
    </row>
    <row r="93" spans="1:13" ht="17.25" thickBot="1">
      <c r="A93" s="506" t="s">
        <v>711</v>
      </c>
      <c r="B93" s="865">
        <f t="shared" si="73"/>
        <v>20</v>
      </c>
      <c r="C93" s="869">
        <v>3</v>
      </c>
      <c r="D93" s="869">
        <v>4</v>
      </c>
      <c r="E93" s="869">
        <v>7</v>
      </c>
      <c r="F93" s="869">
        <v>1</v>
      </c>
      <c r="G93" s="869">
        <v>3</v>
      </c>
      <c r="H93" s="869">
        <v>2</v>
      </c>
      <c r="I93" s="869">
        <v>0</v>
      </c>
      <c r="J93" s="869">
        <v>0</v>
      </c>
      <c r="K93" s="869">
        <v>0</v>
      </c>
      <c r="L93" s="870">
        <v>0</v>
      </c>
      <c r="M93" s="933"/>
    </row>
    <row r="94" spans="1:13" ht="20.25" customHeight="1">
      <c r="A94" s="478" t="s">
        <v>963</v>
      </c>
      <c r="B94" s="862">
        <f t="shared" si="73"/>
        <v>1212</v>
      </c>
      <c r="C94" s="713">
        <f>SUM(C95:C101)</f>
        <v>557</v>
      </c>
      <c r="D94" s="713">
        <f t="shared" ref="D94" si="92">SUM(D95:D101)</f>
        <v>186</v>
      </c>
      <c r="E94" s="713">
        <f t="shared" ref="E94" si="93">SUM(E95:E101)</f>
        <v>70</v>
      </c>
      <c r="F94" s="713">
        <f t="shared" ref="F94" si="94">SUM(F95:F101)</f>
        <v>122</v>
      </c>
      <c r="G94" s="713">
        <f t="shared" ref="G94" si="95">SUM(G95:G101)</f>
        <v>125</v>
      </c>
      <c r="H94" s="713">
        <f t="shared" ref="H94" si="96">SUM(H95:H101)</f>
        <v>101</v>
      </c>
      <c r="I94" s="713">
        <f t="shared" ref="I94" si="97">SUM(I95:I101)</f>
        <v>30</v>
      </c>
      <c r="J94" s="713">
        <f t="shared" ref="J94" si="98">SUM(J95:J101)</f>
        <v>12</v>
      </c>
      <c r="K94" s="713">
        <f t="shared" ref="K94" si="99">SUM(K95:K101)</f>
        <v>7</v>
      </c>
      <c r="L94" s="714">
        <f t="shared" ref="L94" si="100">SUM(L95:L101)</f>
        <v>2</v>
      </c>
      <c r="M94" s="933"/>
    </row>
    <row r="95" spans="1:13">
      <c r="A95" s="505" t="s">
        <v>946</v>
      </c>
      <c r="B95" s="863">
        <f t="shared" si="73"/>
        <v>56</v>
      </c>
      <c r="C95" s="867">
        <v>2</v>
      </c>
      <c r="D95" s="867">
        <v>9</v>
      </c>
      <c r="E95" s="867">
        <v>6</v>
      </c>
      <c r="F95" s="867">
        <v>17</v>
      </c>
      <c r="G95" s="867">
        <v>14</v>
      </c>
      <c r="H95" s="867">
        <v>7</v>
      </c>
      <c r="I95" s="867">
        <v>1</v>
      </c>
      <c r="J95" s="867">
        <v>0</v>
      </c>
      <c r="K95" s="867">
        <v>0</v>
      </c>
      <c r="L95" s="868">
        <v>0</v>
      </c>
      <c r="M95" s="933"/>
    </row>
    <row r="96" spans="1:13">
      <c r="A96" s="505" t="s">
        <v>947</v>
      </c>
      <c r="B96" s="863">
        <f t="shared" si="73"/>
        <v>109</v>
      </c>
      <c r="C96" s="867">
        <v>0</v>
      </c>
      <c r="D96" s="867">
        <v>4</v>
      </c>
      <c r="E96" s="867">
        <v>5</v>
      </c>
      <c r="F96" s="867">
        <v>23</v>
      </c>
      <c r="G96" s="867">
        <v>35</v>
      </c>
      <c r="H96" s="867">
        <v>27</v>
      </c>
      <c r="I96" s="867">
        <v>13</v>
      </c>
      <c r="J96" s="867">
        <v>2</v>
      </c>
      <c r="K96" s="867">
        <v>0</v>
      </c>
      <c r="L96" s="868">
        <v>0</v>
      </c>
      <c r="M96" s="933"/>
    </row>
    <row r="97" spans="1:13">
      <c r="A97" s="505" t="s">
        <v>948</v>
      </c>
      <c r="B97" s="863">
        <f t="shared" si="73"/>
        <v>35</v>
      </c>
      <c r="C97" s="867">
        <v>0</v>
      </c>
      <c r="D97" s="867">
        <v>3</v>
      </c>
      <c r="E97" s="867">
        <v>2</v>
      </c>
      <c r="F97" s="867">
        <v>13</v>
      </c>
      <c r="G97" s="867">
        <v>6</v>
      </c>
      <c r="H97" s="867">
        <v>9</v>
      </c>
      <c r="I97" s="867">
        <v>1</v>
      </c>
      <c r="J97" s="867">
        <v>1</v>
      </c>
      <c r="K97" s="867">
        <v>0</v>
      </c>
      <c r="L97" s="868">
        <v>0</v>
      </c>
      <c r="M97" s="933"/>
    </row>
    <row r="98" spans="1:13">
      <c r="A98" s="505" t="s">
        <v>949</v>
      </c>
      <c r="B98" s="863">
        <f t="shared" si="73"/>
        <v>434</v>
      </c>
      <c r="C98" s="867">
        <v>0</v>
      </c>
      <c r="D98" s="867">
        <v>161</v>
      </c>
      <c r="E98" s="867">
        <v>52</v>
      </c>
      <c r="F98" s="867">
        <v>65</v>
      </c>
      <c r="G98" s="867">
        <v>69</v>
      </c>
      <c r="H98" s="867">
        <v>55</v>
      </c>
      <c r="I98" s="867">
        <v>15</v>
      </c>
      <c r="J98" s="867">
        <v>9</v>
      </c>
      <c r="K98" s="867">
        <v>6</v>
      </c>
      <c r="L98" s="868">
        <v>2</v>
      </c>
      <c r="M98" s="933"/>
    </row>
    <row r="99" spans="1:13">
      <c r="A99" s="505" t="s">
        <v>950</v>
      </c>
      <c r="B99" s="863">
        <f t="shared" si="73"/>
        <v>552</v>
      </c>
      <c r="C99" s="867">
        <v>552</v>
      </c>
      <c r="D99" s="867">
        <v>0</v>
      </c>
      <c r="E99" s="867">
        <v>0</v>
      </c>
      <c r="F99" s="867">
        <v>0</v>
      </c>
      <c r="G99" s="867">
        <v>0</v>
      </c>
      <c r="H99" s="867">
        <v>0</v>
      </c>
      <c r="I99" s="867">
        <v>0</v>
      </c>
      <c r="J99" s="867">
        <v>0</v>
      </c>
      <c r="K99" s="867">
        <v>0</v>
      </c>
      <c r="L99" s="868">
        <v>0</v>
      </c>
      <c r="M99" s="933"/>
    </row>
    <row r="100" spans="1:13">
      <c r="A100" s="505" t="s">
        <v>951</v>
      </c>
      <c r="B100" s="863">
        <f t="shared" si="73"/>
        <v>5</v>
      </c>
      <c r="C100" s="867">
        <v>0</v>
      </c>
      <c r="D100" s="867">
        <v>3</v>
      </c>
      <c r="E100" s="867">
        <v>1</v>
      </c>
      <c r="F100" s="867">
        <v>1</v>
      </c>
      <c r="G100" s="867">
        <v>0</v>
      </c>
      <c r="H100" s="867">
        <v>0</v>
      </c>
      <c r="I100" s="867">
        <v>0</v>
      </c>
      <c r="J100" s="867">
        <v>0</v>
      </c>
      <c r="K100" s="867">
        <v>0</v>
      </c>
      <c r="L100" s="868">
        <v>0</v>
      </c>
      <c r="M100" s="933"/>
    </row>
    <row r="101" spans="1:13" ht="17.25" thickBot="1">
      <c r="A101" s="506" t="s">
        <v>711</v>
      </c>
      <c r="B101" s="865">
        <f t="shared" si="73"/>
        <v>21</v>
      </c>
      <c r="C101" s="871">
        <v>3</v>
      </c>
      <c r="D101" s="871">
        <v>6</v>
      </c>
      <c r="E101" s="871">
        <v>4</v>
      </c>
      <c r="F101" s="871">
        <v>3</v>
      </c>
      <c r="G101" s="871">
        <v>1</v>
      </c>
      <c r="H101" s="871">
        <v>3</v>
      </c>
      <c r="I101" s="871">
        <v>0</v>
      </c>
      <c r="J101" s="871">
        <v>0</v>
      </c>
      <c r="K101" s="871">
        <v>1</v>
      </c>
      <c r="L101" s="872">
        <v>0</v>
      </c>
      <c r="M101" s="933"/>
    </row>
    <row r="102" spans="1:13" ht="20.25" customHeight="1">
      <c r="A102" s="478" t="s">
        <v>964</v>
      </c>
      <c r="B102" s="862">
        <f t="shared" si="73"/>
        <v>2083</v>
      </c>
      <c r="C102" s="713">
        <f>SUM(C103:C109)</f>
        <v>1149</v>
      </c>
      <c r="D102" s="713">
        <f t="shared" ref="D102" si="101">SUM(D103:D109)</f>
        <v>314</v>
      </c>
      <c r="E102" s="713">
        <f t="shared" ref="E102" si="102">SUM(E103:E109)</f>
        <v>112</v>
      </c>
      <c r="F102" s="713">
        <f t="shared" ref="F102" si="103">SUM(F103:F109)</f>
        <v>184</v>
      </c>
      <c r="G102" s="713">
        <f t="shared" ref="G102" si="104">SUM(G103:G109)</f>
        <v>168</v>
      </c>
      <c r="H102" s="713">
        <f t="shared" ref="H102" si="105">SUM(H103:H109)</f>
        <v>105</v>
      </c>
      <c r="I102" s="713">
        <f t="shared" ref="I102" si="106">SUM(I103:I109)</f>
        <v>24</v>
      </c>
      <c r="J102" s="713">
        <f t="shared" ref="J102" si="107">SUM(J103:J109)</f>
        <v>14</v>
      </c>
      <c r="K102" s="713">
        <f t="shared" ref="K102" si="108">SUM(K103:K109)</f>
        <v>13</v>
      </c>
      <c r="L102" s="714">
        <f t="shared" ref="L102" si="109">SUM(L103:L109)</f>
        <v>0</v>
      </c>
      <c r="M102" s="933"/>
    </row>
    <row r="103" spans="1:13">
      <c r="A103" s="505" t="s">
        <v>946</v>
      </c>
      <c r="B103" s="863">
        <f t="shared" si="73"/>
        <v>65</v>
      </c>
      <c r="C103" s="867">
        <v>1</v>
      </c>
      <c r="D103" s="867">
        <v>18</v>
      </c>
      <c r="E103" s="867">
        <v>7</v>
      </c>
      <c r="F103" s="867">
        <v>24</v>
      </c>
      <c r="G103" s="867">
        <v>15</v>
      </c>
      <c r="H103" s="867">
        <v>0</v>
      </c>
      <c r="I103" s="867">
        <v>0</v>
      </c>
      <c r="J103" s="867">
        <v>0</v>
      </c>
      <c r="K103" s="867">
        <v>0</v>
      </c>
      <c r="L103" s="868">
        <v>0</v>
      </c>
      <c r="M103" s="933"/>
    </row>
    <row r="104" spans="1:13">
      <c r="A104" s="505" t="s">
        <v>947</v>
      </c>
      <c r="B104" s="863">
        <f t="shared" si="73"/>
        <v>126</v>
      </c>
      <c r="C104" s="867">
        <v>0</v>
      </c>
      <c r="D104" s="867">
        <v>4</v>
      </c>
      <c r="E104" s="867">
        <v>13</v>
      </c>
      <c r="F104" s="867">
        <v>31</v>
      </c>
      <c r="G104" s="867">
        <v>42</v>
      </c>
      <c r="H104" s="867">
        <v>32</v>
      </c>
      <c r="I104" s="867">
        <v>4</v>
      </c>
      <c r="J104" s="867">
        <v>0</v>
      </c>
      <c r="K104" s="867">
        <v>0</v>
      </c>
      <c r="L104" s="868">
        <v>0</v>
      </c>
      <c r="M104" s="933"/>
    </row>
    <row r="105" spans="1:13">
      <c r="A105" s="505" t="s">
        <v>948</v>
      </c>
      <c r="B105" s="863">
        <f t="shared" si="73"/>
        <v>61</v>
      </c>
      <c r="C105" s="867">
        <v>0</v>
      </c>
      <c r="D105" s="867">
        <v>14</v>
      </c>
      <c r="E105" s="867">
        <v>11</v>
      </c>
      <c r="F105" s="867">
        <v>20</v>
      </c>
      <c r="G105" s="867">
        <v>12</v>
      </c>
      <c r="H105" s="867">
        <v>1</v>
      </c>
      <c r="I105" s="867">
        <v>3</v>
      </c>
      <c r="J105" s="867">
        <v>0</v>
      </c>
      <c r="K105" s="867">
        <v>0</v>
      </c>
      <c r="L105" s="868">
        <v>0</v>
      </c>
      <c r="M105" s="933"/>
    </row>
    <row r="106" spans="1:13">
      <c r="A106" s="505" t="s">
        <v>949</v>
      </c>
      <c r="B106" s="863">
        <f t="shared" si="73"/>
        <v>660</v>
      </c>
      <c r="C106" s="867">
        <v>3</v>
      </c>
      <c r="D106" s="867">
        <v>274</v>
      </c>
      <c r="E106" s="867">
        <v>74</v>
      </c>
      <c r="F106" s="867">
        <v>103</v>
      </c>
      <c r="G106" s="867">
        <v>94</v>
      </c>
      <c r="H106" s="867">
        <v>71</v>
      </c>
      <c r="I106" s="867">
        <v>15</v>
      </c>
      <c r="J106" s="867">
        <v>14</v>
      </c>
      <c r="K106" s="867">
        <v>12</v>
      </c>
      <c r="L106" s="868">
        <v>0</v>
      </c>
      <c r="M106" s="933"/>
    </row>
    <row r="107" spans="1:13">
      <c r="A107" s="505" t="s">
        <v>950</v>
      </c>
      <c r="B107" s="863">
        <f t="shared" si="73"/>
        <v>1139</v>
      </c>
      <c r="C107" s="867">
        <v>1139</v>
      </c>
      <c r="D107" s="867">
        <v>0</v>
      </c>
      <c r="E107" s="867">
        <v>0</v>
      </c>
      <c r="F107" s="867">
        <v>0</v>
      </c>
      <c r="G107" s="867">
        <v>0</v>
      </c>
      <c r="H107" s="867">
        <v>0</v>
      </c>
      <c r="I107" s="867">
        <v>0</v>
      </c>
      <c r="J107" s="867">
        <v>0</v>
      </c>
      <c r="K107" s="867">
        <v>0</v>
      </c>
      <c r="L107" s="868">
        <v>0</v>
      </c>
      <c r="M107" s="933"/>
    </row>
    <row r="108" spans="1:13">
      <c r="A108" s="505" t="s">
        <v>951</v>
      </c>
      <c r="B108" s="863">
        <f t="shared" si="73"/>
        <v>4</v>
      </c>
      <c r="C108" s="867">
        <v>2</v>
      </c>
      <c r="D108" s="867">
        <v>0</v>
      </c>
      <c r="E108" s="867">
        <v>2</v>
      </c>
      <c r="F108" s="867">
        <v>0</v>
      </c>
      <c r="G108" s="867">
        <v>0</v>
      </c>
      <c r="H108" s="867">
        <v>0</v>
      </c>
      <c r="I108" s="867">
        <v>0</v>
      </c>
      <c r="J108" s="867">
        <v>0</v>
      </c>
      <c r="K108" s="867">
        <v>0</v>
      </c>
      <c r="L108" s="868">
        <v>0</v>
      </c>
      <c r="M108" s="933"/>
    </row>
    <row r="109" spans="1:13" ht="17.25" thickBot="1">
      <c r="A109" s="506" t="s">
        <v>711</v>
      </c>
      <c r="B109" s="865">
        <f t="shared" si="73"/>
        <v>28</v>
      </c>
      <c r="C109" s="869">
        <v>4</v>
      </c>
      <c r="D109" s="869">
        <v>4</v>
      </c>
      <c r="E109" s="869">
        <v>5</v>
      </c>
      <c r="F109" s="869">
        <v>6</v>
      </c>
      <c r="G109" s="869">
        <v>5</v>
      </c>
      <c r="H109" s="869">
        <v>1</v>
      </c>
      <c r="I109" s="869">
        <v>2</v>
      </c>
      <c r="J109" s="869">
        <v>0</v>
      </c>
      <c r="K109" s="869">
        <v>1</v>
      </c>
      <c r="L109" s="870">
        <v>0</v>
      </c>
      <c r="M109" s="933"/>
    </row>
    <row r="110" spans="1:13" ht="20.25" customHeight="1">
      <c r="A110" s="478" t="s">
        <v>965</v>
      </c>
      <c r="B110" s="862">
        <f t="shared" si="73"/>
        <v>1647</v>
      </c>
      <c r="C110" s="713">
        <f>SUM(C111:C117)</f>
        <v>846</v>
      </c>
      <c r="D110" s="713">
        <f t="shared" ref="D110" si="110">SUM(D111:D117)</f>
        <v>187</v>
      </c>
      <c r="E110" s="713">
        <f t="shared" ref="E110" si="111">SUM(E111:E117)</f>
        <v>110</v>
      </c>
      <c r="F110" s="713">
        <f t="shared" ref="F110" si="112">SUM(F111:F117)</f>
        <v>191</v>
      </c>
      <c r="G110" s="713">
        <f t="shared" ref="G110" si="113">SUM(G111:G117)</f>
        <v>187</v>
      </c>
      <c r="H110" s="713">
        <f t="shared" ref="H110" si="114">SUM(H111:H117)</f>
        <v>90</v>
      </c>
      <c r="I110" s="713">
        <f t="shared" ref="I110" si="115">SUM(I111:I117)</f>
        <v>21</v>
      </c>
      <c r="J110" s="713">
        <f t="shared" ref="J110" si="116">SUM(J111:J117)</f>
        <v>5</v>
      </c>
      <c r="K110" s="713">
        <f t="shared" ref="K110" si="117">SUM(K111:K117)</f>
        <v>9</v>
      </c>
      <c r="L110" s="714">
        <f t="shared" ref="L110" si="118">SUM(L111:L117)</f>
        <v>1</v>
      </c>
      <c r="M110" s="933"/>
    </row>
    <row r="111" spans="1:13">
      <c r="A111" s="505" t="s">
        <v>946</v>
      </c>
      <c r="B111" s="863">
        <f t="shared" si="73"/>
        <v>54</v>
      </c>
      <c r="C111" s="867">
        <v>1</v>
      </c>
      <c r="D111" s="867">
        <v>8</v>
      </c>
      <c r="E111" s="867">
        <v>11</v>
      </c>
      <c r="F111" s="867">
        <v>20</v>
      </c>
      <c r="G111" s="867">
        <v>9</v>
      </c>
      <c r="H111" s="867">
        <v>5</v>
      </c>
      <c r="I111" s="867">
        <v>0</v>
      </c>
      <c r="J111" s="867">
        <v>0</v>
      </c>
      <c r="K111" s="867">
        <v>0</v>
      </c>
      <c r="L111" s="868">
        <v>0</v>
      </c>
      <c r="M111" s="933"/>
    </row>
    <row r="112" spans="1:13">
      <c r="A112" s="505" t="s">
        <v>947</v>
      </c>
      <c r="B112" s="863">
        <f t="shared" si="73"/>
        <v>147</v>
      </c>
      <c r="C112" s="867">
        <v>1</v>
      </c>
      <c r="D112" s="867">
        <v>5</v>
      </c>
      <c r="E112" s="867">
        <v>22</v>
      </c>
      <c r="F112" s="867">
        <v>33</v>
      </c>
      <c r="G112" s="867">
        <v>60</v>
      </c>
      <c r="H112" s="867">
        <v>23</v>
      </c>
      <c r="I112" s="867">
        <v>1</v>
      </c>
      <c r="J112" s="867">
        <v>1</v>
      </c>
      <c r="K112" s="867">
        <v>1</v>
      </c>
      <c r="L112" s="868">
        <v>0</v>
      </c>
      <c r="M112" s="933"/>
    </row>
    <row r="113" spans="1:13">
      <c r="A113" s="505" t="s">
        <v>948</v>
      </c>
      <c r="B113" s="863">
        <f t="shared" si="73"/>
        <v>97</v>
      </c>
      <c r="C113" s="867">
        <v>0</v>
      </c>
      <c r="D113" s="867">
        <v>5</v>
      </c>
      <c r="E113" s="867">
        <v>14</v>
      </c>
      <c r="F113" s="867">
        <v>41</v>
      </c>
      <c r="G113" s="867">
        <v>27</v>
      </c>
      <c r="H113" s="867">
        <v>8</v>
      </c>
      <c r="I113" s="867">
        <v>1</v>
      </c>
      <c r="J113" s="867">
        <v>0</v>
      </c>
      <c r="K113" s="867">
        <v>1</v>
      </c>
      <c r="L113" s="868">
        <v>0</v>
      </c>
      <c r="M113" s="933"/>
    </row>
    <row r="114" spans="1:13">
      <c r="A114" s="505" t="s">
        <v>949</v>
      </c>
      <c r="B114" s="863">
        <f t="shared" si="73"/>
        <v>497</v>
      </c>
      <c r="C114" s="867">
        <v>0</v>
      </c>
      <c r="D114" s="867">
        <v>165</v>
      </c>
      <c r="E114" s="867">
        <v>62</v>
      </c>
      <c r="F114" s="867">
        <v>96</v>
      </c>
      <c r="G114" s="867">
        <v>89</v>
      </c>
      <c r="H114" s="867">
        <v>54</v>
      </c>
      <c r="I114" s="867">
        <v>19</v>
      </c>
      <c r="J114" s="867">
        <v>4</v>
      </c>
      <c r="K114" s="867">
        <v>7</v>
      </c>
      <c r="L114" s="868">
        <v>1</v>
      </c>
      <c r="M114" s="933"/>
    </row>
    <row r="115" spans="1:13">
      <c r="A115" s="505" t="s">
        <v>950</v>
      </c>
      <c r="B115" s="863">
        <f t="shared" si="73"/>
        <v>841</v>
      </c>
      <c r="C115" s="867">
        <v>841</v>
      </c>
      <c r="D115" s="867">
        <v>0</v>
      </c>
      <c r="E115" s="867">
        <v>0</v>
      </c>
      <c r="F115" s="867">
        <v>0</v>
      </c>
      <c r="G115" s="867">
        <v>0</v>
      </c>
      <c r="H115" s="867">
        <v>0</v>
      </c>
      <c r="I115" s="867">
        <v>0</v>
      </c>
      <c r="J115" s="867">
        <v>0</v>
      </c>
      <c r="K115" s="867">
        <v>0</v>
      </c>
      <c r="L115" s="868">
        <v>0</v>
      </c>
      <c r="M115" s="933"/>
    </row>
    <row r="116" spans="1:13">
      <c r="A116" s="505" t="s">
        <v>951</v>
      </c>
      <c r="B116" s="863">
        <f t="shared" si="73"/>
        <v>0</v>
      </c>
      <c r="C116" s="867">
        <v>0</v>
      </c>
      <c r="D116" s="867">
        <v>0</v>
      </c>
      <c r="E116" s="867">
        <v>0</v>
      </c>
      <c r="F116" s="867">
        <v>0</v>
      </c>
      <c r="G116" s="867">
        <v>0</v>
      </c>
      <c r="H116" s="867">
        <v>0</v>
      </c>
      <c r="I116" s="867">
        <v>0</v>
      </c>
      <c r="J116" s="867">
        <v>0</v>
      </c>
      <c r="K116" s="867">
        <v>0</v>
      </c>
      <c r="L116" s="868">
        <v>0</v>
      </c>
      <c r="M116" s="933"/>
    </row>
    <row r="117" spans="1:13" ht="17.25" thickBot="1">
      <c r="A117" s="506" t="s">
        <v>711</v>
      </c>
      <c r="B117" s="865">
        <f t="shared" si="73"/>
        <v>11</v>
      </c>
      <c r="C117" s="871">
        <v>3</v>
      </c>
      <c r="D117" s="871">
        <v>4</v>
      </c>
      <c r="E117" s="871">
        <v>1</v>
      </c>
      <c r="F117" s="871">
        <v>1</v>
      </c>
      <c r="G117" s="871">
        <v>2</v>
      </c>
      <c r="H117" s="871">
        <v>0</v>
      </c>
      <c r="I117" s="871">
        <v>0</v>
      </c>
      <c r="J117" s="871">
        <v>0</v>
      </c>
      <c r="K117" s="871">
        <v>0</v>
      </c>
      <c r="L117" s="872">
        <v>0</v>
      </c>
      <c r="M117" s="933"/>
    </row>
    <row r="118" spans="1:13" ht="20.25" customHeight="1">
      <c r="A118" s="478" t="s">
        <v>966</v>
      </c>
      <c r="B118" s="862">
        <f t="shared" si="73"/>
        <v>1222</v>
      </c>
      <c r="C118" s="713">
        <f>SUM(C119:C125)</f>
        <v>515</v>
      </c>
      <c r="D118" s="713">
        <f t="shared" ref="D118" si="119">SUM(D119:D125)</f>
        <v>148</v>
      </c>
      <c r="E118" s="713">
        <f t="shared" ref="E118" si="120">SUM(E119:E125)</f>
        <v>75</v>
      </c>
      <c r="F118" s="713">
        <f t="shared" ref="F118" si="121">SUM(F119:F125)</f>
        <v>159</v>
      </c>
      <c r="G118" s="713">
        <f t="shared" ref="G118" si="122">SUM(G119:G125)</f>
        <v>136</v>
      </c>
      <c r="H118" s="713">
        <f t="shared" ref="H118" si="123">SUM(H119:H125)</f>
        <v>134</v>
      </c>
      <c r="I118" s="713">
        <f t="shared" ref="I118" si="124">SUM(I119:I125)</f>
        <v>26</v>
      </c>
      <c r="J118" s="713">
        <f t="shared" ref="J118" si="125">SUM(J119:J125)</f>
        <v>15</v>
      </c>
      <c r="K118" s="713">
        <f t="shared" ref="K118" si="126">SUM(K119:K125)</f>
        <v>13</v>
      </c>
      <c r="L118" s="714">
        <f t="shared" ref="L118" si="127">SUM(L119:L125)</f>
        <v>1</v>
      </c>
      <c r="M118" s="933"/>
    </row>
    <row r="119" spans="1:13">
      <c r="A119" s="505" t="s">
        <v>946</v>
      </c>
      <c r="B119" s="863">
        <f t="shared" si="73"/>
        <v>80</v>
      </c>
      <c r="C119" s="867">
        <v>7</v>
      </c>
      <c r="D119" s="867">
        <v>14</v>
      </c>
      <c r="E119" s="867">
        <v>8</v>
      </c>
      <c r="F119" s="867">
        <v>26</v>
      </c>
      <c r="G119" s="867">
        <v>15</v>
      </c>
      <c r="H119" s="867">
        <v>10</v>
      </c>
      <c r="I119" s="867">
        <v>0</v>
      </c>
      <c r="J119" s="867">
        <v>0</v>
      </c>
      <c r="K119" s="867">
        <v>0</v>
      </c>
      <c r="L119" s="868">
        <v>0</v>
      </c>
      <c r="M119" s="933"/>
    </row>
    <row r="120" spans="1:13">
      <c r="A120" s="505" t="s">
        <v>947</v>
      </c>
      <c r="B120" s="863">
        <f t="shared" si="73"/>
        <v>178</v>
      </c>
      <c r="C120" s="867">
        <v>0</v>
      </c>
      <c r="D120" s="867">
        <v>7</v>
      </c>
      <c r="E120" s="867">
        <v>18</v>
      </c>
      <c r="F120" s="867">
        <v>31</v>
      </c>
      <c r="G120" s="867">
        <v>51</v>
      </c>
      <c r="H120" s="867">
        <v>56</v>
      </c>
      <c r="I120" s="867">
        <v>12</v>
      </c>
      <c r="J120" s="867">
        <v>1</v>
      </c>
      <c r="K120" s="867">
        <v>2</v>
      </c>
      <c r="L120" s="868">
        <v>0</v>
      </c>
      <c r="M120" s="933"/>
    </row>
    <row r="121" spans="1:13">
      <c r="A121" s="505" t="s">
        <v>948</v>
      </c>
      <c r="B121" s="863">
        <f t="shared" si="73"/>
        <v>54</v>
      </c>
      <c r="C121" s="867">
        <v>0</v>
      </c>
      <c r="D121" s="867">
        <v>5</v>
      </c>
      <c r="E121" s="867">
        <v>7</v>
      </c>
      <c r="F121" s="867">
        <v>24</v>
      </c>
      <c r="G121" s="867">
        <v>7</v>
      </c>
      <c r="H121" s="867">
        <v>8</v>
      </c>
      <c r="I121" s="867">
        <v>2</v>
      </c>
      <c r="J121" s="867">
        <v>1</v>
      </c>
      <c r="K121" s="867">
        <v>0</v>
      </c>
      <c r="L121" s="868">
        <v>0</v>
      </c>
      <c r="M121" s="933"/>
    </row>
    <row r="122" spans="1:13">
      <c r="A122" s="505" t="s">
        <v>949</v>
      </c>
      <c r="B122" s="863">
        <f t="shared" si="73"/>
        <v>389</v>
      </c>
      <c r="C122" s="867">
        <v>1</v>
      </c>
      <c r="D122" s="867">
        <v>119</v>
      </c>
      <c r="E122" s="867">
        <v>41</v>
      </c>
      <c r="F122" s="867">
        <v>72</v>
      </c>
      <c r="G122" s="867">
        <v>61</v>
      </c>
      <c r="H122" s="867">
        <v>60</v>
      </c>
      <c r="I122" s="867">
        <v>10</v>
      </c>
      <c r="J122" s="867">
        <v>13</v>
      </c>
      <c r="K122" s="867">
        <v>11</v>
      </c>
      <c r="L122" s="868">
        <v>1</v>
      </c>
      <c r="M122" s="933"/>
    </row>
    <row r="123" spans="1:13">
      <c r="A123" s="505" t="s">
        <v>950</v>
      </c>
      <c r="B123" s="863">
        <f t="shared" si="73"/>
        <v>506</v>
      </c>
      <c r="C123" s="867">
        <v>506</v>
      </c>
      <c r="D123" s="867">
        <v>0</v>
      </c>
      <c r="E123" s="867">
        <v>0</v>
      </c>
      <c r="F123" s="867">
        <v>0</v>
      </c>
      <c r="G123" s="867">
        <v>0</v>
      </c>
      <c r="H123" s="867">
        <v>0</v>
      </c>
      <c r="I123" s="867">
        <v>0</v>
      </c>
      <c r="J123" s="867">
        <v>0</v>
      </c>
      <c r="K123" s="867">
        <v>0</v>
      </c>
      <c r="L123" s="868">
        <v>0</v>
      </c>
      <c r="M123" s="933"/>
    </row>
    <row r="124" spans="1:13">
      <c r="A124" s="505" t="s">
        <v>951</v>
      </c>
      <c r="B124" s="863">
        <f t="shared" si="73"/>
        <v>1</v>
      </c>
      <c r="C124" s="867">
        <v>0</v>
      </c>
      <c r="D124" s="867">
        <v>0</v>
      </c>
      <c r="E124" s="867">
        <v>0</v>
      </c>
      <c r="F124" s="867">
        <v>1</v>
      </c>
      <c r="G124" s="867">
        <v>0</v>
      </c>
      <c r="H124" s="867">
        <v>0</v>
      </c>
      <c r="I124" s="867">
        <v>0</v>
      </c>
      <c r="J124" s="867">
        <v>0</v>
      </c>
      <c r="K124" s="867">
        <v>0</v>
      </c>
      <c r="L124" s="868">
        <v>0</v>
      </c>
      <c r="M124" s="933"/>
    </row>
    <row r="125" spans="1:13" ht="17.25" thickBot="1">
      <c r="A125" s="506" t="s">
        <v>711</v>
      </c>
      <c r="B125" s="865">
        <f t="shared" si="73"/>
        <v>14</v>
      </c>
      <c r="C125" s="869">
        <v>1</v>
      </c>
      <c r="D125" s="869">
        <v>3</v>
      </c>
      <c r="E125" s="869">
        <v>1</v>
      </c>
      <c r="F125" s="869">
        <v>5</v>
      </c>
      <c r="G125" s="869">
        <v>2</v>
      </c>
      <c r="H125" s="869">
        <v>0</v>
      </c>
      <c r="I125" s="869">
        <v>2</v>
      </c>
      <c r="J125" s="869">
        <v>0</v>
      </c>
      <c r="K125" s="869">
        <v>0</v>
      </c>
      <c r="L125" s="870">
        <v>0</v>
      </c>
      <c r="M125" s="933"/>
    </row>
    <row r="126" spans="1:13" ht="20.25" customHeight="1">
      <c r="A126" s="477" t="s">
        <v>967</v>
      </c>
      <c r="B126" s="862">
        <f t="shared" si="73"/>
        <v>2273</v>
      </c>
      <c r="C126" s="713">
        <f>SUM(C127:C133)</f>
        <v>1085</v>
      </c>
      <c r="D126" s="713">
        <f t="shared" ref="D126" si="128">SUM(D127:D133)</f>
        <v>428</v>
      </c>
      <c r="E126" s="713">
        <f t="shared" ref="E126" si="129">SUM(E127:E133)</f>
        <v>204</v>
      </c>
      <c r="F126" s="713">
        <f t="shared" ref="F126" si="130">SUM(F127:F133)</f>
        <v>219</v>
      </c>
      <c r="G126" s="713">
        <f t="shared" ref="G126" si="131">SUM(G127:G133)</f>
        <v>161</v>
      </c>
      <c r="H126" s="713">
        <f t="shared" ref="H126" si="132">SUM(H127:H133)</f>
        <v>127</v>
      </c>
      <c r="I126" s="713">
        <f t="shared" ref="I126" si="133">SUM(I127:I133)</f>
        <v>23</v>
      </c>
      <c r="J126" s="713">
        <f t="shared" ref="J126" si="134">SUM(J127:J133)</f>
        <v>14</v>
      </c>
      <c r="K126" s="713">
        <f t="shared" ref="K126" si="135">SUM(K127:K133)</f>
        <v>11</v>
      </c>
      <c r="L126" s="714">
        <f t="shared" ref="L126" si="136">SUM(L127:L133)</f>
        <v>1</v>
      </c>
      <c r="M126" s="933"/>
    </row>
    <row r="127" spans="1:13">
      <c r="A127" s="505" t="s">
        <v>946</v>
      </c>
      <c r="B127" s="863">
        <f t="shared" si="73"/>
        <v>132</v>
      </c>
      <c r="C127" s="867">
        <v>12</v>
      </c>
      <c r="D127" s="867">
        <v>40</v>
      </c>
      <c r="E127" s="867">
        <v>18</v>
      </c>
      <c r="F127" s="867">
        <v>45</v>
      </c>
      <c r="G127" s="867">
        <v>13</v>
      </c>
      <c r="H127" s="867">
        <v>3</v>
      </c>
      <c r="I127" s="867">
        <v>1</v>
      </c>
      <c r="J127" s="867">
        <v>0</v>
      </c>
      <c r="K127" s="867">
        <v>0</v>
      </c>
      <c r="L127" s="868">
        <v>0</v>
      </c>
      <c r="M127" s="933"/>
    </row>
    <row r="128" spans="1:13">
      <c r="A128" s="505" t="s">
        <v>947</v>
      </c>
      <c r="B128" s="863">
        <f t="shared" si="73"/>
        <v>85</v>
      </c>
      <c r="C128" s="867">
        <v>0</v>
      </c>
      <c r="D128" s="867">
        <v>2</v>
      </c>
      <c r="E128" s="867">
        <v>3</v>
      </c>
      <c r="F128" s="867">
        <v>26</v>
      </c>
      <c r="G128" s="867">
        <v>24</v>
      </c>
      <c r="H128" s="867">
        <v>19</v>
      </c>
      <c r="I128" s="867">
        <v>6</v>
      </c>
      <c r="J128" s="867">
        <v>3</v>
      </c>
      <c r="K128" s="867">
        <v>2</v>
      </c>
      <c r="L128" s="868">
        <v>0</v>
      </c>
      <c r="M128" s="933"/>
    </row>
    <row r="129" spans="1:13">
      <c r="A129" s="505" t="s">
        <v>948</v>
      </c>
      <c r="B129" s="863">
        <f t="shared" si="73"/>
        <v>39</v>
      </c>
      <c r="C129" s="867">
        <v>0</v>
      </c>
      <c r="D129" s="867">
        <v>9</v>
      </c>
      <c r="E129" s="867">
        <v>6</v>
      </c>
      <c r="F129" s="867">
        <v>11</v>
      </c>
      <c r="G129" s="867">
        <v>8</v>
      </c>
      <c r="H129" s="867">
        <v>2</v>
      </c>
      <c r="I129" s="867">
        <v>1</v>
      </c>
      <c r="J129" s="867">
        <v>1</v>
      </c>
      <c r="K129" s="867">
        <v>0</v>
      </c>
      <c r="L129" s="868">
        <v>1</v>
      </c>
      <c r="M129" s="933"/>
    </row>
    <row r="130" spans="1:13">
      <c r="A130" s="505" t="s">
        <v>949</v>
      </c>
      <c r="B130" s="863">
        <f t="shared" si="73"/>
        <v>924</v>
      </c>
      <c r="C130" s="867">
        <v>2</v>
      </c>
      <c r="D130" s="867">
        <v>372</v>
      </c>
      <c r="E130" s="867">
        <v>168</v>
      </c>
      <c r="F130" s="867">
        <v>135</v>
      </c>
      <c r="G130" s="867">
        <v>114</v>
      </c>
      <c r="H130" s="867">
        <v>103</v>
      </c>
      <c r="I130" s="867">
        <v>14</v>
      </c>
      <c r="J130" s="867">
        <v>8</v>
      </c>
      <c r="K130" s="867">
        <v>8</v>
      </c>
      <c r="L130" s="868">
        <v>0</v>
      </c>
      <c r="M130" s="933"/>
    </row>
    <row r="131" spans="1:13">
      <c r="A131" s="505" t="s">
        <v>950</v>
      </c>
      <c r="B131" s="863">
        <f t="shared" si="73"/>
        <v>1067</v>
      </c>
      <c r="C131" s="867">
        <v>1067</v>
      </c>
      <c r="D131" s="867">
        <v>0</v>
      </c>
      <c r="E131" s="867">
        <v>0</v>
      </c>
      <c r="F131" s="867">
        <v>0</v>
      </c>
      <c r="G131" s="867">
        <v>0</v>
      </c>
      <c r="H131" s="867">
        <v>0</v>
      </c>
      <c r="I131" s="867">
        <v>0</v>
      </c>
      <c r="J131" s="867">
        <v>0</v>
      </c>
      <c r="K131" s="867">
        <v>0</v>
      </c>
      <c r="L131" s="868">
        <v>0</v>
      </c>
      <c r="M131" s="933"/>
    </row>
    <row r="132" spans="1:13">
      <c r="A132" s="505" t="s">
        <v>951</v>
      </c>
      <c r="B132" s="863">
        <f t="shared" si="73"/>
        <v>0</v>
      </c>
      <c r="C132" s="867">
        <v>0</v>
      </c>
      <c r="D132" s="867">
        <v>0</v>
      </c>
      <c r="E132" s="867">
        <v>0</v>
      </c>
      <c r="F132" s="867">
        <v>0</v>
      </c>
      <c r="G132" s="867">
        <v>0</v>
      </c>
      <c r="H132" s="867">
        <v>0</v>
      </c>
      <c r="I132" s="867">
        <v>0</v>
      </c>
      <c r="J132" s="867">
        <v>0</v>
      </c>
      <c r="K132" s="867">
        <v>0</v>
      </c>
      <c r="L132" s="868">
        <v>0</v>
      </c>
      <c r="M132" s="933"/>
    </row>
    <row r="133" spans="1:13" ht="17.25" thickBot="1">
      <c r="A133" s="506" t="s">
        <v>711</v>
      </c>
      <c r="B133" s="865">
        <f t="shared" si="73"/>
        <v>26</v>
      </c>
      <c r="C133" s="871">
        <v>4</v>
      </c>
      <c r="D133" s="871">
        <v>5</v>
      </c>
      <c r="E133" s="871">
        <v>9</v>
      </c>
      <c r="F133" s="871">
        <v>2</v>
      </c>
      <c r="G133" s="871">
        <v>2</v>
      </c>
      <c r="H133" s="871">
        <v>0</v>
      </c>
      <c r="I133" s="871">
        <v>1</v>
      </c>
      <c r="J133" s="871">
        <v>2</v>
      </c>
      <c r="K133" s="871">
        <v>1</v>
      </c>
      <c r="L133" s="872">
        <v>0</v>
      </c>
      <c r="M133" s="933"/>
    </row>
    <row r="134" spans="1:13" ht="20.25" customHeight="1">
      <c r="A134" s="478" t="s">
        <v>968</v>
      </c>
      <c r="B134" s="862">
        <f t="shared" si="73"/>
        <v>3626</v>
      </c>
      <c r="C134" s="713">
        <f>SUM(C135:C141)</f>
        <v>2202</v>
      </c>
      <c r="D134" s="713">
        <f t="shared" ref="D134" si="137">SUM(D135:D141)</f>
        <v>533</v>
      </c>
      <c r="E134" s="713">
        <f t="shared" ref="E134" si="138">SUM(E135:E141)</f>
        <v>240</v>
      </c>
      <c r="F134" s="713">
        <f t="shared" ref="F134" si="139">SUM(F135:F141)</f>
        <v>253</v>
      </c>
      <c r="G134" s="713">
        <f t="shared" ref="G134" si="140">SUM(G135:G141)</f>
        <v>208</v>
      </c>
      <c r="H134" s="713">
        <f t="shared" ref="H134" si="141">SUM(H135:H141)</f>
        <v>137</v>
      </c>
      <c r="I134" s="713">
        <f t="shared" ref="I134" si="142">SUM(I135:I141)</f>
        <v>35</v>
      </c>
      <c r="J134" s="713">
        <f t="shared" ref="J134" si="143">SUM(J135:J141)</f>
        <v>9</v>
      </c>
      <c r="K134" s="713">
        <f t="shared" ref="K134" si="144">SUM(K135:K141)</f>
        <v>7</v>
      </c>
      <c r="L134" s="714">
        <f t="shared" ref="L134" si="145">SUM(L135:L141)</f>
        <v>2</v>
      </c>
      <c r="M134" s="933"/>
    </row>
    <row r="135" spans="1:13">
      <c r="A135" s="505" t="s">
        <v>946</v>
      </c>
      <c r="B135" s="863">
        <f t="shared" ref="B135:B149" si="146">SUM(C135:L135)</f>
        <v>133</v>
      </c>
      <c r="C135" s="867">
        <v>1</v>
      </c>
      <c r="D135" s="867">
        <v>19</v>
      </c>
      <c r="E135" s="867">
        <v>11</v>
      </c>
      <c r="F135" s="867">
        <v>54</v>
      </c>
      <c r="G135" s="867">
        <v>39</v>
      </c>
      <c r="H135" s="867">
        <v>9</v>
      </c>
      <c r="I135" s="867">
        <v>0</v>
      </c>
      <c r="J135" s="867">
        <v>0</v>
      </c>
      <c r="K135" s="867">
        <v>0</v>
      </c>
      <c r="L135" s="868">
        <v>0</v>
      </c>
      <c r="M135" s="933"/>
    </row>
    <row r="136" spans="1:13">
      <c r="A136" s="505" t="s">
        <v>947</v>
      </c>
      <c r="B136" s="863">
        <f t="shared" si="146"/>
        <v>102</v>
      </c>
      <c r="C136" s="867">
        <v>0</v>
      </c>
      <c r="D136" s="867">
        <v>8</v>
      </c>
      <c r="E136" s="867">
        <v>24</v>
      </c>
      <c r="F136" s="867">
        <v>24</v>
      </c>
      <c r="G136" s="867">
        <v>20</v>
      </c>
      <c r="H136" s="867">
        <v>21</v>
      </c>
      <c r="I136" s="867">
        <v>3</v>
      </c>
      <c r="J136" s="867">
        <v>2</v>
      </c>
      <c r="K136" s="867">
        <v>0</v>
      </c>
      <c r="L136" s="868">
        <v>0</v>
      </c>
      <c r="M136" s="933"/>
    </row>
    <row r="137" spans="1:13">
      <c r="A137" s="505" t="s">
        <v>948</v>
      </c>
      <c r="B137" s="863">
        <f t="shared" si="146"/>
        <v>51</v>
      </c>
      <c r="C137" s="867">
        <v>0</v>
      </c>
      <c r="D137" s="867">
        <v>8</v>
      </c>
      <c r="E137" s="867">
        <v>7</v>
      </c>
      <c r="F137" s="867">
        <v>18</v>
      </c>
      <c r="G137" s="867">
        <v>14</v>
      </c>
      <c r="H137" s="867">
        <v>2</v>
      </c>
      <c r="I137" s="867">
        <v>1</v>
      </c>
      <c r="J137" s="867">
        <v>0</v>
      </c>
      <c r="K137" s="867">
        <v>1</v>
      </c>
      <c r="L137" s="868">
        <v>0</v>
      </c>
      <c r="M137" s="933"/>
    </row>
    <row r="138" spans="1:13">
      <c r="A138" s="505" t="s">
        <v>949</v>
      </c>
      <c r="B138" s="863">
        <f t="shared" si="146"/>
        <v>1115</v>
      </c>
      <c r="C138" s="867">
        <v>0</v>
      </c>
      <c r="D138" s="867">
        <v>495</v>
      </c>
      <c r="E138" s="867">
        <v>193</v>
      </c>
      <c r="F138" s="867">
        <v>147</v>
      </c>
      <c r="G138" s="867">
        <v>134</v>
      </c>
      <c r="H138" s="867">
        <v>101</v>
      </c>
      <c r="I138" s="867">
        <v>31</v>
      </c>
      <c r="J138" s="867">
        <v>7</v>
      </c>
      <c r="K138" s="867">
        <v>5</v>
      </c>
      <c r="L138" s="868">
        <v>2</v>
      </c>
      <c r="M138" s="933"/>
    </row>
    <row r="139" spans="1:13">
      <c r="A139" s="505" t="s">
        <v>950</v>
      </c>
      <c r="B139" s="863">
        <f t="shared" si="146"/>
        <v>2197</v>
      </c>
      <c r="C139" s="867">
        <v>2197</v>
      </c>
      <c r="D139" s="867">
        <v>0</v>
      </c>
      <c r="E139" s="867">
        <v>0</v>
      </c>
      <c r="F139" s="867">
        <v>0</v>
      </c>
      <c r="G139" s="867">
        <v>0</v>
      </c>
      <c r="H139" s="867">
        <v>0</v>
      </c>
      <c r="I139" s="867">
        <v>0</v>
      </c>
      <c r="J139" s="867">
        <v>0</v>
      </c>
      <c r="K139" s="867">
        <v>0</v>
      </c>
      <c r="L139" s="868">
        <v>0</v>
      </c>
      <c r="M139" s="933"/>
    </row>
    <row r="140" spans="1:13">
      <c r="A140" s="505" t="s">
        <v>951</v>
      </c>
      <c r="B140" s="863">
        <f t="shared" si="146"/>
        <v>2</v>
      </c>
      <c r="C140" s="867">
        <v>2</v>
      </c>
      <c r="D140" s="867">
        <v>0</v>
      </c>
      <c r="E140" s="867">
        <v>0</v>
      </c>
      <c r="F140" s="867">
        <v>0</v>
      </c>
      <c r="G140" s="867">
        <v>0</v>
      </c>
      <c r="H140" s="867">
        <v>0</v>
      </c>
      <c r="I140" s="867">
        <v>0</v>
      </c>
      <c r="J140" s="867">
        <v>0</v>
      </c>
      <c r="K140" s="867">
        <v>0</v>
      </c>
      <c r="L140" s="868">
        <v>0</v>
      </c>
      <c r="M140" s="933"/>
    </row>
    <row r="141" spans="1:13" ht="17.25" thickBot="1">
      <c r="A141" s="506" t="s">
        <v>711</v>
      </c>
      <c r="B141" s="865">
        <f t="shared" si="146"/>
        <v>26</v>
      </c>
      <c r="C141" s="869">
        <v>2</v>
      </c>
      <c r="D141" s="869">
        <v>3</v>
      </c>
      <c r="E141" s="869">
        <v>5</v>
      </c>
      <c r="F141" s="869">
        <v>10</v>
      </c>
      <c r="G141" s="869">
        <v>1</v>
      </c>
      <c r="H141" s="869">
        <v>4</v>
      </c>
      <c r="I141" s="869">
        <v>0</v>
      </c>
      <c r="J141" s="869">
        <v>0</v>
      </c>
      <c r="K141" s="869">
        <v>1</v>
      </c>
      <c r="L141" s="870">
        <v>0</v>
      </c>
      <c r="M141" s="933"/>
    </row>
    <row r="142" spans="1:13">
      <c r="A142" s="477" t="s">
        <v>969</v>
      </c>
      <c r="B142" s="862">
        <f t="shared" si="146"/>
        <v>604</v>
      </c>
      <c r="C142" s="713">
        <f>SUM(C143:C149)</f>
        <v>182</v>
      </c>
      <c r="D142" s="713">
        <f t="shared" ref="D142" si="147">SUM(D143:D149)</f>
        <v>148</v>
      </c>
      <c r="E142" s="713">
        <f t="shared" ref="E142" si="148">SUM(E143:E149)</f>
        <v>43</v>
      </c>
      <c r="F142" s="713">
        <f t="shared" ref="F142" si="149">SUM(F143:F149)</f>
        <v>85</v>
      </c>
      <c r="G142" s="713">
        <f t="shared" ref="G142" si="150">SUM(G143:G149)</f>
        <v>74</v>
      </c>
      <c r="H142" s="713">
        <f t="shared" ref="H142" si="151">SUM(H143:H149)</f>
        <v>55</v>
      </c>
      <c r="I142" s="713">
        <f t="shared" ref="I142" si="152">SUM(I143:I149)</f>
        <v>11</v>
      </c>
      <c r="J142" s="713">
        <f t="shared" ref="J142" si="153">SUM(J143:J149)</f>
        <v>4</v>
      </c>
      <c r="K142" s="713">
        <f t="shared" ref="K142" si="154">SUM(K143:K149)</f>
        <v>2</v>
      </c>
      <c r="L142" s="714">
        <f t="shared" ref="L142" si="155">SUM(L143:L149)</f>
        <v>0</v>
      </c>
      <c r="M142" s="933"/>
    </row>
    <row r="143" spans="1:13">
      <c r="A143" s="505" t="s">
        <v>946</v>
      </c>
      <c r="B143" s="863">
        <f t="shared" si="146"/>
        <v>21</v>
      </c>
      <c r="C143" s="867">
        <v>0</v>
      </c>
      <c r="D143" s="867">
        <v>0</v>
      </c>
      <c r="E143" s="867">
        <v>6</v>
      </c>
      <c r="F143" s="867">
        <v>9</v>
      </c>
      <c r="G143" s="867">
        <v>4</v>
      </c>
      <c r="H143" s="867">
        <v>2</v>
      </c>
      <c r="I143" s="867">
        <v>0</v>
      </c>
      <c r="J143" s="867">
        <v>0</v>
      </c>
      <c r="K143" s="867">
        <v>0</v>
      </c>
      <c r="L143" s="868">
        <v>0</v>
      </c>
      <c r="M143" s="933"/>
    </row>
    <row r="144" spans="1:13">
      <c r="A144" s="505" t="s">
        <v>947</v>
      </c>
      <c r="B144" s="863">
        <f t="shared" si="146"/>
        <v>78</v>
      </c>
      <c r="C144" s="867">
        <v>0</v>
      </c>
      <c r="D144" s="867">
        <v>3</v>
      </c>
      <c r="E144" s="867">
        <v>3</v>
      </c>
      <c r="F144" s="867">
        <v>12</v>
      </c>
      <c r="G144" s="867">
        <v>26</v>
      </c>
      <c r="H144" s="867">
        <v>25</v>
      </c>
      <c r="I144" s="867">
        <v>6</v>
      </c>
      <c r="J144" s="867">
        <v>2</v>
      </c>
      <c r="K144" s="867">
        <v>1</v>
      </c>
      <c r="L144" s="868">
        <v>0</v>
      </c>
      <c r="M144" s="933"/>
    </row>
    <row r="145" spans="1:13">
      <c r="A145" s="505" t="s">
        <v>948</v>
      </c>
      <c r="B145" s="863">
        <f t="shared" si="146"/>
        <v>40</v>
      </c>
      <c r="C145" s="867">
        <v>0</v>
      </c>
      <c r="D145" s="867">
        <v>1</v>
      </c>
      <c r="E145" s="867">
        <v>3</v>
      </c>
      <c r="F145" s="867">
        <v>15</v>
      </c>
      <c r="G145" s="867">
        <v>12</v>
      </c>
      <c r="H145" s="867">
        <v>9</v>
      </c>
      <c r="I145" s="867">
        <v>0</v>
      </c>
      <c r="J145" s="867">
        <v>0</v>
      </c>
      <c r="K145" s="867">
        <v>0</v>
      </c>
      <c r="L145" s="868">
        <v>0</v>
      </c>
      <c r="M145" s="933"/>
    </row>
    <row r="146" spans="1:13">
      <c r="A146" s="505" t="s">
        <v>949</v>
      </c>
      <c r="B146" s="863">
        <f t="shared" si="146"/>
        <v>276</v>
      </c>
      <c r="C146" s="867">
        <v>0</v>
      </c>
      <c r="D146" s="867">
        <v>143</v>
      </c>
      <c r="E146" s="867">
        <v>30</v>
      </c>
      <c r="F146" s="867">
        <v>45</v>
      </c>
      <c r="G146" s="867">
        <v>31</v>
      </c>
      <c r="H146" s="867">
        <v>19</v>
      </c>
      <c r="I146" s="867">
        <v>5</v>
      </c>
      <c r="J146" s="867">
        <v>2</v>
      </c>
      <c r="K146" s="867">
        <v>1</v>
      </c>
      <c r="L146" s="868">
        <v>0</v>
      </c>
      <c r="M146" s="933"/>
    </row>
    <row r="147" spans="1:13">
      <c r="A147" s="505" t="s">
        <v>950</v>
      </c>
      <c r="B147" s="863">
        <f t="shared" si="146"/>
        <v>181</v>
      </c>
      <c r="C147" s="867">
        <v>181</v>
      </c>
      <c r="D147" s="867">
        <v>0</v>
      </c>
      <c r="E147" s="867">
        <v>0</v>
      </c>
      <c r="F147" s="867">
        <v>0</v>
      </c>
      <c r="G147" s="867">
        <v>0</v>
      </c>
      <c r="H147" s="867">
        <v>0</v>
      </c>
      <c r="I147" s="867">
        <v>0</v>
      </c>
      <c r="J147" s="867">
        <v>0</v>
      </c>
      <c r="K147" s="867">
        <v>0</v>
      </c>
      <c r="L147" s="868">
        <v>0</v>
      </c>
      <c r="M147" s="933"/>
    </row>
    <row r="148" spans="1:13">
      <c r="A148" s="505" t="s">
        <v>951</v>
      </c>
      <c r="B148" s="863">
        <f t="shared" si="146"/>
        <v>0</v>
      </c>
      <c r="C148" s="867">
        <v>0</v>
      </c>
      <c r="D148" s="867">
        <v>0</v>
      </c>
      <c r="E148" s="867">
        <v>0</v>
      </c>
      <c r="F148" s="867">
        <v>0</v>
      </c>
      <c r="G148" s="867">
        <v>0</v>
      </c>
      <c r="H148" s="867">
        <v>0</v>
      </c>
      <c r="I148" s="867">
        <v>0</v>
      </c>
      <c r="J148" s="867">
        <v>0</v>
      </c>
      <c r="K148" s="867">
        <v>0</v>
      </c>
      <c r="L148" s="868">
        <v>0</v>
      </c>
      <c r="M148" s="933"/>
    </row>
    <row r="149" spans="1:13" ht="17.25" thickBot="1">
      <c r="A149" s="506" t="s">
        <v>711</v>
      </c>
      <c r="B149" s="865">
        <f t="shared" si="146"/>
        <v>8</v>
      </c>
      <c r="C149" s="869">
        <v>1</v>
      </c>
      <c r="D149" s="869">
        <v>1</v>
      </c>
      <c r="E149" s="869">
        <v>1</v>
      </c>
      <c r="F149" s="869">
        <v>4</v>
      </c>
      <c r="G149" s="869">
        <v>1</v>
      </c>
      <c r="H149" s="869">
        <v>0</v>
      </c>
      <c r="I149" s="869">
        <v>0</v>
      </c>
      <c r="J149" s="869">
        <v>0</v>
      </c>
      <c r="K149" s="869">
        <v>0</v>
      </c>
      <c r="L149" s="870">
        <v>0</v>
      </c>
      <c r="M149" s="933"/>
    </row>
    <row r="150" spans="1:13">
      <c r="B150" s="933"/>
      <c r="C150" s="933"/>
      <c r="D150" s="933"/>
      <c r="E150" s="933"/>
      <c r="F150" s="933"/>
      <c r="G150" s="933"/>
      <c r="H150" s="933"/>
      <c r="I150" s="933"/>
      <c r="J150" s="933"/>
      <c r="K150" s="933"/>
      <c r="L150" s="933"/>
      <c r="M150" s="933"/>
    </row>
  </sheetData>
  <mergeCells count="1">
    <mergeCell ref="A1:L1"/>
  </mergeCells>
  <phoneticPr fontId="40" type="noConversion"/>
  <pageMargins left="0.31" right="0.25" top="0.56999999999999995" bottom="0.75" header="0.3" footer="0.3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workbookViewId="0">
      <selection activeCell="D9" sqref="D9"/>
    </sheetView>
  </sheetViews>
  <sheetFormatPr defaultRowHeight="16.5"/>
  <cols>
    <col min="1" max="1" width="15.625" style="206" customWidth="1"/>
    <col min="2" max="3" width="9.375" style="107" bestFit="1" customWidth="1"/>
    <col min="4" max="11" width="9.125" style="107" bestFit="1" customWidth="1"/>
    <col min="12" max="12" width="9.75" style="107" customWidth="1"/>
    <col min="13" max="16384" width="9" style="107"/>
  </cols>
  <sheetData>
    <row r="1" spans="1:12" ht="26.25">
      <c r="A1" s="1331" t="s">
        <v>700</v>
      </c>
      <c r="B1" s="1331"/>
      <c r="C1" s="1331"/>
      <c r="D1" s="1331"/>
      <c r="E1" s="1331"/>
      <c r="F1" s="1331"/>
      <c r="G1" s="1331"/>
      <c r="H1" s="1331"/>
      <c r="I1" s="1331"/>
      <c r="J1" s="1331"/>
      <c r="K1" s="1331"/>
      <c r="L1" s="1331"/>
    </row>
    <row r="2" spans="1:12" ht="16.5" customHeight="1">
      <c r="A2" s="504" t="s">
        <v>701</v>
      </c>
      <c r="B2" s="119"/>
      <c r="C2" s="119"/>
      <c r="D2" s="115"/>
      <c r="E2" s="111"/>
      <c r="F2" s="111"/>
      <c r="G2" s="111"/>
      <c r="H2" s="111"/>
      <c r="I2" s="111"/>
      <c r="J2" s="111"/>
      <c r="K2" s="111"/>
      <c r="L2" s="111"/>
    </row>
    <row r="3" spans="1:12" ht="16.5" customHeight="1">
      <c r="A3" s="480" t="s">
        <v>712</v>
      </c>
      <c r="B3" s="120"/>
      <c r="C3" s="120"/>
      <c r="D3" s="115"/>
      <c r="E3" s="111"/>
      <c r="F3" s="111"/>
      <c r="G3" s="111"/>
      <c r="H3" s="111"/>
      <c r="I3" s="111"/>
      <c r="J3" s="111"/>
      <c r="K3" s="111"/>
      <c r="L3" s="111"/>
    </row>
    <row r="4" spans="1:12" ht="17.25" thickBot="1">
      <c r="A4" s="121"/>
      <c r="B4" s="121"/>
      <c r="C4" s="121"/>
      <c r="D4" s="121"/>
      <c r="F4" s="522" t="s">
        <v>959</v>
      </c>
      <c r="L4" s="110" t="s">
        <v>232</v>
      </c>
    </row>
    <row r="5" spans="1:12" s="108" customFormat="1" ht="36" customHeight="1" thickBot="1">
      <c r="A5" s="479" t="s">
        <v>256</v>
      </c>
      <c r="B5" s="196" t="s">
        <v>21</v>
      </c>
      <c r="C5" s="135" t="s">
        <v>257</v>
      </c>
      <c r="D5" s="135" t="s">
        <v>258</v>
      </c>
      <c r="E5" s="135" t="s">
        <v>259</v>
      </c>
      <c r="F5" s="135" t="s">
        <v>260</v>
      </c>
      <c r="G5" s="135" t="s">
        <v>261</v>
      </c>
      <c r="H5" s="135" t="s">
        <v>262</v>
      </c>
      <c r="I5" s="135" t="s">
        <v>263</v>
      </c>
      <c r="J5" s="135" t="s">
        <v>264</v>
      </c>
      <c r="K5" s="135" t="s">
        <v>265</v>
      </c>
      <c r="L5" s="199" t="s">
        <v>266</v>
      </c>
    </row>
    <row r="6" spans="1:12" ht="23.25" customHeight="1">
      <c r="A6" s="472" t="s">
        <v>669</v>
      </c>
      <c r="B6" s="940">
        <f>SUM(C6:L6)</f>
        <v>43770</v>
      </c>
      <c r="C6" s="713">
        <f>SUM(C7:C13)</f>
        <v>25494</v>
      </c>
      <c r="D6" s="713">
        <f t="shared" ref="D6:L6" si="0">SUM(D7:D13)</f>
        <v>7067</v>
      </c>
      <c r="E6" s="713">
        <f t="shared" si="0"/>
        <v>2692</v>
      </c>
      <c r="F6" s="713">
        <f t="shared" si="0"/>
        <v>4413</v>
      </c>
      <c r="G6" s="713">
        <f t="shared" si="0"/>
        <v>2018</v>
      </c>
      <c r="H6" s="713">
        <f t="shared" si="0"/>
        <v>1654</v>
      </c>
      <c r="I6" s="713">
        <f t="shared" si="0"/>
        <v>267</v>
      </c>
      <c r="J6" s="713">
        <f t="shared" si="0"/>
        <v>100</v>
      </c>
      <c r="K6" s="713">
        <f t="shared" si="0"/>
        <v>59</v>
      </c>
      <c r="L6" s="714">
        <f t="shared" si="0"/>
        <v>6</v>
      </c>
    </row>
    <row r="7" spans="1:12">
      <c r="A7" s="503" t="s">
        <v>946</v>
      </c>
      <c r="B7" s="941">
        <f>SUM(C7:L7)</f>
        <v>2332</v>
      </c>
      <c r="C7" s="715">
        <f t="shared" ref="C7:C13" si="1">SUM(C15,C23,C31,C39,C47,C55,C63,C71,C79,C87,C95,C103,C111,C119,C127,C135,C143)</f>
        <v>116</v>
      </c>
      <c r="D7" s="715">
        <f t="shared" ref="D7:L7" si="2">SUM(D15,D23,D31,D39,D47,D55,D63,D71,D79,D87,D95,D103,D111,D119,D127,D135,D143)</f>
        <v>433</v>
      </c>
      <c r="E7" s="715">
        <f t="shared" si="2"/>
        <v>322</v>
      </c>
      <c r="F7" s="715">
        <f t="shared" si="2"/>
        <v>798</v>
      </c>
      <c r="G7" s="715">
        <f t="shared" si="2"/>
        <v>396</v>
      </c>
      <c r="H7" s="715">
        <f t="shared" si="2"/>
        <v>231</v>
      </c>
      <c r="I7" s="715">
        <f t="shared" si="2"/>
        <v>26</v>
      </c>
      <c r="J7" s="715">
        <f t="shared" si="2"/>
        <v>8</v>
      </c>
      <c r="K7" s="715">
        <f t="shared" si="2"/>
        <v>2</v>
      </c>
      <c r="L7" s="864">
        <f t="shared" si="2"/>
        <v>0</v>
      </c>
    </row>
    <row r="8" spans="1:12">
      <c r="A8" s="503" t="s">
        <v>947</v>
      </c>
      <c r="B8" s="941">
        <f t="shared" ref="B8:B71" si="3">SUM(C8:L8)</f>
        <v>1439</v>
      </c>
      <c r="C8" s="715">
        <f t="shared" si="1"/>
        <v>47</v>
      </c>
      <c r="D8" s="715">
        <f t="shared" ref="D8:L8" si="4">SUM(D16,D24,D32,D40,D48,D56,D64,D72,D80,D88,D96,D104,D112,D120,D128,D136,D144)</f>
        <v>177</v>
      </c>
      <c r="E8" s="715">
        <f t="shared" si="4"/>
        <v>180</v>
      </c>
      <c r="F8" s="715">
        <f t="shared" si="4"/>
        <v>511</v>
      </c>
      <c r="G8" s="715">
        <f t="shared" si="4"/>
        <v>248</v>
      </c>
      <c r="H8" s="715">
        <f t="shared" si="4"/>
        <v>227</v>
      </c>
      <c r="I8" s="715">
        <f t="shared" si="4"/>
        <v>30</v>
      </c>
      <c r="J8" s="715">
        <f t="shared" si="4"/>
        <v>13</v>
      </c>
      <c r="K8" s="715">
        <f t="shared" si="4"/>
        <v>6</v>
      </c>
      <c r="L8" s="864">
        <f t="shared" si="4"/>
        <v>0</v>
      </c>
    </row>
    <row r="9" spans="1:12">
      <c r="A9" s="503" t="s">
        <v>948</v>
      </c>
      <c r="B9" s="941">
        <f t="shared" si="3"/>
        <v>868</v>
      </c>
      <c r="C9" s="715">
        <f t="shared" si="1"/>
        <v>67</v>
      </c>
      <c r="D9" s="715">
        <f t="shared" ref="D9:L9" si="5">SUM(D17,D25,D33,D41,D49,D57,D65,D73,D81,D89,D97,D105,D113,D121,D129,D137,D145)</f>
        <v>222</v>
      </c>
      <c r="E9" s="715">
        <f t="shared" si="5"/>
        <v>141</v>
      </c>
      <c r="F9" s="715">
        <f t="shared" si="5"/>
        <v>266</v>
      </c>
      <c r="G9" s="715">
        <f t="shared" si="5"/>
        <v>89</v>
      </c>
      <c r="H9" s="715">
        <f t="shared" si="5"/>
        <v>62</v>
      </c>
      <c r="I9" s="715">
        <f t="shared" si="5"/>
        <v>15</v>
      </c>
      <c r="J9" s="715">
        <f t="shared" si="5"/>
        <v>4</v>
      </c>
      <c r="K9" s="715">
        <f t="shared" si="5"/>
        <v>2</v>
      </c>
      <c r="L9" s="864">
        <f t="shared" si="5"/>
        <v>0</v>
      </c>
    </row>
    <row r="10" spans="1:12">
      <c r="A10" s="503" t="s">
        <v>949</v>
      </c>
      <c r="B10" s="941">
        <f t="shared" si="3"/>
        <v>14751</v>
      </c>
      <c r="C10" s="715">
        <f t="shared" si="1"/>
        <v>1440</v>
      </c>
      <c r="D10" s="715">
        <f t="shared" ref="D10:L10" si="6">SUM(D18,D26,D34,D42,D50,D58,D66,D74,D82,D90,D98,D106,D114,D122,D130,D138,D146)</f>
        <v>6008</v>
      </c>
      <c r="E10" s="715">
        <f t="shared" si="6"/>
        <v>1946</v>
      </c>
      <c r="F10" s="715">
        <f t="shared" si="6"/>
        <v>2727</v>
      </c>
      <c r="G10" s="715">
        <f t="shared" si="6"/>
        <v>1251</v>
      </c>
      <c r="H10" s="715">
        <f t="shared" si="6"/>
        <v>1085</v>
      </c>
      <c r="I10" s="715">
        <f t="shared" si="6"/>
        <v>187</v>
      </c>
      <c r="J10" s="715">
        <f t="shared" si="6"/>
        <v>63</v>
      </c>
      <c r="K10" s="715">
        <f t="shared" si="6"/>
        <v>39</v>
      </c>
      <c r="L10" s="864">
        <f t="shared" si="6"/>
        <v>5</v>
      </c>
    </row>
    <row r="11" spans="1:12">
      <c r="A11" s="503" t="s">
        <v>950</v>
      </c>
      <c r="B11" s="941">
        <f t="shared" si="3"/>
        <v>23632</v>
      </c>
      <c r="C11" s="715">
        <f t="shared" si="1"/>
        <v>23628</v>
      </c>
      <c r="D11" s="715">
        <f t="shared" ref="D11:L11" si="7">SUM(D19,D27,D35,D43,D51,D59,D67,D75,D83,D91,D99,D107,D115,D123,D131,D139,D147)</f>
        <v>4</v>
      </c>
      <c r="E11" s="715">
        <f t="shared" si="7"/>
        <v>0</v>
      </c>
      <c r="F11" s="715">
        <f t="shared" si="7"/>
        <v>0</v>
      </c>
      <c r="G11" s="715">
        <f t="shared" si="7"/>
        <v>0</v>
      </c>
      <c r="H11" s="715">
        <f t="shared" si="7"/>
        <v>0</v>
      </c>
      <c r="I11" s="715">
        <f t="shared" si="7"/>
        <v>0</v>
      </c>
      <c r="J11" s="715">
        <f t="shared" si="7"/>
        <v>0</v>
      </c>
      <c r="K11" s="715">
        <f t="shared" si="7"/>
        <v>0</v>
      </c>
      <c r="L11" s="864">
        <f t="shared" si="7"/>
        <v>0</v>
      </c>
    </row>
    <row r="12" spans="1:12">
      <c r="A12" s="503" t="s">
        <v>951</v>
      </c>
      <c r="B12" s="941">
        <f t="shared" si="3"/>
        <v>129</v>
      </c>
      <c r="C12" s="715">
        <f t="shared" si="1"/>
        <v>68</v>
      </c>
      <c r="D12" s="715">
        <f t="shared" ref="D12:L12" si="8">SUM(D20,D28,D36,D44,D52,D60,D68,D76,D84,D92,D100,D108,D116,D124,D132,D140,D148)</f>
        <v>50</v>
      </c>
      <c r="E12" s="715">
        <f t="shared" si="8"/>
        <v>6</v>
      </c>
      <c r="F12" s="715">
        <f t="shared" si="8"/>
        <v>4</v>
      </c>
      <c r="G12" s="715">
        <f t="shared" si="8"/>
        <v>1</v>
      </c>
      <c r="H12" s="715">
        <f t="shared" si="8"/>
        <v>0</v>
      </c>
      <c r="I12" s="715">
        <f t="shared" si="8"/>
        <v>0</v>
      </c>
      <c r="J12" s="715">
        <f t="shared" si="8"/>
        <v>0</v>
      </c>
      <c r="K12" s="715">
        <f t="shared" si="8"/>
        <v>0</v>
      </c>
      <c r="L12" s="864">
        <f t="shared" si="8"/>
        <v>0</v>
      </c>
    </row>
    <row r="13" spans="1:12" ht="17.25" thickBot="1">
      <c r="A13" s="463" t="s">
        <v>711</v>
      </c>
      <c r="B13" s="865">
        <f t="shared" si="3"/>
        <v>619</v>
      </c>
      <c r="C13" s="719">
        <f t="shared" si="1"/>
        <v>128</v>
      </c>
      <c r="D13" s="719">
        <f t="shared" ref="D13:L13" si="9">SUM(D21,D29,D37,D45,D53,D61,D69,D77,D85,D93,D101,D109,D117,D125,D133,D141,D149)</f>
        <v>173</v>
      </c>
      <c r="E13" s="719">
        <f t="shared" si="9"/>
        <v>97</v>
      </c>
      <c r="F13" s="719">
        <f t="shared" si="9"/>
        <v>107</v>
      </c>
      <c r="G13" s="719">
        <f t="shared" si="9"/>
        <v>33</v>
      </c>
      <c r="H13" s="719">
        <f t="shared" si="9"/>
        <v>49</v>
      </c>
      <c r="I13" s="719">
        <f t="shared" si="9"/>
        <v>9</v>
      </c>
      <c r="J13" s="719">
        <f t="shared" si="9"/>
        <v>12</v>
      </c>
      <c r="K13" s="719">
        <f t="shared" si="9"/>
        <v>10</v>
      </c>
      <c r="L13" s="866">
        <f t="shared" si="9"/>
        <v>1</v>
      </c>
    </row>
    <row r="14" spans="1:12">
      <c r="A14" s="475" t="s">
        <v>442</v>
      </c>
      <c r="B14" s="862">
        <f t="shared" si="3"/>
        <v>6742</v>
      </c>
      <c r="C14" s="713">
        <f>SUM(C15:C21)</f>
        <v>3544</v>
      </c>
      <c r="D14" s="713">
        <f t="shared" ref="D14:L14" si="10">SUM(D15:D21)</f>
        <v>1173</v>
      </c>
      <c r="E14" s="713">
        <f t="shared" si="10"/>
        <v>527</v>
      </c>
      <c r="F14" s="713">
        <f t="shared" si="10"/>
        <v>847</v>
      </c>
      <c r="G14" s="713">
        <f t="shared" si="10"/>
        <v>369</v>
      </c>
      <c r="H14" s="713">
        <f t="shared" si="10"/>
        <v>238</v>
      </c>
      <c r="I14" s="713">
        <f t="shared" si="10"/>
        <v>26</v>
      </c>
      <c r="J14" s="713">
        <f t="shared" si="10"/>
        <v>13</v>
      </c>
      <c r="K14" s="713">
        <f t="shared" si="10"/>
        <v>5</v>
      </c>
      <c r="L14" s="714">
        <f t="shared" si="10"/>
        <v>0</v>
      </c>
    </row>
    <row r="15" spans="1:12">
      <c r="A15" s="505" t="s">
        <v>946</v>
      </c>
      <c r="B15" s="941">
        <f t="shared" si="3"/>
        <v>750</v>
      </c>
      <c r="C15" s="867">
        <v>24</v>
      </c>
      <c r="D15" s="867">
        <v>77</v>
      </c>
      <c r="E15" s="867">
        <v>105</v>
      </c>
      <c r="F15" s="867">
        <v>271</v>
      </c>
      <c r="G15" s="867">
        <v>148</v>
      </c>
      <c r="H15" s="867">
        <v>106</v>
      </c>
      <c r="I15" s="867">
        <v>13</v>
      </c>
      <c r="J15" s="867">
        <v>5</v>
      </c>
      <c r="K15" s="867">
        <v>1</v>
      </c>
      <c r="L15" s="868">
        <v>0</v>
      </c>
    </row>
    <row r="16" spans="1:12">
      <c r="A16" s="505" t="s">
        <v>947</v>
      </c>
      <c r="B16" s="941">
        <f t="shared" si="3"/>
        <v>39</v>
      </c>
      <c r="C16" s="867">
        <v>8</v>
      </c>
      <c r="D16" s="867">
        <v>9</v>
      </c>
      <c r="E16" s="867">
        <v>3</v>
      </c>
      <c r="F16" s="867">
        <v>10</v>
      </c>
      <c r="G16" s="867">
        <v>4</v>
      </c>
      <c r="H16" s="867">
        <v>3</v>
      </c>
      <c r="I16" s="867">
        <v>1</v>
      </c>
      <c r="J16" s="867">
        <v>1</v>
      </c>
      <c r="K16" s="867">
        <v>0</v>
      </c>
      <c r="L16" s="868">
        <v>0</v>
      </c>
    </row>
    <row r="17" spans="1:12">
      <c r="A17" s="505" t="s">
        <v>948</v>
      </c>
      <c r="B17" s="941">
        <f t="shared" si="3"/>
        <v>167</v>
      </c>
      <c r="C17" s="867">
        <v>41</v>
      </c>
      <c r="D17" s="867">
        <v>40</v>
      </c>
      <c r="E17" s="867">
        <v>40</v>
      </c>
      <c r="F17" s="867">
        <v>29</v>
      </c>
      <c r="G17" s="867">
        <v>13</v>
      </c>
      <c r="H17" s="867">
        <v>2</v>
      </c>
      <c r="I17" s="867">
        <v>1</v>
      </c>
      <c r="J17" s="867">
        <v>1</v>
      </c>
      <c r="K17" s="867">
        <v>0</v>
      </c>
      <c r="L17" s="868">
        <v>0</v>
      </c>
    </row>
    <row r="18" spans="1:12">
      <c r="A18" s="505" t="s">
        <v>949</v>
      </c>
      <c r="B18" s="941">
        <f t="shared" si="3"/>
        <v>2337</v>
      </c>
      <c r="C18" s="867">
        <v>176</v>
      </c>
      <c r="D18" s="867">
        <v>974</v>
      </c>
      <c r="E18" s="867">
        <v>352</v>
      </c>
      <c r="F18" s="867">
        <v>515</v>
      </c>
      <c r="G18" s="867">
        <v>196</v>
      </c>
      <c r="H18" s="867">
        <v>111</v>
      </c>
      <c r="I18" s="867">
        <v>8</v>
      </c>
      <c r="J18" s="867">
        <v>3</v>
      </c>
      <c r="K18" s="867">
        <v>2</v>
      </c>
      <c r="L18" s="868">
        <v>0</v>
      </c>
    </row>
    <row r="19" spans="1:12">
      <c r="A19" s="505" t="s">
        <v>950</v>
      </c>
      <c r="B19" s="941">
        <f t="shared" si="3"/>
        <v>3258</v>
      </c>
      <c r="C19" s="867">
        <v>3257</v>
      </c>
      <c r="D19" s="867">
        <v>1</v>
      </c>
      <c r="E19" s="867">
        <v>0</v>
      </c>
      <c r="F19" s="867">
        <v>0</v>
      </c>
      <c r="G19" s="867">
        <v>0</v>
      </c>
      <c r="H19" s="867">
        <v>0</v>
      </c>
      <c r="I19" s="867">
        <v>0</v>
      </c>
      <c r="J19" s="867">
        <v>0</v>
      </c>
      <c r="K19" s="867">
        <v>0</v>
      </c>
      <c r="L19" s="868">
        <v>0</v>
      </c>
    </row>
    <row r="20" spans="1:12">
      <c r="A20" s="505" t="s">
        <v>951</v>
      </c>
      <c r="B20" s="941">
        <f t="shared" si="3"/>
        <v>26</v>
      </c>
      <c r="C20" s="867">
        <v>11</v>
      </c>
      <c r="D20" s="867">
        <v>14</v>
      </c>
      <c r="E20" s="867">
        <v>1</v>
      </c>
      <c r="F20" s="867">
        <v>0</v>
      </c>
      <c r="G20" s="867">
        <v>0</v>
      </c>
      <c r="H20" s="867">
        <v>0</v>
      </c>
      <c r="I20" s="867">
        <v>0</v>
      </c>
      <c r="J20" s="867">
        <v>0</v>
      </c>
      <c r="K20" s="867">
        <v>0</v>
      </c>
      <c r="L20" s="868">
        <v>0</v>
      </c>
    </row>
    <row r="21" spans="1:12" ht="17.25" thickBot="1">
      <c r="A21" s="506" t="s">
        <v>711</v>
      </c>
      <c r="B21" s="865">
        <f t="shared" si="3"/>
        <v>165</v>
      </c>
      <c r="C21" s="869">
        <v>27</v>
      </c>
      <c r="D21" s="869">
        <v>58</v>
      </c>
      <c r="E21" s="869">
        <v>26</v>
      </c>
      <c r="F21" s="869">
        <v>22</v>
      </c>
      <c r="G21" s="869">
        <v>8</v>
      </c>
      <c r="H21" s="869">
        <v>16</v>
      </c>
      <c r="I21" s="869">
        <v>3</v>
      </c>
      <c r="J21" s="869">
        <v>3</v>
      </c>
      <c r="K21" s="869">
        <v>2</v>
      </c>
      <c r="L21" s="870">
        <v>0</v>
      </c>
    </row>
    <row r="22" spans="1:12">
      <c r="A22" s="467" t="s">
        <v>253</v>
      </c>
      <c r="B22" s="862">
        <f t="shared" si="3"/>
        <v>1897</v>
      </c>
      <c r="C22" s="713">
        <f>SUM(C23:C29)</f>
        <v>852</v>
      </c>
      <c r="D22" s="713">
        <f t="shared" ref="D22" si="11">SUM(D23:D29)</f>
        <v>400</v>
      </c>
      <c r="E22" s="713">
        <f t="shared" ref="E22" si="12">SUM(E23:E29)</f>
        <v>213</v>
      </c>
      <c r="F22" s="713">
        <f t="shared" ref="F22" si="13">SUM(F23:F29)</f>
        <v>234</v>
      </c>
      <c r="G22" s="713">
        <f t="shared" ref="G22" si="14">SUM(G23:G29)</f>
        <v>97</v>
      </c>
      <c r="H22" s="713">
        <f t="shared" ref="H22" si="15">SUM(H23:H29)</f>
        <v>74</v>
      </c>
      <c r="I22" s="713">
        <f t="shared" ref="I22" si="16">SUM(I23:I29)</f>
        <v>20</v>
      </c>
      <c r="J22" s="713">
        <f t="shared" ref="J22" si="17">SUM(J23:J29)</f>
        <v>5</v>
      </c>
      <c r="K22" s="713">
        <f t="shared" ref="K22" si="18">SUM(K23:K29)</f>
        <v>1</v>
      </c>
      <c r="L22" s="714">
        <f t="shared" ref="L22" si="19">SUM(L23:L29)</f>
        <v>1</v>
      </c>
    </row>
    <row r="23" spans="1:12">
      <c r="A23" s="505" t="s">
        <v>946</v>
      </c>
      <c r="B23" s="941">
        <f t="shared" si="3"/>
        <v>152</v>
      </c>
      <c r="C23" s="867">
        <v>2</v>
      </c>
      <c r="D23" s="867">
        <v>27</v>
      </c>
      <c r="E23" s="867">
        <v>21</v>
      </c>
      <c r="F23" s="867">
        <v>57</v>
      </c>
      <c r="G23" s="867">
        <v>25</v>
      </c>
      <c r="H23" s="867">
        <v>15</v>
      </c>
      <c r="I23" s="867">
        <v>3</v>
      </c>
      <c r="J23" s="867">
        <v>2</v>
      </c>
      <c r="K23" s="867">
        <v>0</v>
      </c>
      <c r="L23" s="868">
        <v>0</v>
      </c>
    </row>
    <row r="24" spans="1:12">
      <c r="A24" s="505" t="s">
        <v>947</v>
      </c>
      <c r="B24" s="941">
        <f t="shared" si="3"/>
        <v>84</v>
      </c>
      <c r="C24" s="867">
        <v>3</v>
      </c>
      <c r="D24" s="867">
        <v>14</v>
      </c>
      <c r="E24" s="867">
        <v>21</v>
      </c>
      <c r="F24" s="867">
        <v>21</v>
      </c>
      <c r="G24" s="867">
        <v>12</v>
      </c>
      <c r="H24" s="867">
        <v>10</v>
      </c>
      <c r="I24" s="867">
        <v>3</v>
      </c>
      <c r="J24" s="867">
        <v>0</v>
      </c>
      <c r="K24" s="867">
        <v>0</v>
      </c>
      <c r="L24" s="868">
        <v>0</v>
      </c>
    </row>
    <row r="25" spans="1:12">
      <c r="A25" s="505" t="s">
        <v>948</v>
      </c>
      <c r="B25" s="941">
        <f t="shared" si="3"/>
        <v>38</v>
      </c>
      <c r="C25" s="867">
        <v>2</v>
      </c>
      <c r="D25" s="867">
        <v>6</v>
      </c>
      <c r="E25" s="867">
        <v>9</v>
      </c>
      <c r="F25" s="867">
        <v>13</v>
      </c>
      <c r="G25" s="867">
        <v>3</v>
      </c>
      <c r="H25" s="867">
        <v>2</v>
      </c>
      <c r="I25" s="867">
        <v>3</v>
      </c>
      <c r="J25" s="867">
        <v>0</v>
      </c>
      <c r="K25" s="867">
        <v>0</v>
      </c>
      <c r="L25" s="868">
        <v>0</v>
      </c>
    </row>
    <row r="26" spans="1:12">
      <c r="A26" s="505" t="s">
        <v>949</v>
      </c>
      <c r="B26" s="941">
        <f t="shared" si="3"/>
        <v>814</v>
      </c>
      <c r="C26" s="867">
        <v>59</v>
      </c>
      <c r="D26" s="867">
        <v>341</v>
      </c>
      <c r="E26" s="867">
        <v>160</v>
      </c>
      <c r="F26" s="867">
        <v>138</v>
      </c>
      <c r="G26" s="867">
        <v>56</v>
      </c>
      <c r="H26" s="867">
        <v>45</v>
      </c>
      <c r="I26" s="867">
        <v>10</v>
      </c>
      <c r="J26" s="867">
        <v>3</v>
      </c>
      <c r="K26" s="867">
        <v>1</v>
      </c>
      <c r="L26" s="868">
        <v>1</v>
      </c>
    </row>
    <row r="27" spans="1:12">
      <c r="A27" s="505" t="s">
        <v>950</v>
      </c>
      <c r="B27" s="941">
        <f t="shared" si="3"/>
        <v>776</v>
      </c>
      <c r="C27" s="867">
        <v>776</v>
      </c>
      <c r="D27" s="867">
        <v>0</v>
      </c>
      <c r="E27" s="867">
        <v>0</v>
      </c>
      <c r="F27" s="867">
        <v>0</v>
      </c>
      <c r="G27" s="867">
        <v>0</v>
      </c>
      <c r="H27" s="867">
        <v>0</v>
      </c>
      <c r="I27" s="867">
        <v>0</v>
      </c>
      <c r="J27" s="867">
        <v>0</v>
      </c>
      <c r="K27" s="867">
        <v>0</v>
      </c>
      <c r="L27" s="868">
        <v>0</v>
      </c>
    </row>
    <row r="28" spans="1:12">
      <c r="A28" s="505" t="s">
        <v>951</v>
      </c>
      <c r="B28" s="941">
        <f t="shared" si="3"/>
        <v>5</v>
      </c>
      <c r="C28" s="867">
        <v>2</v>
      </c>
      <c r="D28" s="867">
        <v>3</v>
      </c>
      <c r="E28" s="867">
        <v>0</v>
      </c>
      <c r="F28" s="867">
        <v>0</v>
      </c>
      <c r="G28" s="867">
        <v>0</v>
      </c>
      <c r="H28" s="867">
        <v>0</v>
      </c>
      <c r="I28" s="867">
        <v>0</v>
      </c>
      <c r="J28" s="867">
        <v>0</v>
      </c>
      <c r="K28" s="867">
        <v>0</v>
      </c>
      <c r="L28" s="868">
        <v>0</v>
      </c>
    </row>
    <row r="29" spans="1:12" ht="17.25" thickBot="1">
      <c r="A29" s="506" t="s">
        <v>711</v>
      </c>
      <c r="B29" s="865">
        <f t="shared" si="3"/>
        <v>28</v>
      </c>
      <c r="C29" s="869">
        <v>8</v>
      </c>
      <c r="D29" s="869">
        <v>9</v>
      </c>
      <c r="E29" s="869">
        <v>2</v>
      </c>
      <c r="F29" s="869">
        <v>5</v>
      </c>
      <c r="G29" s="869">
        <v>1</v>
      </c>
      <c r="H29" s="869">
        <v>2</v>
      </c>
      <c r="I29" s="869">
        <v>1</v>
      </c>
      <c r="J29" s="869">
        <v>0</v>
      </c>
      <c r="K29" s="869">
        <v>0</v>
      </c>
      <c r="L29" s="870">
        <v>0</v>
      </c>
    </row>
    <row r="30" spans="1:12">
      <c r="A30" s="467" t="s">
        <v>254</v>
      </c>
      <c r="B30" s="862">
        <f t="shared" si="3"/>
        <v>1590</v>
      </c>
      <c r="C30" s="713">
        <f>SUM(C31:C37)</f>
        <v>736</v>
      </c>
      <c r="D30" s="713">
        <f t="shared" ref="D30" si="20">SUM(D31:D37)</f>
        <v>318</v>
      </c>
      <c r="E30" s="713">
        <f t="shared" ref="E30" si="21">SUM(E31:E37)</f>
        <v>141</v>
      </c>
      <c r="F30" s="713">
        <f t="shared" ref="F30" si="22">SUM(F31:F37)</f>
        <v>189</v>
      </c>
      <c r="G30" s="713">
        <f t="shared" ref="G30" si="23">SUM(G31:G37)</f>
        <v>75</v>
      </c>
      <c r="H30" s="713">
        <f t="shared" ref="H30" si="24">SUM(H31:H37)</f>
        <v>110</v>
      </c>
      <c r="I30" s="713">
        <f t="shared" ref="I30" si="25">SUM(I31:I37)</f>
        <v>14</v>
      </c>
      <c r="J30" s="713">
        <f t="shared" ref="J30" si="26">SUM(J31:J37)</f>
        <v>1</v>
      </c>
      <c r="K30" s="713">
        <f t="shared" ref="K30" si="27">SUM(K31:K37)</f>
        <v>6</v>
      </c>
      <c r="L30" s="714">
        <f t="shared" ref="L30" si="28">SUM(L31:L37)</f>
        <v>0</v>
      </c>
    </row>
    <row r="31" spans="1:12">
      <c r="A31" s="505" t="s">
        <v>946</v>
      </c>
      <c r="B31" s="941">
        <f t="shared" si="3"/>
        <v>39</v>
      </c>
      <c r="C31" s="867">
        <v>1</v>
      </c>
      <c r="D31" s="867">
        <v>12</v>
      </c>
      <c r="E31" s="867">
        <v>9</v>
      </c>
      <c r="F31" s="867">
        <v>10</v>
      </c>
      <c r="G31" s="867">
        <v>6</v>
      </c>
      <c r="H31" s="867">
        <v>1</v>
      </c>
      <c r="I31" s="867">
        <v>0</v>
      </c>
      <c r="J31" s="867">
        <v>0</v>
      </c>
      <c r="K31" s="867">
        <v>0</v>
      </c>
      <c r="L31" s="868">
        <v>0</v>
      </c>
    </row>
    <row r="32" spans="1:12">
      <c r="A32" s="505" t="s">
        <v>947</v>
      </c>
      <c r="B32" s="941">
        <f t="shared" si="3"/>
        <v>123</v>
      </c>
      <c r="C32" s="867">
        <v>2</v>
      </c>
      <c r="D32" s="867">
        <v>8</v>
      </c>
      <c r="E32" s="867">
        <v>8</v>
      </c>
      <c r="F32" s="867">
        <v>37</v>
      </c>
      <c r="G32" s="867">
        <v>18</v>
      </c>
      <c r="H32" s="867">
        <v>42</v>
      </c>
      <c r="I32" s="867">
        <v>3</v>
      </c>
      <c r="J32" s="867">
        <v>1</v>
      </c>
      <c r="K32" s="867">
        <v>4</v>
      </c>
      <c r="L32" s="868">
        <v>0</v>
      </c>
    </row>
    <row r="33" spans="1:12">
      <c r="A33" s="505" t="s">
        <v>948</v>
      </c>
      <c r="B33" s="941">
        <f t="shared" si="3"/>
        <v>34</v>
      </c>
      <c r="C33" s="867">
        <v>1</v>
      </c>
      <c r="D33" s="867">
        <v>10</v>
      </c>
      <c r="E33" s="867">
        <v>6</v>
      </c>
      <c r="F33" s="867">
        <v>13</v>
      </c>
      <c r="G33" s="867">
        <v>0</v>
      </c>
      <c r="H33" s="867">
        <v>3</v>
      </c>
      <c r="I33" s="867">
        <v>1</v>
      </c>
      <c r="J33" s="867">
        <v>0</v>
      </c>
      <c r="K33" s="867">
        <v>0</v>
      </c>
      <c r="L33" s="868">
        <v>0</v>
      </c>
    </row>
    <row r="34" spans="1:12">
      <c r="A34" s="505" t="s">
        <v>949</v>
      </c>
      <c r="B34" s="941">
        <f t="shared" si="3"/>
        <v>726</v>
      </c>
      <c r="C34" s="867">
        <v>80</v>
      </c>
      <c r="D34" s="867">
        <v>281</v>
      </c>
      <c r="E34" s="867">
        <v>115</v>
      </c>
      <c r="F34" s="867">
        <v>126</v>
      </c>
      <c r="G34" s="867">
        <v>49</v>
      </c>
      <c r="H34" s="867">
        <v>63</v>
      </c>
      <c r="I34" s="867">
        <v>10</v>
      </c>
      <c r="J34" s="867">
        <v>0</v>
      </c>
      <c r="K34" s="867">
        <v>2</v>
      </c>
      <c r="L34" s="868">
        <v>0</v>
      </c>
    </row>
    <row r="35" spans="1:12">
      <c r="A35" s="505" t="s">
        <v>950</v>
      </c>
      <c r="B35" s="941">
        <f t="shared" si="3"/>
        <v>646</v>
      </c>
      <c r="C35" s="867">
        <v>646</v>
      </c>
      <c r="D35" s="867">
        <v>0</v>
      </c>
      <c r="E35" s="867">
        <v>0</v>
      </c>
      <c r="F35" s="867">
        <v>0</v>
      </c>
      <c r="G35" s="867">
        <v>0</v>
      </c>
      <c r="H35" s="867">
        <v>0</v>
      </c>
      <c r="I35" s="867">
        <v>0</v>
      </c>
      <c r="J35" s="867">
        <v>0</v>
      </c>
      <c r="K35" s="867">
        <v>0</v>
      </c>
      <c r="L35" s="868">
        <v>0</v>
      </c>
    </row>
    <row r="36" spans="1:12">
      <c r="A36" s="505" t="s">
        <v>951</v>
      </c>
      <c r="B36" s="941">
        <f t="shared" si="3"/>
        <v>5</v>
      </c>
      <c r="C36" s="867">
        <v>3</v>
      </c>
      <c r="D36" s="867">
        <v>2</v>
      </c>
      <c r="E36" s="867">
        <v>0</v>
      </c>
      <c r="F36" s="867">
        <v>0</v>
      </c>
      <c r="G36" s="867">
        <v>0</v>
      </c>
      <c r="H36" s="867">
        <v>0</v>
      </c>
      <c r="I36" s="867">
        <v>0</v>
      </c>
      <c r="J36" s="867">
        <v>0</v>
      </c>
      <c r="K36" s="867">
        <v>0</v>
      </c>
      <c r="L36" s="868">
        <v>0</v>
      </c>
    </row>
    <row r="37" spans="1:12" ht="17.25" thickBot="1">
      <c r="A37" s="506" t="s">
        <v>711</v>
      </c>
      <c r="B37" s="865">
        <f t="shared" si="3"/>
        <v>17</v>
      </c>
      <c r="C37" s="869">
        <v>3</v>
      </c>
      <c r="D37" s="869">
        <v>5</v>
      </c>
      <c r="E37" s="869">
        <v>3</v>
      </c>
      <c r="F37" s="869">
        <v>3</v>
      </c>
      <c r="G37" s="869">
        <v>2</v>
      </c>
      <c r="H37" s="869">
        <v>1</v>
      </c>
      <c r="I37" s="869">
        <v>0</v>
      </c>
      <c r="J37" s="869">
        <v>0</v>
      </c>
      <c r="K37" s="869">
        <v>0</v>
      </c>
      <c r="L37" s="870">
        <v>0</v>
      </c>
    </row>
    <row r="38" spans="1:12">
      <c r="A38" s="467" t="s">
        <v>478</v>
      </c>
      <c r="B38" s="862">
        <f t="shared" si="3"/>
        <v>2263</v>
      </c>
      <c r="C38" s="713">
        <f>SUM(C39:C45)</f>
        <v>1340</v>
      </c>
      <c r="D38" s="713">
        <f t="shared" ref="D38" si="29">SUM(D39:D45)</f>
        <v>279</v>
      </c>
      <c r="E38" s="713">
        <f t="shared" ref="E38" si="30">SUM(E39:E45)</f>
        <v>158</v>
      </c>
      <c r="F38" s="713">
        <f t="shared" ref="F38" si="31">SUM(F39:F45)</f>
        <v>242</v>
      </c>
      <c r="G38" s="713">
        <f t="shared" ref="G38" si="32">SUM(G39:G45)</f>
        <v>109</v>
      </c>
      <c r="H38" s="713">
        <f t="shared" ref="H38" si="33">SUM(H39:H45)</f>
        <v>110</v>
      </c>
      <c r="I38" s="713">
        <f t="shared" ref="I38" si="34">SUM(I39:I45)</f>
        <v>18</v>
      </c>
      <c r="J38" s="713">
        <f t="shared" ref="J38" si="35">SUM(J39:J45)</f>
        <v>6</v>
      </c>
      <c r="K38" s="713">
        <f t="shared" ref="K38" si="36">SUM(K39:K45)</f>
        <v>1</v>
      </c>
      <c r="L38" s="714">
        <f t="shared" ref="L38" si="37">SUM(L39:L45)</f>
        <v>0</v>
      </c>
    </row>
    <row r="39" spans="1:12">
      <c r="A39" s="505" t="s">
        <v>946</v>
      </c>
      <c r="B39" s="941">
        <f t="shared" si="3"/>
        <v>125</v>
      </c>
      <c r="C39" s="867">
        <v>20</v>
      </c>
      <c r="D39" s="867">
        <v>17</v>
      </c>
      <c r="E39" s="867">
        <v>21</v>
      </c>
      <c r="F39" s="867">
        <v>35</v>
      </c>
      <c r="G39" s="867">
        <v>21</v>
      </c>
      <c r="H39" s="867">
        <v>10</v>
      </c>
      <c r="I39" s="867">
        <v>1</v>
      </c>
      <c r="J39" s="867">
        <v>0</v>
      </c>
      <c r="K39" s="867">
        <v>0</v>
      </c>
      <c r="L39" s="868">
        <v>0</v>
      </c>
    </row>
    <row r="40" spans="1:12">
      <c r="A40" s="505" t="s">
        <v>947</v>
      </c>
      <c r="B40" s="941">
        <f t="shared" si="3"/>
        <v>10</v>
      </c>
      <c r="C40" s="867">
        <v>0</v>
      </c>
      <c r="D40" s="867">
        <v>0</v>
      </c>
      <c r="E40" s="867">
        <v>1</v>
      </c>
      <c r="F40" s="867">
        <v>2</v>
      </c>
      <c r="G40" s="867">
        <v>3</v>
      </c>
      <c r="H40" s="867">
        <v>4</v>
      </c>
      <c r="I40" s="867">
        <v>0</v>
      </c>
      <c r="J40" s="867">
        <v>0</v>
      </c>
      <c r="K40" s="867">
        <v>0</v>
      </c>
      <c r="L40" s="868">
        <v>0</v>
      </c>
    </row>
    <row r="41" spans="1:12">
      <c r="A41" s="505" t="s">
        <v>948</v>
      </c>
      <c r="B41" s="941">
        <f t="shared" si="3"/>
        <v>22</v>
      </c>
      <c r="C41" s="867">
        <v>0</v>
      </c>
      <c r="D41" s="867">
        <v>6</v>
      </c>
      <c r="E41" s="867">
        <v>3</v>
      </c>
      <c r="F41" s="867">
        <v>8</v>
      </c>
      <c r="G41" s="867">
        <v>1</v>
      </c>
      <c r="H41" s="867">
        <v>3</v>
      </c>
      <c r="I41" s="867">
        <v>1</v>
      </c>
      <c r="J41" s="867">
        <v>0</v>
      </c>
      <c r="K41" s="867">
        <v>0</v>
      </c>
      <c r="L41" s="868">
        <v>0</v>
      </c>
    </row>
    <row r="42" spans="1:12">
      <c r="A42" s="505" t="s">
        <v>949</v>
      </c>
      <c r="B42" s="941">
        <f t="shared" si="3"/>
        <v>799</v>
      </c>
      <c r="C42" s="867">
        <v>49</v>
      </c>
      <c r="D42" s="867">
        <v>241</v>
      </c>
      <c r="E42" s="867">
        <v>123</v>
      </c>
      <c r="F42" s="867">
        <v>190</v>
      </c>
      <c r="G42" s="867">
        <v>83</v>
      </c>
      <c r="H42" s="867">
        <v>92</v>
      </c>
      <c r="I42" s="867">
        <v>15</v>
      </c>
      <c r="J42" s="867">
        <v>5</v>
      </c>
      <c r="K42" s="867">
        <v>1</v>
      </c>
      <c r="L42" s="868">
        <v>0</v>
      </c>
    </row>
    <row r="43" spans="1:12">
      <c r="A43" s="505" t="s">
        <v>950</v>
      </c>
      <c r="B43" s="941">
        <f t="shared" si="3"/>
        <v>1255</v>
      </c>
      <c r="C43" s="867">
        <v>1254</v>
      </c>
      <c r="D43" s="867">
        <v>1</v>
      </c>
      <c r="E43" s="867">
        <v>0</v>
      </c>
      <c r="F43" s="867">
        <v>0</v>
      </c>
      <c r="G43" s="867">
        <v>0</v>
      </c>
      <c r="H43" s="867">
        <v>0</v>
      </c>
      <c r="I43" s="867">
        <v>0</v>
      </c>
      <c r="J43" s="867">
        <v>0</v>
      </c>
      <c r="K43" s="867">
        <v>0</v>
      </c>
      <c r="L43" s="868">
        <v>0</v>
      </c>
    </row>
    <row r="44" spans="1:12">
      <c r="A44" s="505" t="s">
        <v>951</v>
      </c>
      <c r="B44" s="941">
        <f t="shared" si="3"/>
        <v>8</v>
      </c>
      <c r="C44" s="867">
        <v>6</v>
      </c>
      <c r="D44" s="867">
        <v>1</v>
      </c>
      <c r="E44" s="867">
        <v>0</v>
      </c>
      <c r="F44" s="867">
        <v>1</v>
      </c>
      <c r="G44" s="867">
        <v>0</v>
      </c>
      <c r="H44" s="867">
        <v>0</v>
      </c>
      <c r="I44" s="867">
        <v>0</v>
      </c>
      <c r="J44" s="867">
        <v>0</v>
      </c>
      <c r="K44" s="867">
        <v>0</v>
      </c>
      <c r="L44" s="868">
        <v>0</v>
      </c>
    </row>
    <row r="45" spans="1:12" ht="17.25" thickBot="1">
      <c r="A45" s="506" t="s">
        <v>711</v>
      </c>
      <c r="B45" s="865">
        <f t="shared" si="3"/>
        <v>44</v>
      </c>
      <c r="C45" s="869">
        <v>11</v>
      </c>
      <c r="D45" s="869">
        <v>13</v>
      </c>
      <c r="E45" s="869">
        <v>10</v>
      </c>
      <c r="F45" s="869">
        <v>6</v>
      </c>
      <c r="G45" s="869">
        <v>1</v>
      </c>
      <c r="H45" s="869">
        <v>1</v>
      </c>
      <c r="I45" s="869">
        <v>1</v>
      </c>
      <c r="J45" s="869">
        <v>1</v>
      </c>
      <c r="K45" s="869">
        <v>0</v>
      </c>
      <c r="L45" s="870">
        <v>0</v>
      </c>
    </row>
    <row r="46" spans="1:12">
      <c r="A46" s="467" t="s">
        <v>479</v>
      </c>
      <c r="B46" s="862">
        <f t="shared" si="3"/>
        <v>1251</v>
      </c>
      <c r="C46" s="713">
        <f>SUM(C47:C53)</f>
        <v>682</v>
      </c>
      <c r="D46" s="713">
        <f t="shared" ref="D46" si="38">SUM(D47:D53)</f>
        <v>182</v>
      </c>
      <c r="E46" s="713">
        <f t="shared" ref="E46" si="39">SUM(E47:E53)</f>
        <v>68</v>
      </c>
      <c r="F46" s="713">
        <f t="shared" ref="F46" si="40">SUM(F47:F53)</f>
        <v>134</v>
      </c>
      <c r="G46" s="713">
        <f t="shared" ref="G46" si="41">SUM(G47:G53)</f>
        <v>57</v>
      </c>
      <c r="H46" s="713">
        <f t="shared" ref="H46" si="42">SUM(H47:H53)</f>
        <v>88</v>
      </c>
      <c r="I46" s="713">
        <f t="shared" ref="I46" si="43">SUM(I47:I53)</f>
        <v>27</v>
      </c>
      <c r="J46" s="713">
        <f t="shared" ref="J46" si="44">SUM(J47:J53)</f>
        <v>10</v>
      </c>
      <c r="K46" s="713">
        <f t="shared" ref="K46" si="45">SUM(K47:K53)</f>
        <v>3</v>
      </c>
      <c r="L46" s="714">
        <f t="shared" ref="L46" si="46">SUM(L47:L53)</f>
        <v>0</v>
      </c>
    </row>
    <row r="47" spans="1:12">
      <c r="A47" s="505" t="s">
        <v>946</v>
      </c>
      <c r="B47" s="941">
        <f t="shared" si="3"/>
        <v>31</v>
      </c>
      <c r="C47" s="867">
        <v>1</v>
      </c>
      <c r="D47" s="867">
        <v>6</v>
      </c>
      <c r="E47" s="867">
        <v>2</v>
      </c>
      <c r="F47" s="867">
        <v>11</v>
      </c>
      <c r="G47" s="867">
        <v>5</v>
      </c>
      <c r="H47" s="867">
        <v>5</v>
      </c>
      <c r="I47" s="867">
        <v>1</v>
      </c>
      <c r="J47" s="867">
        <v>0</v>
      </c>
      <c r="K47" s="867">
        <v>0</v>
      </c>
      <c r="L47" s="868">
        <v>0</v>
      </c>
    </row>
    <row r="48" spans="1:12">
      <c r="A48" s="505" t="s">
        <v>947</v>
      </c>
      <c r="B48" s="941">
        <f t="shared" si="3"/>
        <v>108</v>
      </c>
      <c r="C48" s="867">
        <v>0</v>
      </c>
      <c r="D48" s="867">
        <v>9</v>
      </c>
      <c r="E48" s="867">
        <v>12</v>
      </c>
      <c r="F48" s="867">
        <v>34</v>
      </c>
      <c r="G48" s="867">
        <v>17</v>
      </c>
      <c r="H48" s="867">
        <v>29</v>
      </c>
      <c r="I48" s="867">
        <v>6</v>
      </c>
      <c r="J48" s="867">
        <v>1</v>
      </c>
      <c r="K48" s="867">
        <v>0</v>
      </c>
      <c r="L48" s="868">
        <v>0</v>
      </c>
    </row>
    <row r="49" spans="1:12">
      <c r="A49" s="505" t="s">
        <v>948</v>
      </c>
      <c r="B49" s="941">
        <f t="shared" si="3"/>
        <v>24</v>
      </c>
      <c r="C49" s="867">
        <v>0</v>
      </c>
      <c r="D49" s="867">
        <v>8</v>
      </c>
      <c r="E49" s="867">
        <v>3</v>
      </c>
      <c r="F49" s="867">
        <v>6</v>
      </c>
      <c r="G49" s="867">
        <v>3</v>
      </c>
      <c r="H49" s="867">
        <v>2</v>
      </c>
      <c r="I49" s="867">
        <v>1</v>
      </c>
      <c r="J49" s="867">
        <v>1</v>
      </c>
      <c r="K49" s="867">
        <v>0</v>
      </c>
      <c r="L49" s="868">
        <v>0</v>
      </c>
    </row>
    <row r="50" spans="1:12">
      <c r="A50" s="505" t="s">
        <v>949</v>
      </c>
      <c r="B50" s="941">
        <f t="shared" si="3"/>
        <v>401</v>
      </c>
      <c r="C50" s="867">
        <v>13</v>
      </c>
      <c r="D50" s="867">
        <v>154</v>
      </c>
      <c r="E50" s="867">
        <v>49</v>
      </c>
      <c r="F50" s="867">
        <v>76</v>
      </c>
      <c r="G50" s="867">
        <v>29</v>
      </c>
      <c r="H50" s="867">
        <v>50</v>
      </c>
      <c r="I50" s="867">
        <v>19</v>
      </c>
      <c r="J50" s="867">
        <v>8</v>
      </c>
      <c r="K50" s="867">
        <v>3</v>
      </c>
      <c r="L50" s="868">
        <v>0</v>
      </c>
    </row>
    <row r="51" spans="1:12">
      <c r="A51" s="505" t="s">
        <v>950</v>
      </c>
      <c r="B51" s="941">
        <f t="shared" si="3"/>
        <v>658</v>
      </c>
      <c r="C51" s="867">
        <v>658</v>
      </c>
      <c r="D51" s="867">
        <v>0</v>
      </c>
      <c r="E51" s="867">
        <v>0</v>
      </c>
      <c r="F51" s="867">
        <v>0</v>
      </c>
      <c r="G51" s="867">
        <v>0</v>
      </c>
      <c r="H51" s="867">
        <v>0</v>
      </c>
      <c r="I51" s="867">
        <v>0</v>
      </c>
      <c r="J51" s="867">
        <v>0</v>
      </c>
      <c r="K51" s="867">
        <v>0</v>
      </c>
      <c r="L51" s="868">
        <v>0</v>
      </c>
    </row>
    <row r="52" spans="1:12">
      <c r="A52" s="505" t="s">
        <v>951</v>
      </c>
      <c r="B52" s="941">
        <f t="shared" si="3"/>
        <v>9</v>
      </c>
      <c r="C52" s="867">
        <v>4</v>
      </c>
      <c r="D52" s="867">
        <v>2</v>
      </c>
      <c r="E52" s="867">
        <v>1</v>
      </c>
      <c r="F52" s="867">
        <v>1</v>
      </c>
      <c r="G52" s="867">
        <v>1</v>
      </c>
      <c r="H52" s="867">
        <v>0</v>
      </c>
      <c r="I52" s="867">
        <v>0</v>
      </c>
      <c r="J52" s="867">
        <v>0</v>
      </c>
      <c r="K52" s="867">
        <v>0</v>
      </c>
      <c r="L52" s="868">
        <v>0</v>
      </c>
    </row>
    <row r="53" spans="1:12" ht="17.25" thickBot="1">
      <c r="A53" s="506" t="s">
        <v>711</v>
      </c>
      <c r="B53" s="865">
        <f t="shared" si="3"/>
        <v>20</v>
      </c>
      <c r="C53" s="869">
        <v>6</v>
      </c>
      <c r="D53" s="869">
        <v>3</v>
      </c>
      <c r="E53" s="869">
        <v>1</v>
      </c>
      <c r="F53" s="869">
        <v>6</v>
      </c>
      <c r="G53" s="869">
        <v>2</v>
      </c>
      <c r="H53" s="869">
        <v>2</v>
      </c>
      <c r="I53" s="869">
        <v>0</v>
      </c>
      <c r="J53" s="869">
        <v>0</v>
      </c>
      <c r="K53" s="869">
        <v>0</v>
      </c>
      <c r="L53" s="870">
        <v>0</v>
      </c>
    </row>
    <row r="54" spans="1:12">
      <c r="A54" s="467" t="s">
        <v>255</v>
      </c>
      <c r="B54" s="862">
        <f t="shared" si="3"/>
        <v>1680</v>
      </c>
      <c r="C54" s="713">
        <f>SUM(C55:C61)</f>
        <v>1165</v>
      </c>
      <c r="D54" s="713">
        <f t="shared" ref="D54" si="47">SUM(D55:D61)</f>
        <v>219</v>
      </c>
      <c r="E54" s="713">
        <f t="shared" ref="E54" si="48">SUM(E55:E61)</f>
        <v>83</v>
      </c>
      <c r="F54" s="713">
        <f t="shared" ref="F54" si="49">SUM(F55:F61)</f>
        <v>119</v>
      </c>
      <c r="G54" s="713">
        <f t="shared" ref="G54" si="50">SUM(G55:G61)</f>
        <v>51</v>
      </c>
      <c r="H54" s="713">
        <f t="shared" ref="H54" si="51">SUM(H55:H61)</f>
        <v>35</v>
      </c>
      <c r="I54" s="713">
        <f t="shared" ref="I54" si="52">SUM(I55:I61)</f>
        <v>1</v>
      </c>
      <c r="J54" s="713">
        <f t="shared" ref="J54" si="53">SUM(J55:J61)</f>
        <v>3</v>
      </c>
      <c r="K54" s="713">
        <f t="shared" ref="K54" si="54">SUM(K55:K61)</f>
        <v>3</v>
      </c>
      <c r="L54" s="714">
        <f t="shared" ref="L54" si="55">SUM(L55:L61)</f>
        <v>1</v>
      </c>
    </row>
    <row r="55" spans="1:12">
      <c r="A55" s="505" t="s">
        <v>946</v>
      </c>
      <c r="B55" s="941">
        <f t="shared" si="3"/>
        <v>28</v>
      </c>
      <c r="C55" s="867">
        <v>2</v>
      </c>
      <c r="D55" s="867">
        <v>4</v>
      </c>
      <c r="E55" s="867">
        <v>9</v>
      </c>
      <c r="F55" s="867">
        <v>8</v>
      </c>
      <c r="G55" s="867">
        <v>5</v>
      </c>
      <c r="H55" s="867">
        <v>0</v>
      </c>
      <c r="I55" s="867">
        <v>0</v>
      </c>
      <c r="J55" s="867">
        <v>0</v>
      </c>
      <c r="K55" s="867">
        <v>0</v>
      </c>
      <c r="L55" s="868">
        <v>0</v>
      </c>
    </row>
    <row r="56" spans="1:12">
      <c r="A56" s="505" t="s">
        <v>947</v>
      </c>
      <c r="B56" s="941">
        <f t="shared" si="3"/>
        <v>42</v>
      </c>
      <c r="C56" s="867">
        <v>2</v>
      </c>
      <c r="D56" s="867">
        <v>1</v>
      </c>
      <c r="E56" s="867">
        <v>4</v>
      </c>
      <c r="F56" s="867">
        <v>20</v>
      </c>
      <c r="G56" s="867">
        <v>8</v>
      </c>
      <c r="H56" s="867">
        <v>5</v>
      </c>
      <c r="I56" s="867">
        <v>0</v>
      </c>
      <c r="J56" s="867">
        <v>1</v>
      </c>
      <c r="K56" s="867">
        <v>1</v>
      </c>
      <c r="L56" s="868">
        <v>0</v>
      </c>
    </row>
    <row r="57" spans="1:12">
      <c r="A57" s="505" t="s">
        <v>948</v>
      </c>
      <c r="B57" s="941">
        <f t="shared" si="3"/>
        <v>17</v>
      </c>
      <c r="C57" s="867">
        <v>0</v>
      </c>
      <c r="D57" s="867">
        <v>7</v>
      </c>
      <c r="E57" s="867">
        <v>3</v>
      </c>
      <c r="F57" s="867">
        <v>6</v>
      </c>
      <c r="G57" s="867">
        <v>1</v>
      </c>
      <c r="H57" s="867">
        <v>0</v>
      </c>
      <c r="I57" s="867">
        <v>0</v>
      </c>
      <c r="J57" s="867">
        <v>0</v>
      </c>
      <c r="K57" s="867">
        <v>0</v>
      </c>
      <c r="L57" s="868">
        <v>0</v>
      </c>
    </row>
    <row r="58" spans="1:12">
      <c r="A58" s="505" t="s">
        <v>949</v>
      </c>
      <c r="B58" s="941">
        <f t="shared" si="3"/>
        <v>437</v>
      </c>
      <c r="C58" s="867">
        <v>34</v>
      </c>
      <c r="D58" s="867">
        <v>198</v>
      </c>
      <c r="E58" s="867">
        <v>61</v>
      </c>
      <c r="F58" s="867">
        <v>77</v>
      </c>
      <c r="G58" s="867">
        <v>35</v>
      </c>
      <c r="H58" s="867">
        <v>30</v>
      </c>
      <c r="I58" s="867">
        <v>1</v>
      </c>
      <c r="J58" s="867">
        <v>1</v>
      </c>
      <c r="K58" s="867">
        <v>0</v>
      </c>
      <c r="L58" s="868">
        <v>0</v>
      </c>
    </row>
    <row r="59" spans="1:12">
      <c r="A59" s="505" t="s">
        <v>950</v>
      </c>
      <c r="B59" s="941">
        <f t="shared" si="3"/>
        <v>1121</v>
      </c>
      <c r="C59" s="867">
        <v>1121</v>
      </c>
      <c r="D59" s="867">
        <v>0</v>
      </c>
      <c r="E59" s="867">
        <v>0</v>
      </c>
      <c r="F59" s="867">
        <v>0</v>
      </c>
      <c r="G59" s="867">
        <v>0</v>
      </c>
      <c r="H59" s="867">
        <v>0</v>
      </c>
      <c r="I59" s="867">
        <v>0</v>
      </c>
      <c r="J59" s="867">
        <v>0</v>
      </c>
      <c r="K59" s="867">
        <v>0</v>
      </c>
      <c r="L59" s="868">
        <v>0</v>
      </c>
    </row>
    <row r="60" spans="1:12">
      <c r="A60" s="505" t="s">
        <v>951</v>
      </c>
      <c r="B60" s="941">
        <f t="shared" si="3"/>
        <v>4</v>
      </c>
      <c r="C60" s="867">
        <v>0</v>
      </c>
      <c r="D60" s="867">
        <v>3</v>
      </c>
      <c r="E60" s="867">
        <v>1</v>
      </c>
      <c r="F60" s="867">
        <v>0</v>
      </c>
      <c r="G60" s="867">
        <v>0</v>
      </c>
      <c r="H60" s="867">
        <v>0</v>
      </c>
      <c r="I60" s="867">
        <v>0</v>
      </c>
      <c r="J60" s="867">
        <v>0</v>
      </c>
      <c r="K60" s="867">
        <v>0</v>
      </c>
      <c r="L60" s="868">
        <v>0</v>
      </c>
    </row>
    <row r="61" spans="1:12" ht="17.25" thickBot="1">
      <c r="A61" s="506" t="s">
        <v>711</v>
      </c>
      <c r="B61" s="865">
        <f t="shared" si="3"/>
        <v>31</v>
      </c>
      <c r="C61" s="869">
        <v>6</v>
      </c>
      <c r="D61" s="869">
        <v>6</v>
      </c>
      <c r="E61" s="869">
        <v>5</v>
      </c>
      <c r="F61" s="869">
        <v>8</v>
      </c>
      <c r="G61" s="869">
        <v>2</v>
      </c>
      <c r="H61" s="869">
        <v>0</v>
      </c>
      <c r="I61" s="869">
        <v>0</v>
      </c>
      <c r="J61" s="869">
        <v>1</v>
      </c>
      <c r="K61" s="869">
        <v>2</v>
      </c>
      <c r="L61" s="870">
        <v>1</v>
      </c>
    </row>
    <row r="62" spans="1:12">
      <c r="A62" s="467" t="s">
        <v>480</v>
      </c>
      <c r="B62" s="862">
        <f t="shared" si="3"/>
        <v>933</v>
      </c>
      <c r="C62" s="713">
        <f>SUM(C63:C69)</f>
        <v>442</v>
      </c>
      <c r="D62" s="713">
        <f t="shared" ref="D62" si="56">SUM(D63:D69)</f>
        <v>210</v>
      </c>
      <c r="E62" s="713">
        <f t="shared" ref="E62" si="57">SUM(E63:E69)</f>
        <v>84</v>
      </c>
      <c r="F62" s="713">
        <f t="shared" ref="F62" si="58">SUM(F63:F69)</f>
        <v>98</v>
      </c>
      <c r="G62" s="713">
        <f t="shared" ref="G62" si="59">SUM(G63:G69)</f>
        <v>63</v>
      </c>
      <c r="H62" s="713">
        <f t="shared" ref="H62" si="60">SUM(H63:H69)</f>
        <v>32</v>
      </c>
      <c r="I62" s="713">
        <f t="shared" ref="I62" si="61">SUM(I63:I69)</f>
        <v>2</v>
      </c>
      <c r="J62" s="713">
        <f t="shared" ref="J62" si="62">SUM(J63:J69)</f>
        <v>2</v>
      </c>
      <c r="K62" s="713">
        <f t="shared" ref="K62" si="63">SUM(K63:K69)</f>
        <v>0</v>
      </c>
      <c r="L62" s="714">
        <f t="shared" ref="L62" si="64">SUM(L63:L69)</f>
        <v>0</v>
      </c>
    </row>
    <row r="63" spans="1:12" ht="16.5" customHeight="1">
      <c r="A63" s="505" t="s">
        <v>946</v>
      </c>
      <c r="B63" s="941">
        <f t="shared" si="3"/>
        <v>32</v>
      </c>
      <c r="C63" s="867">
        <v>0</v>
      </c>
      <c r="D63" s="867">
        <v>2</v>
      </c>
      <c r="E63" s="867">
        <v>9</v>
      </c>
      <c r="F63" s="867">
        <v>13</v>
      </c>
      <c r="G63" s="867">
        <v>8</v>
      </c>
      <c r="H63" s="867">
        <v>0</v>
      </c>
      <c r="I63" s="867">
        <v>0</v>
      </c>
      <c r="J63" s="867">
        <v>0</v>
      </c>
      <c r="K63" s="867">
        <v>0</v>
      </c>
      <c r="L63" s="868">
        <v>0</v>
      </c>
    </row>
    <row r="64" spans="1:12">
      <c r="A64" s="505" t="s">
        <v>947</v>
      </c>
      <c r="B64" s="941">
        <f t="shared" si="3"/>
        <v>13</v>
      </c>
      <c r="C64" s="867">
        <v>0</v>
      </c>
      <c r="D64" s="867">
        <v>2</v>
      </c>
      <c r="E64" s="867">
        <v>2</v>
      </c>
      <c r="F64" s="867">
        <v>7</v>
      </c>
      <c r="G64" s="867">
        <v>1</v>
      </c>
      <c r="H64" s="867">
        <v>0</v>
      </c>
      <c r="I64" s="867">
        <v>0</v>
      </c>
      <c r="J64" s="867">
        <v>1</v>
      </c>
      <c r="K64" s="867">
        <v>0</v>
      </c>
      <c r="L64" s="868">
        <v>0</v>
      </c>
    </row>
    <row r="65" spans="1:12">
      <c r="A65" s="505" t="s">
        <v>948</v>
      </c>
      <c r="B65" s="941">
        <f t="shared" si="3"/>
        <v>5</v>
      </c>
      <c r="C65" s="867">
        <v>0</v>
      </c>
      <c r="D65" s="867">
        <v>0</v>
      </c>
      <c r="E65" s="867">
        <v>0</v>
      </c>
      <c r="F65" s="867">
        <v>3</v>
      </c>
      <c r="G65" s="867">
        <v>1</v>
      </c>
      <c r="H65" s="867">
        <v>1</v>
      </c>
      <c r="I65" s="867">
        <v>0</v>
      </c>
      <c r="J65" s="867">
        <v>0</v>
      </c>
      <c r="K65" s="867">
        <v>0</v>
      </c>
      <c r="L65" s="868">
        <v>0</v>
      </c>
    </row>
    <row r="66" spans="1:12">
      <c r="A66" s="505" t="s">
        <v>949</v>
      </c>
      <c r="B66" s="941">
        <f t="shared" si="3"/>
        <v>459</v>
      </c>
      <c r="C66" s="867">
        <v>34</v>
      </c>
      <c r="D66" s="867">
        <v>199</v>
      </c>
      <c r="E66" s="867">
        <v>68</v>
      </c>
      <c r="F66" s="867">
        <v>74</v>
      </c>
      <c r="G66" s="867">
        <v>51</v>
      </c>
      <c r="H66" s="867">
        <v>30</v>
      </c>
      <c r="I66" s="867">
        <v>2</v>
      </c>
      <c r="J66" s="867">
        <v>1</v>
      </c>
      <c r="K66" s="867">
        <v>0</v>
      </c>
      <c r="L66" s="868">
        <v>0</v>
      </c>
    </row>
    <row r="67" spans="1:12">
      <c r="A67" s="505" t="s">
        <v>950</v>
      </c>
      <c r="B67" s="941">
        <f t="shared" si="3"/>
        <v>402</v>
      </c>
      <c r="C67" s="867">
        <v>402</v>
      </c>
      <c r="D67" s="867">
        <v>0</v>
      </c>
      <c r="E67" s="867">
        <v>0</v>
      </c>
      <c r="F67" s="867">
        <v>0</v>
      </c>
      <c r="G67" s="867">
        <v>0</v>
      </c>
      <c r="H67" s="867">
        <v>0</v>
      </c>
      <c r="I67" s="867">
        <v>0</v>
      </c>
      <c r="J67" s="867">
        <v>0</v>
      </c>
      <c r="K67" s="867">
        <v>0</v>
      </c>
      <c r="L67" s="868">
        <v>0</v>
      </c>
    </row>
    <row r="68" spans="1:12">
      <c r="A68" s="505" t="s">
        <v>951</v>
      </c>
      <c r="B68" s="941">
        <f t="shared" si="3"/>
        <v>2</v>
      </c>
      <c r="C68" s="867">
        <v>2</v>
      </c>
      <c r="D68" s="867">
        <v>0</v>
      </c>
      <c r="E68" s="867">
        <v>0</v>
      </c>
      <c r="F68" s="867">
        <v>0</v>
      </c>
      <c r="G68" s="867">
        <v>0</v>
      </c>
      <c r="H68" s="867">
        <v>0</v>
      </c>
      <c r="I68" s="867">
        <v>0</v>
      </c>
      <c r="J68" s="867">
        <v>0</v>
      </c>
      <c r="K68" s="867">
        <v>0</v>
      </c>
      <c r="L68" s="868">
        <v>0</v>
      </c>
    </row>
    <row r="69" spans="1:12" ht="17.25" thickBot="1">
      <c r="A69" s="506" t="s">
        <v>711</v>
      </c>
      <c r="B69" s="865">
        <f t="shared" si="3"/>
        <v>20</v>
      </c>
      <c r="C69" s="869">
        <v>4</v>
      </c>
      <c r="D69" s="869">
        <v>7</v>
      </c>
      <c r="E69" s="869">
        <v>5</v>
      </c>
      <c r="F69" s="869">
        <v>1</v>
      </c>
      <c r="G69" s="869">
        <v>2</v>
      </c>
      <c r="H69" s="869">
        <v>1</v>
      </c>
      <c r="I69" s="869">
        <v>0</v>
      </c>
      <c r="J69" s="869">
        <v>0</v>
      </c>
      <c r="K69" s="869">
        <v>0</v>
      </c>
      <c r="L69" s="870">
        <v>0</v>
      </c>
    </row>
    <row r="70" spans="1:12" ht="16.5" customHeight="1">
      <c r="A70" s="507" t="s">
        <v>970</v>
      </c>
      <c r="B70" s="862">
        <f t="shared" si="3"/>
        <v>118</v>
      </c>
      <c r="C70" s="713">
        <f>SUM(C71:C77)</f>
        <v>67</v>
      </c>
      <c r="D70" s="713">
        <f t="shared" ref="D70" si="65">SUM(D71:D77)</f>
        <v>14</v>
      </c>
      <c r="E70" s="713">
        <f t="shared" ref="E70" si="66">SUM(E71:E77)</f>
        <v>4</v>
      </c>
      <c r="F70" s="713">
        <f t="shared" ref="F70" si="67">SUM(F71:F77)</f>
        <v>14</v>
      </c>
      <c r="G70" s="713">
        <f t="shared" ref="G70" si="68">SUM(G71:G77)</f>
        <v>6</v>
      </c>
      <c r="H70" s="713">
        <f t="shared" ref="H70" si="69">SUM(H71:H77)</f>
        <v>11</v>
      </c>
      <c r="I70" s="713">
        <f t="shared" ref="I70" si="70">SUM(I71:I77)</f>
        <v>0</v>
      </c>
      <c r="J70" s="713">
        <f t="shared" ref="J70" si="71">SUM(J71:J77)</f>
        <v>2</v>
      </c>
      <c r="K70" s="713">
        <f t="shared" ref="K70" si="72">SUM(K71:K77)</f>
        <v>0</v>
      </c>
      <c r="L70" s="714">
        <f t="shared" ref="L70" si="73">SUM(L71:L77)</f>
        <v>0</v>
      </c>
    </row>
    <row r="71" spans="1:12">
      <c r="A71" s="505" t="s">
        <v>946</v>
      </c>
      <c r="B71" s="941">
        <f t="shared" si="3"/>
        <v>5</v>
      </c>
      <c r="C71" s="867">
        <v>0</v>
      </c>
      <c r="D71" s="867">
        <v>1</v>
      </c>
      <c r="E71" s="867">
        <v>0</v>
      </c>
      <c r="F71" s="867">
        <v>0</v>
      </c>
      <c r="G71" s="867">
        <v>2</v>
      </c>
      <c r="H71" s="867">
        <v>2</v>
      </c>
      <c r="I71" s="867">
        <v>0</v>
      </c>
      <c r="J71" s="867">
        <v>0</v>
      </c>
      <c r="K71" s="867">
        <v>0</v>
      </c>
      <c r="L71" s="868">
        <v>0</v>
      </c>
    </row>
    <row r="72" spans="1:12">
      <c r="A72" s="505" t="s">
        <v>947</v>
      </c>
      <c r="B72" s="941">
        <f t="shared" ref="B72:B135" si="74">SUM(C72:L72)</f>
        <v>8</v>
      </c>
      <c r="C72" s="867">
        <v>0</v>
      </c>
      <c r="D72" s="867">
        <v>0</v>
      </c>
      <c r="E72" s="867">
        <v>0</v>
      </c>
      <c r="F72" s="867">
        <v>3</v>
      </c>
      <c r="G72" s="867">
        <v>2</v>
      </c>
      <c r="H72" s="867">
        <v>3</v>
      </c>
      <c r="I72" s="867">
        <v>0</v>
      </c>
      <c r="J72" s="867">
        <v>0</v>
      </c>
      <c r="K72" s="867">
        <v>0</v>
      </c>
      <c r="L72" s="868">
        <v>0</v>
      </c>
    </row>
    <row r="73" spans="1:12">
      <c r="A73" s="505" t="s">
        <v>948</v>
      </c>
      <c r="B73" s="941">
        <f t="shared" si="74"/>
        <v>4</v>
      </c>
      <c r="C73" s="867">
        <v>0</v>
      </c>
      <c r="D73" s="867">
        <v>0</v>
      </c>
      <c r="E73" s="867">
        <v>0</v>
      </c>
      <c r="F73" s="867">
        <v>2</v>
      </c>
      <c r="G73" s="867">
        <v>0</v>
      </c>
      <c r="H73" s="867">
        <v>2</v>
      </c>
      <c r="I73" s="867">
        <v>0</v>
      </c>
      <c r="J73" s="867">
        <v>0</v>
      </c>
      <c r="K73" s="867">
        <v>0</v>
      </c>
      <c r="L73" s="868">
        <v>0</v>
      </c>
    </row>
    <row r="74" spans="1:12">
      <c r="A74" s="505" t="s">
        <v>949</v>
      </c>
      <c r="B74" s="941">
        <f t="shared" si="74"/>
        <v>36</v>
      </c>
      <c r="C74" s="867">
        <v>5</v>
      </c>
      <c r="D74" s="867">
        <v>12</v>
      </c>
      <c r="E74" s="867">
        <v>4</v>
      </c>
      <c r="F74" s="867">
        <v>9</v>
      </c>
      <c r="G74" s="867">
        <v>2</v>
      </c>
      <c r="H74" s="867">
        <v>4</v>
      </c>
      <c r="I74" s="867">
        <v>0</v>
      </c>
      <c r="J74" s="867">
        <v>0</v>
      </c>
      <c r="K74" s="867">
        <v>0</v>
      </c>
      <c r="L74" s="868">
        <v>0</v>
      </c>
    </row>
    <row r="75" spans="1:12">
      <c r="A75" s="505" t="s">
        <v>950</v>
      </c>
      <c r="B75" s="941">
        <f t="shared" si="74"/>
        <v>61</v>
      </c>
      <c r="C75" s="867">
        <v>61</v>
      </c>
      <c r="D75" s="867">
        <v>0</v>
      </c>
      <c r="E75" s="867">
        <v>0</v>
      </c>
      <c r="F75" s="867">
        <v>0</v>
      </c>
      <c r="G75" s="867">
        <v>0</v>
      </c>
      <c r="H75" s="867">
        <v>0</v>
      </c>
      <c r="I75" s="867">
        <v>0</v>
      </c>
      <c r="J75" s="867">
        <v>0</v>
      </c>
      <c r="K75" s="867">
        <v>0</v>
      </c>
      <c r="L75" s="868">
        <v>0</v>
      </c>
    </row>
    <row r="76" spans="1:12">
      <c r="A76" s="505" t="s">
        <v>951</v>
      </c>
      <c r="B76" s="941">
        <f t="shared" si="74"/>
        <v>0</v>
      </c>
      <c r="C76" s="867">
        <v>0</v>
      </c>
      <c r="D76" s="867">
        <v>0</v>
      </c>
      <c r="E76" s="867">
        <v>0</v>
      </c>
      <c r="F76" s="867">
        <v>0</v>
      </c>
      <c r="G76" s="867">
        <v>0</v>
      </c>
      <c r="H76" s="867">
        <v>0</v>
      </c>
      <c r="I76" s="867">
        <v>0</v>
      </c>
      <c r="J76" s="867">
        <v>0</v>
      </c>
      <c r="K76" s="867">
        <v>0</v>
      </c>
      <c r="L76" s="868">
        <v>0</v>
      </c>
    </row>
    <row r="77" spans="1:12" ht="17.25" customHeight="1" thickBot="1">
      <c r="A77" s="506" t="s">
        <v>711</v>
      </c>
      <c r="B77" s="865">
        <f t="shared" si="74"/>
        <v>4</v>
      </c>
      <c r="C77" s="869">
        <v>1</v>
      </c>
      <c r="D77" s="869">
        <v>1</v>
      </c>
      <c r="E77" s="869">
        <v>0</v>
      </c>
      <c r="F77" s="869">
        <v>0</v>
      </c>
      <c r="G77" s="869">
        <v>0</v>
      </c>
      <c r="H77" s="869">
        <v>0</v>
      </c>
      <c r="I77" s="869">
        <v>0</v>
      </c>
      <c r="J77" s="869">
        <v>2</v>
      </c>
      <c r="K77" s="869">
        <v>0</v>
      </c>
      <c r="L77" s="870">
        <v>0</v>
      </c>
    </row>
    <row r="78" spans="1:12">
      <c r="A78" s="507" t="s">
        <v>971</v>
      </c>
      <c r="B78" s="862">
        <f t="shared" si="74"/>
        <v>13364</v>
      </c>
      <c r="C78" s="713">
        <f>SUM(C79:C85)</f>
        <v>8882</v>
      </c>
      <c r="D78" s="713">
        <f t="shared" ref="D78" si="75">SUM(D79:D85)</f>
        <v>1947</v>
      </c>
      <c r="E78" s="713">
        <f t="shared" ref="E78" si="76">SUM(E79:E85)</f>
        <v>614</v>
      </c>
      <c r="F78" s="713">
        <f t="shared" ref="F78" si="77">SUM(F79:F85)</f>
        <v>971</v>
      </c>
      <c r="G78" s="713">
        <f t="shared" ref="G78" si="78">SUM(G79:G85)</f>
        <v>429</v>
      </c>
      <c r="H78" s="713">
        <f t="shared" ref="H78" si="79">SUM(H79:H85)</f>
        <v>409</v>
      </c>
      <c r="I78" s="713">
        <f t="shared" ref="I78" si="80">SUM(I79:I85)</f>
        <v>70</v>
      </c>
      <c r="J78" s="713">
        <f t="shared" ref="J78" si="81">SUM(J79:J85)</f>
        <v>25</v>
      </c>
      <c r="K78" s="713">
        <f t="shared" ref="K78" si="82">SUM(K79:K85)</f>
        <v>16</v>
      </c>
      <c r="L78" s="714">
        <f t="shared" ref="L78" si="83">SUM(L79:L85)</f>
        <v>1</v>
      </c>
    </row>
    <row r="79" spans="1:12">
      <c r="A79" s="505" t="s">
        <v>946</v>
      </c>
      <c r="B79" s="941">
        <f t="shared" si="74"/>
        <v>546</v>
      </c>
      <c r="C79" s="867">
        <v>12</v>
      </c>
      <c r="D79" s="867">
        <v>135</v>
      </c>
      <c r="E79" s="867">
        <v>72</v>
      </c>
      <c r="F79" s="867">
        <v>175</v>
      </c>
      <c r="G79" s="867">
        <v>84</v>
      </c>
      <c r="H79" s="867">
        <v>59</v>
      </c>
      <c r="I79" s="867">
        <v>7</v>
      </c>
      <c r="J79" s="867">
        <v>1</v>
      </c>
      <c r="K79" s="867">
        <v>1</v>
      </c>
      <c r="L79" s="868">
        <v>0</v>
      </c>
    </row>
    <row r="80" spans="1:12">
      <c r="A80" s="505" t="s">
        <v>947</v>
      </c>
      <c r="B80" s="941">
        <f t="shared" si="74"/>
        <v>72</v>
      </c>
      <c r="C80" s="867">
        <v>2</v>
      </c>
      <c r="D80" s="867">
        <v>4</v>
      </c>
      <c r="E80" s="867">
        <v>12</v>
      </c>
      <c r="F80" s="867">
        <v>29</v>
      </c>
      <c r="G80" s="867">
        <v>15</v>
      </c>
      <c r="H80" s="867">
        <v>8</v>
      </c>
      <c r="I80" s="867">
        <v>1</v>
      </c>
      <c r="J80" s="867">
        <v>1</v>
      </c>
      <c r="K80" s="867">
        <v>0</v>
      </c>
      <c r="L80" s="868">
        <v>0</v>
      </c>
    </row>
    <row r="81" spans="1:12">
      <c r="A81" s="505" t="s">
        <v>948</v>
      </c>
      <c r="B81" s="941">
        <f t="shared" si="74"/>
        <v>134</v>
      </c>
      <c r="C81" s="867">
        <v>4</v>
      </c>
      <c r="D81" s="867">
        <v>34</v>
      </c>
      <c r="E81" s="867">
        <v>21</v>
      </c>
      <c r="F81" s="867">
        <v>40</v>
      </c>
      <c r="G81" s="867">
        <v>14</v>
      </c>
      <c r="H81" s="867">
        <v>18</v>
      </c>
      <c r="I81" s="867">
        <v>1</v>
      </c>
      <c r="J81" s="867">
        <v>1</v>
      </c>
      <c r="K81" s="867">
        <v>1</v>
      </c>
      <c r="L81" s="868">
        <v>0</v>
      </c>
    </row>
    <row r="82" spans="1:12">
      <c r="A82" s="505" t="s">
        <v>949</v>
      </c>
      <c r="B82" s="941">
        <f t="shared" si="74"/>
        <v>4035</v>
      </c>
      <c r="C82" s="867">
        <v>426</v>
      </c>
      <c r="D82" s="867">
        <v>1723</v>
      </c>
      <c r="E82" s="867">
        <v>483</v>
      </c>
      <c r="F82" s="867">
        <v>695</v>
      </c>
      <c r="G82" s="867">
        <v>308</v>
      </c>
      <c r="H82" s="867">
        <v>311</v>
      </c>
      <c r="I82" s="867">
        <v>60</v>
      </c>
      <c r="J82" s="867">
        <v>18</v>
      </c>
      <c r="K82" s="867">
        <v>10</v>
      </c>
      <c r="L82" s="868">
        <v>1</v>
      </c>
    </row>
    <row r="83" spans="1:12">
      <c r="A83" s="505" t="s">
        <v>950</v>
      </c>
      <c r="B83" s="941">
        <f t="shared" si="74"/>
        <v>8387</v>
      </c>
      <c r="C83" s="867">
        <v>8386</v>
      </c>
      <c r="D83" s="867">
        <v>1</v>
      </c>
      <c r="E83" s="867">
        <v>0</v>
      </c>
      <c r="F83" s="867">
        <v>0</v>
      </c>
      <c r="G83" s="867">
        <v>0</v>
      </c>
      <c r="H83" s="867">
        <v>0</v>
      </c>
      <c r="I83" s="867">
        <v>0</v>
      </c>
      <c r="J83" s="867">
        <v>0</v>
      </c>
      <c r="K83" s="867">
        <v>0</v>
      </c>
      <c r="L83" s="868">
        <v>0</v>
      </c>
    </row>
    <row r="84" spans="1:12">
      <c r="A84" s="505" t="s">
        <v>951</v>
      </c>
      <c r="B84" s="941">
        <f t="shared" si="74"/>
        <v>54</v>
      </c>
      <c r="C84" s="867">
        <v>33</v>
      </c>
      <c r="D84" s="867">
        <v>18</v>
      </c>
      <c r="E84" s="867">
        <v>2</v>
      </c>
      <c r="F84" s="867">
        <v>1</v>
      </c>
      <c r="G84" s="867">
        <v>0</v>
      </c>
      <c r="H84" s="867">
        <v>0</v>
      </c>
      <c r="I84" s="867">
        <v>0</v>
      </c>
      <c r="J84" s="867">
        <v>0</v>
      </c>
      <c r="K84" s="867">
        <v>0</v>
      </c>
      <c r="L84" s="868">
        <v>0</v>
      </c>
    </row>
    <row r="85" spans="1:12" ht="17.25" thickBot="1">
      <c r="A85" s="506" t="s">
        <v>711</v>
      </c>
      <c r="B85" s="865">
        <f t="shared" si="74"/>
        <v>136</v>
      </c>
      <c r="C85" s="869">
        <v>19</v>
      </c>
      <c r="D85" s="869">
        <v>32</v>
      </c>
      <c r="E85" s="869">
        <v>24</v>
      </c>
      <c r="F85" s="869">
        <v>31</v>
      </c>
      <c r="G85" s="869">
        <v>8</v>
      </c>
      <c r="H85" s="869">
        <v>13</v>
      </c>
      <c r="I85" s="869">
        <v>1</v>
      </c>
      <c r="J85" s="869">
        <v>4</v>
      </c>
      <c r="K85" s="869">
        <v>4</v>
      </c>
      <c r="L85" s="870">
        <v>0</v>
      </c>
    </row>
    <row r="86" spans="1:12">
      <c r="A86" s="507" t="s">
        <v>972</v>
      </c>
      <c r="B86" s="862">
        <f t="shared" si="74"/>
        <v>1265</v>
      </c>
      <c r="C86" s="713">
        <f>SUM(C87:C93)</f>
        <v>651</v>
      </c>
      <c r="D86" s="713">
        <f t="shared" ref="D86" si="84">SUM(D87:D93)</f>
        <v>231</v>
      </c>
      <c r="E86" s="713">
        <f t="shared" ref="E86" si="85">SUM(E87:E93)</f>
        <v>73</v>
      </c>
      <c r="F86" s="713">
        <f t="shared" ref="F86" si="86">SUM(F87:F93)</f>
        <v>186</v>
      </c>
      <c r="G86" s="713">
        <f t="shared" ref="G86" si="87">SUM(G87:G93)</f>
        <v>70</v>
      </c>
      <c r="H86" s="713">
        <f t="shared" ref="H86" si="88">SUM(H87:H93)</f>
        <v>46</v>
      </c>
      <c r="I86" s="713">
        <f t="shared" ref="I86" si="89">SUM(I87:I93)</f>
        <v>7</v>
      </c>
      <c r="J86" s="713">
        <f t="shared" ref="J86" si="90">SUM(J87:J93)</f>
        <v>1</v>
      </c>
      <c r="K86" s="713">
        <f t="shared" ref="K86" si="91">SUM(K87:K93)</f>
        <v>0</v>
      </c>
      <c r="L86" s="714">
        <f t="shared" ref="L86" si="92">SUM(L87:L93)</f>
        <v>0</v>
      </c>
    </row>
    <row r="87" spans="1:12">
      <c r="A87" s="505" t="s">
        <v>946</v>
      </c>
      <c r="B87" s="941">
        <f t="shared" si="74"/>
        <v>83</v>
      </c>
      <c r="C87" s="867">
        <v>3</v>
      </c>
      <c r="D87" s="867">
        <v>15</v>
      </c>
      <c r="E87" s="867">
        <v>8</v>
      </c>
      <c r="F87" s="867">
        <v>35</v>
      </c>
      <c r="G87" s="867">
        <v>12</v>
      </c>
      <c r="H87" s="867">
        <v>10</v>
      </c>
      <c r="I87" s="867">
        <v>0</v>
      </c>
      <c r="J87" s="867">
        <v>0</v>
      </c>
      <c r="K87" s="867">
        <v>0</v>
      </c>
      <c r="L87" s="868">
        <v>0</v>
      </c>
    </row>
    <row r="88" spans="1:12">
      <c r="A88" s="505" t="s">
        <v>947</v>
      </c>
      <c r="B88" s="941">
        <f t="shared" si="74"/>
        <v>115</v>
      </c>
      <c r="C88" s="867">
        <v>4</v>
      </c>
      <c r="D88" s="867">
        <v>17</v>
      </c>
      <c r="E88" s="867">
        <v>12</v>
      </c>
      <c r="F88" s="867">
        <v>52</v>
      </c>
      <c r="G88" s="867">
        <v>19</v>
      </c>
      <c r="H88" s="867">
        <v>9</v>
      </c>
      <c r="I88" s="867">
        <v>1</v>
      </c>
      <c r="J88" s="867">
        <v>1</v>
      </c>
      <c r="K88" s="867">
        <v>0</v>
      </c>
      <c r="L88" s="868">
        <v>0</v>
      </c>
    </row>
    <row r="89" spans="1:12">
      <c r="A89" s="505" t="s">
        <v>948</v>
      </c>
      <c r="B89" s="941">
        <f t="shared" si="74"/>
        <v>46</v>
      </c>
      <c r="C89" s="867">
        <v>3</v>
      </c>
      <c r="D89" s="867">
        <v>15</v>
      </c>
      <c r="E89" s="867">
        <v>7</v>
      </c>
      <c r="F89" s="867">
        <v>16</v>
      </c>
      <c r="G89" s="867">
        <v>2</v>
      </c>
      <c r="H89" s="867">
        <v>3</v>
      </c>
      <c r="I89" s="867">
        <v>0</v>
      </c>
      <c r="J89" s="867">
        <v>0</v>
      </c>
      <c r="K89" s="867">
        <v>0</v>
      </c>
      <c r="L89" s="868">
        <v>0</v>
      </c>
    </row>
    <row r="90" spans="1:12">
      <c r="A90" s="505" t="s">
        <v>949</v>
      </c>
      <c r="B90" s="941">
        <f t="shared" si="74"/>
        <v>412</v>
      </c>
      <c r="C90" s="867">
        <v>47</v>
      </c>
      <c r="D90" s="867">
        <v>180</v>
      </c>
      <c r="E90" s="867">
        <v>41</v>
      </c>
      <c r="F90" s="867">
        <v>80</v>
      </c>
      <c r="G90" s="867">
        <v>36</v>
      </c>
      <c r="H90" s="867">
        <v>22</v>
      </c>
      <c r="I90" s="867">
        <v>6</v>
      </c>
      <c r="J90" s="867">
        <v>0</v>
      </c>
      <c r="K90" s="867">
        <v>0</v>
      </c>
      <c r="L90" s="868">
        <v>0</v>
      </c>
    </row>
    <row r="91" spans="1:12">
      <c r="A91" s="505" t="s">
        <v>950</v>
      </c>
      <c r="B91" s="941">
        <f t="shared" si="74"/>
        <v>585</v>
      </c>
      <c r="C91" s="867">
        <v>585</v>
      </c>
      <c r="D91" s="867">
        <v>0</v>
      </c>
      <c r="E91" s="867">
        <v>0</v>
      </c>
      <c r="F91" s="867">
        <v>0</v>
      </c>
      <c r="G91" s="867">
        <v>0</v>
      </c>
      <c r="H91" s="867">
        <v>0</v>
      </c>
      <c r="I91" s="867">
        <v>0</v>
      </c>
      <c r="J91" s="867">
        <v>0</v>
      </c>
      <c r="K91" s="867">
        <v>0</v>
      </c>
      <c r="L91" s="868">
        <v>0</v>
      </c>
    </row>
    <row r="92" spans="1:12">
      <c r="A92" s="505" t="s">
        <v>951</v>
      </c>
      <c r="B92" s="941">
        <f t="shared" si="74"/>
        <v>4</v>
      </c>
      <c r="C92" s="867">
        <v>2</v>
      </c>
      <c r="D92" s="867">
        <v>2</v>
      </c>
      <c r="E92" s="867">
        <v>0</v>
      </c>
      <c r="F92" s="867">
        <v>0</v>
      </c>
      <c r="G92" s="867">
        <v>0</v>
      </c>
      <c r="H92" s="867">
        <v>0</v>
      </c>
      <c r="I92" s="867">
        <v>0</v>
      </c>
      <c r="J92" s="867">
        <v>0</v>
      </c>
      <c r="K92" s="867">
        <v>0</v>
      </c>
      <c r="L92" s="868">
        <v>0</v>
      </c>
    </row>
    <row r="93" spans="1:12" ht="17.25" thickBot="1">
      <c r="A93" s="506" t="s">
        <v>711</v>
      </c>
      <c r="B93" s="865">
        <f t="shared" si="74"/>
        <v>20</v>
      </c>
      <c r="C93" s="869">
        <v>7</v>
      </c>
      <c r="D93" s="869">
        <v>2</v>
      </c>
      <c r="E93" s="869">
        <v>5</v>
      </c>
      <c r="F93" s="869">
        <v>3</v>
      </c>
      <c r="G93" s="869">
        <v>1</v>
      </c>
      <c r="H93" s="869">
        <v>2</v>
      </c>
      <c r="I93" s="869">
        <v>0</v>
      </c>
      <c r="J93" s="869">
        <v>0</v>
      </c>
      <c r="K93" s="869">
        <v>0</v>
      </c>
      <c r="L93" s="870">
        <v>0</v>
      </c>
    </row>
    <row r="94" spans="1:12">
      <c r="A94" s="507" t="s">
        <v>973</v>
      </c>
      <c r="B94" s="862">
        <f t="shared" si="74"/>
        <v>1212</v>
      </c>
      <c r="C94" s="713">
        <f>SUM(C95:C101)</f>
        <v>596</v>
      </c>
      <c r="D94" s="713">
        <f t="shared" ref="D94" si="93">SUM(D95:D101)</f>
        <v>212</v>
      </c>
      <c r="E94" s="713">
        <f t="shared" ref="E94" si="94">SUM(E95:E101)</f>
        <v>67</v>
      </c>
      <c r="F94" s="713">
        <f t="shared" ref="F94" si="95">SUM(F95:F101)</f>
        <v>148</v>
      </c>
      <c r="G94" s="713">
        <f t="shared" ref="G94" si="96">SUM(G95:G101)</f>
        <v>86</v>
      </c>
      <c r="H94" s="713">
        <f t="shared" ref="H94" si="97">SUM(H95:H101)</f>
        <v>78</v>
      </c>
      <c r="I94" s="713">
        <f t="shared" ref="I94" si="98">SUM(I95:I101)</f>
        <v>13</v>
      </c>
      <c r="J94" s="713">
        <f t="shared" ref="J94" si="99">SUM(J95:J101)</f>
        <v>8</v>
      </c>
      <c r="K94" s="713">
        <f t="shared" ref="K94" si="100">SUM(K95:K101)</f>
        <v>4</v>
      </c>
      <c r="L94" s="714">
        <f t="shared" ref="L94" si="101">SUM(L95:L101)</f>
        <v>0</v>
      </c>
    </row>
    <row r="95" spans="1:12">
      <c r="A95" s="505" t="s">
        <v>946</v>
      </c>
      <c r="B95" s="941">
        <f t="shared" si="74"/>
        <v>56</v>
      </c>
      <c r="C95" s="867">
        <v>4</v>
      </c>
      <c r="D95" s="867">
        <v>13</v>
      </c>
      <c r="E95" s="867">
        <v>6</v>
      </c>
      <c r="F95" s="867">
        <v>19</v>
      </c>
      <c r="G95" s="867">
        <v>7</v>
      </c>
      <c r="H95" s="867">
        <v>6</v>
      </c>
      <c r="I95" s="867">
        <v>1</v>
      </c>
      <c r="J95" s="867">
        <v>0</v>
      </c>
      <c r="K95" s="867">
        <v>0</v>
      </c>
      <c r="L95" s="868">
        <v>0</v>
      </c>
    </row>
    <row r="96" spans="1:12">
      <c r="A96" s="505" t="s">
        <v>947</v>
      </c>
      <c r="B96" s="941">
        <f t="shared" si="74"/>
        <v>109</v>
      </c>
      <c r="C96" s="867">
        <v>2</v>
      </c>
      <c r="D96" s="867">
        <v>16</v>
      </c>
      <c r="E96" s="867">
        <v>13</v>
      </c>
      <c r="F96" s="867">
        <v>31</v>
      </c>
      <c r="G96" s="867">
        <v>23</v>
      </c>
      <c r="H96" s="867">
        <v>23</v>
      </c>
      <c r="I96" s="867">
        <v>1</v>
      </c>
      <c r="J96" s="867">
        <v>0</v>
      </c>
      <c r="K96" s="867">
        <v>0</v>
      </c>
      <c r="L96" s="868">
        <v>0</v>
      </c>
    </row>
    <row r="97" spans="1:12">
      <c r="A97" s="505" t="s">
        <v>948</v>
      </c>
      <c r="B97" s="941">
        <f t="shared" si="74"/>
        <v>35</v>
      </c>
      <c r="C97" s="867">
        <v>1</v>
      </c>
      <c r="D97" s="867">
        <v>8</v>
      </c>
      <c r="E97" s="867">
        <v>3</v>
      </c>
      <c r="F97" s="867">
        <v>12</v>
      </c>
      <c r="G97" s="867">
        <v>4</v>
      </c>
      <c r="H97" s="867">
        <v>5</v>
      </c>
      <c r="I97" s="867">
        <v>2</v>
      </c>
      <c r="J97" s="867">
        <v>0</v>
      </c>
      <c r="K97" s="867">
        <v>0</v>
      </c>
      <c r="L97" s="868">
        <v>0</v>
      </c>
    </row>
    <row r="98" spans="1:12">
      <c r="A98" s="505" t="s">
        <v>949</v>
      </c>
      <c r="B98" s="941">
        <f t="shared" si="74"/>
        <v>434</v>
      </c>
      <c r="C98" s="867">
        <v>31</v>
      </c>
      <c r="D98" s="867">
        <v>164</v>
      </c>
      <c r="E98" s="867">
        <v>43</v>
      </c>
      <c r="F98" s="867">
        <v>83</v>
      </c>
      <c r="G98" s="867">
        <v>51</v>
      </c>
      <c r="H98" s="867">
        <v>42</v>
      </c>
      <c r="I98" s="867">
        <v>9</v>
      </c>
      <c r="J98" s="867">
        <v>8</v>
      </c>
      <c r="K98" s="867">
        <v>3</v>
      </c>
      <c r="L98" s="868">
        <v>0</v>
      </c>
    </row>
    <row r="99" spans="1:12">
      <c r="A99" s="505" t="s">
        <v>950</v>
      </c>
      <c r="B99" s="941">
        <f t="shared" si="74"/>
        <v>552</v>
      </c>
      <c r="C99" s="867">
        <v>552</v>
      </c>
      <c r="D99" s="867">
        <v>0</v>
      </c>
      <c r="E99" s="867">
        <v>0</v>
      </c>
      <c r="F99" s="867">
        <v>0</v>
      </c>
      <c r="G99" s="867">
        <v>0</v>
      </c>
      <c r="H99" s="867">
        <v>0</v>
      </c>
      <c r="I99" s="867">
        <v>0</v>
      </c>
      <c r="J99" s="867">
        <v>0</v>
      </c>
      <c r="K99" s="867">
        <v>0</v>
      </c>
      <c r="L99" s="868">
        <v>0</v>
      </c>
    </row>
    <row r="100" spans="1:12">
      <c r="A100" s="505" t="s">
        <v>951</v>
      </c>
      <c r="B100" s="941">
        <f t="shared" si="74"/>
        <v>5</v>
      </c>
      <c r="C100" s="867">
        <v>1</v>
      </c>
      <c r="D100" s="867">
        <v>3</v>
      </c>
      <c r="E100" s="867">
        <v>1</v>
      </c>
      <c r="F100" s="867">
        <v>0</v>
      </c>
      <c r="G100" s="867">
        <v>0</v>
      </c>
      <c r="H100" s="867">
        <v>0</v>
      </c>
      <c r="I100" s="867">
        <v>0</v>
      </c>
      <c r="J100" s="867">
        <v>0</v>
      </c>
      <c r="K100" s="867">
        <v>0</v>
      </c>
      <c r="L100" s="868">
        <v>0</v>
      </c>
    </row>
    <row r="101" spans="1:12" ht="17.25" thickBot="1">
      <c r="A101" s="506" t="s">
        <v>711</v>
      </c>
      <c r="B101" s="865">
        <f t="shared" si="74"/>
        <v>21</v>
      </c>
      <c r="C101" s="869">
        <v>5</v>
      </c>
      <c r="D101" s="869">
        <v>8</v>
      </c>
      <c r="E101" s="869">
        <v>1</v>
      </c>
      <c r="F101" s="869">
        <v>3</v>
      </c>
      <c r="G101" s="869">
        <v>1</v>
      </c>
      <c r="H101" s="869">
        <v>2</v>
      </c>
      <c r="I101" s="869">
        <v>0</v>
      </c>
      <c r="J101" s="869">
        <v>0</v>
      </c>
      <c r="K101" s="869">
        <v>1</v>
      </c>
      <c r="L101" s="870">
        <v>0</v>
      </c>
    </row>
    <row r="102" spans="1:12">
      <c r="A102" s="507" t="s">
        <v>974</v>
      </c>
      <c r="B102" s="862">
        <f t="shared" si="74"/>
        <v>2083</v>
      </c>
      <c r="C102" s="713">
        <f>SUM(C103:C109)</f>
        <v>1240</v>
      </c>
      <c r="D102" s="713">
        <f t="shared" ref="D102" si="102">SUM(D103:D109)</f>
        <v>338</v>
      </c>
      <c r="E102" s="713">
        <f t="shared" ref="E102" si="103">SUM(E103:E109)</f>
        <v>111</v>
      </c>
      <c r="F102" s="713">
        <f t="shared" ref="F102" si="104">SUM(F103:F109)</f>
        <v>204</v>
      </c>
      <c r="G102" s="713">
        <f t="shared" ref="G102" si="105">SUM(G103:G109)</f>
        <v>92</v>
      </c>
      <c r="H102" s="713">
        <f t="shared" ref="H102" si="106">SUM(H103:H109)</f>
        <v>72</v>
      </c>
      <c r="I102" s="713">
        <f t="shared" ref="I102" si="107">SUM(I103:I109)</f>
        <v>15</v>
      </c>
      <c r="J102" s="713">
        <f t="shared" ref="J102" si="108">SUM(J103:J109)</f>
        <v>5</v>
      </c>
      <c r="K102" s="713">
        <f t="shared" ref="K102" si="109">SUM(K103:K109)</f>
        <v>6</v>
      </c>
      <c r="L102" s="714">
        <f t="shared" ref="L102" si="110">SUM(L103:L109)</f>
        <v>0</v>
      </c>
    </row>
    <row r="103" spans="1:12">
      <c r="A103" s="505" t="s">
        <v>946</v>
      </c>
      <c r="B103" s="941">
        <f t="shared" si="74"/>
        <v>65</v>
      </c>
      <c r="C103" s="867">
        <v>5</v>
      </c>
      <c r="D103" s="867">
        <v>23</v>
      </c>
      <c r="E103" s="867">
        <v>3</v>
      </c>
      <c r="F103" s="867">
        <v>25</v>
      </c>
      <c r="G103" s="867">
        <v>9</v>
      </c>
      <c r="H103" s="867">
        <v>0</v>
      </c>
      <c r="I103" s="867">
        <v>0</v>
      </c>
      <c r="J103" s="867">
        <v>0</v>
      </c>
      <c r="K103" s="867">
        <v>0</v>
      </c>
      <c r="L103" s="868">
        <v>0</v>
      </c>
    </row>
    <row r="104" spans="1:12">
      <c r="A104" s="505" t="s">
        <v>947</v>
      </c>
      <c r="B104" s="941">
        <f t="shared" si="74"/>
        <v>126</v>
      </c>
      <c r="C104" s="867">
        <v>6</v>
      </c>
      <c r="D104" s="867">
        <v>12</v>
      </c>
      <c r="E104" s="867">
        <v>19</v>
      </c>
      <c r="F104" s="867">
        <v>53</v>
      </c>
      <c r="G104" s="867">
        <v>21</v>
      </c>
      <c r="H104" s="867">
        <v>14</v>
      </c>
      <c r="I104" s="867">
        <v>1</v>
      </c>
      <c r="J104" s="867">
        <v>0</v>
      </c>
      <c r="K104" s="867">
        <v>0</v>
      </c>
      <c r="L104" s="868">
        <v>0</v>
      </c>
    </row>
    <row r="105" spans="1:12">
      <c r="A105" s="505" t="s">
        <v>948</v>
      </c>
      <c r="B105" s="941">
        <f t="shared" si="74"/>
        <v>61</v>
      </c>
      <c r="C105" s="867">
        <v>2</v>
      </c>
      <c r="D105" s="867">
        <v>26</v>
      </c>
      <c r="E105" s="867">
        <v>10</v>
      </c>
      <c r="F105" s="867">
        <v>14</v>
      </c>
      <c r="G105" s="867">
        <v>5</v>
      </c>
      <c r="H105" s="867">
        <v>3</v>
      </c>
      <c r="I105" s="867">
        <v>1</v>
      </c>
      <c r="J105" s="867">
        <v>0</v>
      </c>
      <c r="K105" s="867">
        <v>0</v>
      </c>
      <c r="L105" s="868">
        <v>0</v>
      </c>
    </row>
    <row r="106" spans="1:12">
      <c r="A106" s="505" t="s">
        <v>949</v>
      </c>
      <c r="B106" s="941">
        <f t="shared" si="74"/>
        <v>660</v>
      </c>
      <c r="C106" s="867">
        <v>80</v>
      </c>
      <c r="D106" s="867">
        <v>268</v>
      </c>
      <c r="E106" s="867">
        <v>74</v>
      </c>
      <c r="F106" s="867">
        <v>106</v>
      </c>
      <c r="G106" s="867">
        <v>56</v>
      </c>
      <c r="H106" s="867">
        <v>53</v>
      </c>
      <c r="I106" s="867">
        <v>13</v>
      </c>
      <c r="J106" s="867">
        <v>4</v>
      </c>
      <c r="K106" s="867">
        <v>6</v>
      </c>
      <c r="L106" s="868">
        <v>0</v>
      </c>
    </row>
    <row r="107" spans="1:12">
      <c r="A107" s="505" t="s">
        <v>950</v>
      </c>
      <c r="B107" s="941">
        <f t="shared" si="74"/>
        <v>1139</v>
      </c>
      <c r="C107" s="867">
        <v>1139</v>
      </c>
      <c r="D107" s="867">
        <v>0</v>
      </c>
      <c r="E107" s="867">
        <v>0</v>
      </c>
      <c r="F107" s="867">
        <v>0</v>
      </c>
      <c r="G107" s="867">
        <v>0</v>
      </c>
      <c r="H107" s="867">
        <v>0</v>
      </c>
      <c r="I107" s="867">
        <v>0</v>
      </c>
      <c r="J107" s="867">
        <v>0</v>
      </c>
      <c r="K107" s="867">
        <v>0</v>
      </c>
      <c r="L107" s="868">
        <v>0</v>
      </c>
    </row>
    <row r="108" spans="1:12">
      <c r="A108" s="505" t="s">
        <v>951</v>
      </c>
      <c r="B108" s="941">
        <f t="shared" si="74"/>
        <v>4</v>
      </c>
      <c r="C108" s="867">
        <v>2</v>
      </c>
      <c r="D108" s="867">
        <v>2</v>
      </c>
      <c r="E108" s="867">
        <v>0</v>
      </c>
      <c r="F108" s="867">
        <v>0</v>
      </c>
      <c r="G108" s="867">
        <v>0</v>
      </c>
      <c r="H108" s="867">
        <v>0</v>
      </c>
      <c r="I108" s="867">
        <v>0</v>
      </c>
      <c r="J108" s="867">
        <v>0</v>
      </c>
      <c r="K108" s="867">
        <v>0</v>
      </c>
      <c r="L108" s="868">
        <v>0</v>
      </c>
    </row>
    <row r="109" spans="1:12" ht="17.25" thickBot="1">
      <c r="A109" s="506" t="s">
        <v>711</v>
      </c>
      <c r="B109" s="865">
        <f t="shared" si="74"/>
        <v>28</v>
      </c>
      <c r="C109" s="869">
        <v>6</v>
      </c>
      <c r="D109" s="869">
        <v>7</v>
      </c>
      <c r="E109" s="869">
        <v>5</v>
      </c>
      <c r="F109" s="869">
        <v>6</v>
      </c>
      <c r="G109" s="869">
        <v>1</v>
      </c>
      <c r="H109" s="869">
        <v>2</v>
      </c>
      <c r="I109" s="869">
        <v>0</v>
      </c>
      <c r="J109" s="869">
        <v>1</v>
      </c>
      <c r="K109" s="869">
        <v>0</v>
      </c>
      <c r="L109" s="870">
        <v>0</v>
      </c>
    </row>
    <row r="110" spans="1:12">
      <c r="A110" s="507" t="s">
        <v>975</v>
      </c>
      <c r="B110" s="862">
        <f t="shared" si="74"/>
        <v>1647</v>
      </c>
      <c r="C110" s="713">
        <f>SUM(C111:C117)</f>
        <v>921</v>
      </c>
      <c r="D110" s="713">
        <f t="shared" ref="D110" si="111">SUM(D111:D117)</f>
        <v>222</v>
      </c>
      <c r="E110" s="713">
        <f t="shared" ref="E110" si="112">SUM(E111:E117)</f>
        <v>105</v>
      </c>
      <c r="F110" s="713">
        <f t="shared" ref="F110" si="113">SUM(F111:F117)</f>
        <v>224</v>
      </c>
      <c r="G110" s="713">
        <f t="shared" ref="G110" si="114">SUM(G111:G117)</f>
        <v>102</v>
      </c>
      <c r="H110" s="713">
        <f t="shared" ref="H110" si="115">SUM(H111:H117)</f>
        <v>60</v>
      </c>
      <c r="I110" s="713">
        <f t="shared" ref="I110" si="116">SUM(I111:I117)</f>
        <v>9</v>
      </c>
      <c r="J110" s="713">
        <f t="shared" ref="J110" si="117">SUM(J111:J117)</f>
        <v>1</v>
      </c>
      <c r="K110" s="713">
        <f t="shared" ref="K110" si="118">SUM(K111:K117)</f>
        <v>2</v>
      </c>
      <c r="L110" s="714">
        <f t="shared" ref="L110" si="119">SUM(L111:L117)</f>
        <v>1</v>
      </c>
    </row>
    <row r="111" spans="1:12">
      <c r="A111" s="505" t="s">
        <v>946</v>
      </c>
      <c r="B111" s="941">
        <f t="shared" si="74"/>
        <v>54</v>
      </c>
      <c r="C111" s="867">
        <v>3</v>
      </c>
      <c r="D111" s="867">
        <v>14</v>
      </c>
      <c r="E111" s="867">
        <v>13</v>
      </c>
      <c r="F111" s="867">
        <v>14</v>
      </c>
      <c r="G111" s="867">
        <v>6</v>
      </c>
      <c r="H111" s="867">
        <v>4</v>
      </c>
      <c r="I111" s="867">
        <v>0</v>
      </c>
      <c r="J111" s="867">
        <v>0</v>
      </c>
      <c r="K111" s="867">
        <v>0</v>
      </c>
      <c r="L111" s="868">
        <v>0</v>
      </c>
    </row>
    <row r="112" spans="1:12">
      <c r="A112" s="505" t="s">
        <v>947</v>
      </c>
      <c r="B112" s="941">
        <f t="shared" si="74"/>
        <v>147</v>
      </c>
      <c r="C112" s="867">
        <v>4</v>
      </c>
      <c r="D112" s="867">
        <v>28</v>
      </c>
      <c r="E112" s="867">
        <v>22</v>
      </c>
      <c r="F112" s="867">
        <v>50</v>
      </c>
      <c r="G112" s="867">
        <v>29</v>
      </c>
      <c r="H112" s="867">
        <v>12</v>
      </c>
      <c r="I112" s="867">
        <v>1</v>
      </c>
      <c r="J112" s="867">
        <v>1</v>
      </c>
      <c r="K112" s="867">
        <v>0</v>
      </c>
      <c r="L112" s="868">
        <v>0</v>
      </c>
    </row>
    <row r="113" spans="1:12">
      <c r="A113" s="505" t="s">
        <v>948</v>
      </c>
      <c r="B113" s="941">
        <f t="shared" si="74"/>
        <v>97</v>
      </c>
      <c r="C113" s="867">
        <v>6</v>
      </c>
      <c r="D113" s="867">
        <v>15</v>
      </c>
      <c r="E113" s="867">
        <v>14</v>
      </c>
      <c r="F113" s="867">
        <v>45</v>
      </c>
      <c r="G113" s="867">
        <v>13</v>
      </c>
      <c r="H113" s="867">
        <v>3</v>
      </c>
      <c r="I113" s="867">
        <v>1</v>
      </c>
      <c r="J113" s="867">
        <v>0</v>
      </c>
      <c r="K113" s="867">
        <v>0</v>
      </c>
      <c r="L113" s="868">
        <v>0</v>
      </c>
    </row>
    <row r="114" spans="1:12">
      <c r="A114" s="505" t="s">
        <v>949</v>
      </c>
      <c r="B114" s="941">
        <f t="shared" si="74"/>
        <v>497</v>
      </c>
      <c r="C114" s="867">
        <v>62</v>
      </c>
      <c r="D114" s="867">
        <v>162</v>
      </c>
      <c r="E114" s="867">
        <v>55</v>
      </c>
      <c r="F114" s="867">
        <v>113</v>
      </c>
      <c r="G114" s="867">
        <v>54</v>
      </c>
      <c r="H114" s="867">
        <v>41</v>
      </c>
      <c r="I114" s="867">
        <v>7</v>
      </c>
      <c r="J114" s="867">
        <v>0</v>
      </c>
      <c r="K114" s="867">
        <v>2</v>
      </c>
      <c r="L114" s="868">
        <v>1</v>
      </c>
    </row>
    <row r="115" spans="1:12">
      <c r="A115" s="505" t="s">
        <v>950</v>
      </c>
      <c r="B115" s="941">
        <f t="shared" si="74"/>
        <v>841</v>
      </c>
      <c r="C115" s="867">
        <v>841</v>
      </c>
      <c r="D115" s="867">
        <v>0</v>
      </c>
      <c r="E115" s="867">
        <v>0</v>
      </c>
      <c r="F115" s="867">
        <v>0</v>
      </c>
      <c r="G115" s="867">
        <v>0</v>
      </c>
      <c r="H115" s="867">
        <v>0</v>
      </c>
      <c r="I115" s="867">
        <v>0</v>
      </c>
      <c r="J115" s="867">
        <v>0</v>
      </c>
      <c r="K115" s="867">
        <v>0</v>
      </c>
      <c r="L115" s="868">
        <v>0</v>
      </c>
    </row>
    <row r="116" spans="1:12">
      <c r="A116" s="505" t="s">
        <v>951</v>
      </c>
      <c r="B116" s="941">
        <f t="shared" si="74"/>
        <v>0</v>
      </c>
      <c r="C116" s="867">
        <v>0</v>
      </c>
      <c r="D116" s="867">
        <v>0</v>
      </c>
      <c r="E116" s="867">
        <v>0</v>
      </c>
      <c r="F116" s="867">
        <v>0</v>
      </c>
      <c r="G116" s="867">
        <v>0</v>
      </c>
      <c r="H116" s="867">
        <v>0</v>
      </c>
      <c r="I116" s="867">
        <v>0</v>
      </c>
      <c r="J116" s="867">
        <v>0</v>
      </c>
      <c r="K116" s="867">
        <v>0</v>
      </c>
      <c r="L116" s="868">
        <v>0</v>
      </c>
    </row>
    <row r="117" spans="1:12" ht="17.25" thickBot="1">
      <c r="A117" s="506" t="s">
        <v>711</v>
      </c>
      <c r="B117" s="865">
        <f t="shared" si="74"/>
        <v>11</v>
      </c>
      <c r="C117" s="869">
        <v>5</v>
      </c>
      <c r="D117" s="869">
        <v>3</v>
      </c>
      <c r="E117" s="869">
        <v>1</v>
      </c>
      <c r="F117" s="869">
        <v>2</v>
      </c>
      <c r="G117" s="869">
        <v>0</v>
      </c>
      <c r="H117" s="869">
        <v>0</v>
      </c>
      <c r="I117" s="869">
        <v>0</v>
      </c>
      <c r="J117" s="869">
        <v>0</v>
      </c>
      <c r="K117" s="869">
        <v>0</v>
      </c>
      <c r="L117" s="870">
        <v>0</v>
      </c>
    </row>
    <row r="118" spans="1:12">
      <c r="A118" s="507" t="s">
        <v>976</v>
      </c>
      <c r="B118" s="862">
        <f t="shared" si="74"/>
        <v>1222</v>
      </c>
      <c r="C118" s="713">
        <f>SUM(C119:C125)</f>
        <v>560</v>
      </c>
      <c r="D118" s="713">
        <f t="shared" ref="D118" si="120">SUM(D119:D125)</f>
        <v>180</v>
      </c>
      <c r="E118" s="713">
        <f t="shared" ref="E118" si="121">SUM(E119:E125)</f>
        <v>72</v>
      </c>
      <c r="F118" s="713">
        <f t="shared" ref="F118" si="122">SUM(F119:F125)</f>
        <v>194</v>
      </c>
      <c r="G118" s="713">
        <f t="shared" ref="G118" si="123">SUM(G119:G125)</f>
        <v>100</v>
      </c>
      <c r="H118" s="713">
        <f t="shared" ref="H118" si="124">SUM(H119:H125)</f>
        <v>86</v>
      </c>
      <c r="I118" s="713">
        <f t="shared" ref="I118" si="125">SUM(I119:I125)</f>
        <v>18</v>
      </c>
      <c r="J118" s="713">
        <f t="shared" ref="J118" si="126">SUM(J119:J125)</f>
        <v>6</v>
      </c>
      <c r="K118" s="713">
        <f t="shared" ref="K118" si="127">SUM(K119:K125)</f>
        <v>5</v>
      </c>
      <c r="L118" s="714">
        <f t="shared" ref="L118" si="128">SUM(L119:L125)</f>
        <v>1</v>
      </c>
    </row>
    <row r="119" spans="1:12">
      <c r="A119" s="505" t="s">
        <v>946</v>
      </c>
      <c r="B119" s="941">
        <f t="shared" si="74"/>
        <v>80</v>
      </c>
      <c r="C119" s="867">
        <v>11</v>
      </c>
      <c r="D119" s="867">
        <v>17</v>
      </c>
      <c r="E119" s="867">
        <v>8</v>
      </c>
      <c r="F119" s="867">
        <v>30</v>
      </c>
      <c r="G119" s="867">
        <v>11</v>
      </c>
      <c r="H119" s="867">
        <v>3</v>
      </c>
      <c r="I119" s="867">
        <v>0</v>
      </c>
      <c r="J119" s="867">
        <v>0</v>
      </c>
      <c r="K119" s="867">
        <v>0</v>
      </c>
      <c r="L119" s="868">
        <v>0</v>
      </c>
    </row>
    <row r="120" spans="1:12">
      <c r="A120" s="505" t="s">
        <v>947</v>
      </c>
      <c r="B120" s="941">
        <f t="shared" si="74"/>
        <v>178</v>
      </c>
      <c r="C120" s="867">
        <v>6</v>
      </c>
      <c r="D120" s="867">
        <v>23</v>
      </c>
      <c r="E120" s="867">
        <v>21</v>
      </c>
      <c r="F120" s="867">
        <v>58</v>
      </c>
      <c r="G120" s="867">
        <v>32</v>
      </c>
      <c r="H120" s="867">
        <v>30</v>
      </c>
      <c r="I120" s="867">
        <v>7</v>
      </c>
      <c r="J120" s="867">
        <v>1</v>
      </c>
      <c r="K120" s="867">
        <v>0</v>
      </c>
      <c r="L120" s="868">
        <v>0</v>
      </c>
    </row>
    <row r="121" spans="1:12">
      <c r="A121" s="505" t="s">
        <v>948</v>
      </c>
      <c r="B121" s="941">
        <f t="shared" si="74"/>
        <v>54</v>
      </c>
      <c r="C121" s="867">
        <v>1</v>
      </c>
      <c r="D121" s="867">
        <v>10</v>
      </c>
      <c r="E121" s="867">
        <v>6</v>
      </c>
      <c r="F121" s="867">
        <v>25</v>
      </c>
      <c r="G121" s="867">
        <v>5</v>
      </c>
      <c r="H121" s="867">
        <v>6</v>
      </c>
      <c r="I121" s="867">
        <v>1</v>
      </c>
      <c r="J121" s="867">
        <v>0</v>
      </c>
      <c r="K121" s="867">
        <v>0</v>
      </c>
      <c r="L121" s="868">
        <v>0</v>
      </c>
    </row>
    <row r="122" spans="1:12">
      <c r="A122" s="505" t="s">
        <v>949</v>
      </c>
      <c r="B122" s="941">
        <f t="shared" si="74"/>
        <v>389</v>
      </c>
      <c r="C122" s="867">
        <v>32</v>
      </c>
      <c r="D122" s="867">
        <v>124</v>
      </c>
      <c r="E122" s="867">
        <v>37</v>
      </c>
      <c r="F122" s="867">
        <v>80</v>
      </c>
      <c r="G122" s="867">
        <v>50</v>
      </c>
      <c r="H122" s="867">
        <v>45</v>
      </c>
      <c r="I122" s="867">
        <v>10</v>
      </c>
      <c r="J122" s="867">
        <v>5</v>
      </c>
      <c r="K122" s="867">
        <v>5</v>
      </c>
      <c r="L122" s="868">
        <v>1</v>
      </c>
    </row>
    <row r="123" spans="1:12">
      <c r="A123" s="505" t="s">
        <v>950</v>
      </c>
      <c r="B123" s="941">
        <f t="shared" si="74"/>
        <v>506</v>
      </c>
      <c r="C123" s="867">
        <v>506</v>
      </c>
      <c r="D123" s="867">
        <v>0</v>
      </c>
      <c r="E123" s="867">
        <v>0</v>
      </c>
      <c r="F123" s="867">
        <v>0</v>
      </c>
      <c r="G123" s="867">
        <v>0</v>
      </c>
      <c r="H123" s="867">
        <v>0</v>
      </c>
      <c r="I123" s="867">
        <v>0</v>
      </c>
      <c r="J123" s="867">
        <v>0</v>
      </c>
      <c r="K123" s="867">
        <v>0</v>
      </c>
      <c r="L123" s="868">
        <v>0</v>
      </c>
    </row>
    <row r="124" spans="1:12">
      <c r="A124" s="505" t="s">
        <v>951</v>
      </c>
      <c r="B124" s="941">
        <f t="shared" si="74"/>
        <v>1</v>
      </c>
      <c r="C124" s="867">
        <v>0</v>
      </c>
      <c r="D124" s="867">
        <v>0</v>
      </c>
      <c r="E124" s="867">
        <v>0</v>
      </c>
      <c r="F124" s="867">
        <v>1</v>
      </c>
      <c r="G124" s="867">
        <v>0</v>
      </c>
      <c r="H124" s="867">
        <v>0</v>
      </c>
      <c r="I124" s="867">
        <v>0</v>
      </c>
      <c r="J124" s="867">
        <v>0</v>
      </c>
      <c r="K124" s="867">
        <v>0</v>
      </c>
      <c r="L124" s="868">
        <v>0</v>
      </c>
    </row>
    <row r="125" spans="1:12" ht="17.25" thickBot="1">
      <c r="A125" s="506" t="s">
        <v>711</v>
      </c>
      <c r="B125" s="865">
        <f t="shared" si="74"/>
        <v>14</v>
      </c>
      <c r="C125" s="869">
        <v>4</v>
      </c>
      <c r="D125" s="869">
        <v>6</v>
      </c>
      <c r="E125" s="869">
        <v>0</v>
      </c>
      <c r="F125" s="869">
        <v>0</v>
      </c>
      <c r="G125" s="869">
        <v>2</v>
      </c>
      <c r="H125" s="869">
        <v>2</v>
      </c>
      <c r="I125" s="869">
        <v>0</v>
      </c>
      <c r="J125" s="869">
        <v>0</v>
      </c>
      <c r="K125" s="869">
        <v>0</v>
      </c>
      <c r="L125" s="870">
        <v>0</v>
      </c>
    </row>
    <row r="126" spans="1:12">
      <c r="A126" s="507" t="s">
        <v>977</v>
      </c>
      <c r="B126" s="862">
        <f t="shared" si="74"/>
        <v>2273</v>
      </c>
      <c r="C126" s="713">
        <f>SUM(C127:C133)</f>
        <v>1237</v>
      </c>
      <c r="D126" s="713">
        <f t="shared" ref="D126" si="129">SUM(D127:D133)</f>
        <v>471</v>
      </c>
      <c r="E126" s="713">
        <f t="shared" ref="E126" si="130">SUM(E127:E133)</f>
        <v>132</v>
      </c>
      <c r="F126" s="713">
        <f t="shared" ref="F126" si="131">SUM(F127:F133)</f>
        <v>242</v>
      </c>
      <c r="G126" s="713">
        <f t="shared" ref="G126" si="132">SUM(G127:G133)</f>
        <v>100</v>
      </c>
      <c r="H126" s="713">
        <f t="shared" ref="H126" si="133">SUM(H127:H133)</f>
        <v>77</v>
      </c>
      <c r="I126" s="713">
        <f t="shared" ref="I126" si="134">SUM(I127:I133)</f>
        <v>9</v>
      </c>
      <c r="J126" s="713">
        <f t="shared" ref="J126" si="135">SUM(J127:J133)</f>
        <v>2</v>
      </c>
      <c r="K126" s="713">
        <f t="shared" ref="K126" si="136">SUM(K127:K133)</f>
        <v>3</v>
      </c>
      <c r="L126" s="714">
        <f t="shared" ref="L126" si="137">SUM(L127:L133)</f>
        <v>0</v>
      </c>
    </row>
    <row r="127" spans="1:12">
      <c r="A127" s="505" t="s">
        <v>946</v>
      </c>
      <c r="B127" s="941">
        <f t="shared" si="74"/>
        <v>132</v>
      </c>
      <c r="C127" s="867">
        <v>26</v>
      </c>
      <c r="D127" s="867">
        <v>41</v>
      </c>
      <c r="E127" s="867">
        <v>15</v>
      </c>
      <c r="F127" s="867">
        <v>39</v>
      </c>
      <c r="G127" s="867">
        <v>9</v>
      </c>
      <c r="H127" s="867">
        <v>2</v>
      </c>
      <c r="I127" s="867">
        <v>0</v>
      </c>
      <c r="J127" s="867">
        <v>0</v>
      </c>
      <c r="K127" s="867">
        <v>0</v>
      </c>
      <c r="L127" s="868">
        <v>0</v>
      </c>
    </row>
    <row r="128" spans="1:12">
      <c r="A128" s="505" t="s">
        <v>947</v>
      </c>
      <c r="B128" s="941">
        <f t="shared" si="74"/>
        <v>85</v>
      </c>
      <c r="C128" s="867">
        <v>1</v>
      </c>
      <c r="D128" s="867">
        <v>8</v>
      </c>
      <c r="E128" s="867">
        <v>7</v>
      </c>
      <c r="F128" s="867">
        <v>46</v>
      </c>
      <c r="G128" s="867">
        <v>11</v>
      </c>
      <c r="H128" s="867">
        <v>11</v>
      </c>
      <c r="I128" s="867">
        <v>1</v>
      </c>
      <c r="J128" s="867">
        <v>0</v>
      </c>
      <c r="K128" s="867">
        <v>0</v>
      </c>
      <c r="L128" s="868">
        <v>0</v>
      </c>
    </row>
    <row r="129" spans="1:12">
      <c r="A129" s="505" t="s">
        <v>948</v>
      </c>
      <c r="B129" s="941">
        <f t="shared" si="74"/>
        <v>39</v>
      </c>
      <c r="C129" s="867">
        <v>2</v>
      </c>
      <c r="D129" s="867">
        <v>13</v>
      </c>
      <c r="E129" s="867">
        <v>8</v>
      </c>
      <c r="F129" s="867">
        <v>8</v>
      </c>
      <c r="G129" s="867">
        <v>4</v>
      </c>
      <c r="H129" s="867">
        <v>1</v>
      </c>
      <c r="I129" s="867">
        <v>2</v>
      </c>
      <c r="J129" s="867">
        <v>0</v>
      </c>
      <c r="K129" s="867">
        <v>1</v>
      </c>
      <c r="L129" s="868">
        <v>0</v>
      </c>
    </row>
    <row r="130" spans="1:12">
      <c r="A130" s="505" t="s">
        <v>949</v>
      </c>
      <c r="B130" s="941">
        <f t="shared" si="74"/>
        <v>924</v>
      </c>
      <c r="C130" s="867">
        <v>133</v>
      </c>
      <c r="D130" s="867">
        <v>400</v>
      </c>
      <c r="E130" s="867">
        <v>100</v>
      </c>
      <c r="F130" s="867">
        <v>147</v>
      </c>
      <c r="G130" s="867">
        <v>75</v>
      </c>
      <c r="H130" s="867">
        <v>62</v>
      </c>
      <c r="I130" s="867">
        <v>3</v>
      </c>
      <c r="J130" s="867">
        <v>2</v>
      </c>
      <c r="K130" s="867">
        <v>2</v>
      </c>
      <c r="L130" s="868">
        <v>0</v>
      </c>
    </row>
    <row r="131" spans="1:12">
      <c r="A131" s="505" t="s">
        <v>950</v>
      </c>
      <c r="B131" s="941">
        <f t="shared" si="74"/>
        <v>1067</v>
      </c>
      <c r="C131" s="867">
        <v>1067</v>
      </c>
      <c r="D131" s="867">
        <v>0</v>
      </c>
      <c r="E131" s="867">
        <v>0</v>
      </c>
      <c r="F131" s="867">
        <v>0</v>
      </c>
      <c r="G131" s="867">
        <v>0</v>
      </c>
      <c r="H131" s="867">
        <v>0</v>
      </c>
      <c r="I131" s="867">
        <v>0</v>
      </c>
      <c r="J131" s="867">
        <v>0</v>
      </c>
      <c r="K131" s="867">
        <v>0</v>
      </c>
      <c r="L131" s="868">
        <v>0</v>
      </c>
    </row>
    <row r="132" spans="1:12">
      <c r="A132" s="505" t="s">
        <v>951</v>
      </c>
      <c r="B132" s="941">
        <f t="shared" si="74"/>
        <v>0</v>
      </c>
      <c r="C132" s="867">
        <v>0</v>
      </c>
      <c r="D132" s="867">
        <v>0</v>
      </c>
      <c r="E132" s="867">
        <v>0</v>
      </c>
      <c r="F132" s="867">
        <v>0</v>
      </c>
      <c r="G132" s="867">
        <v>0</v>
      </c>
      <c r="H132" s="867">
        <v>0</v>
      </c>
      <c r="I132" s="867">
        <v>0</v>
      </c>
      <c r="J132" s="867">
        <v>0</v>
      </c>
      <c r="K132" s="867">
        <v>0</v>
      </c>
      <c r="L132" s="868">
        <v>0</v>
      </c>
    </row>
    <row r="133" spans="1:12" ht="17.25" thickBot="1">
      <c r="A133" s="506" t="s">
        <v>711</v>
      </c>
      <c r="B133" s="865">
        <f t="shared" si="74"/>
        <v>26</v>
      </c>
      <c r="C133" s="869">
        <v>8</v>
      </c>
      <c r="D133" s="869">
        <v>9</v>
      </c>
      <c r="E133" s="869">
        <v>2</v>
      </c>
      <c r="F133" s="869">
        <v>2</v>
      </c>
      <c r="G133" s="869">
        <v>1</v>
      </c>
      <c r="H133" s="869">
        <v>1</v>
      </c>
      <c r="I133" s="869">
        <v>3</v>
      </c>
      <c r="J133" s="869">
        <v>0</v>
      </c>
      <c r="K133" s="869">
        <v>0</v>
      </c>
      <c r="L133" s="870">
        <v>0</v>
      </c>
    </row>
    <row r="134" spans="1:12">
      <c r="A134" s="507" t="s">
        <v>978</v>
      </c>
      <c r="B134" s="862">
        <f t="shared" si="74"/>
        <v>3626</v>
      </c>
      <c r="C134" s="713">
        <f>SUM(C135:C141)</f>
        <v>2355</v>
      </c>
      <c r="D134" s="713">
        <f t="shared" ref="D134" si="138">SUM(D135:D141)</f>
        <v>537</v>
      </c>
      <c r="E134" s="713">
        <f t="shared" ref="E134" si="139">SUM(E135:E141)</f>
        <v>191</v>
      </c>
      <c r="F134" s="713">
        <f t="shared" ref="F134" si="140">SUM(F135:F141)</f>
        <v>270</v>
      </c>
      <c r="G134" s="713">
        <f t="shared" ref="G134" si="141">SUM(G135:G141)</f>
        <v>154</v>
      </c>
      <c r="H134" s="713">
        <f t="shared" ref="H134" si="142">SUM(H135:H141)</f>
        <v>96</v>
      </c>
      <c r="I134" s="713">
        <f t="shared" ref="I134" si="143">SUM(I135:I141)</f>
        <v>12</v>
      </c>
      <c r="J134" s="713">
        <f t="shared" ref="J134" si="144">SUM(J135:J141)</f>
        <v>7</v>
      </c>
      <c r="K134" s="713">
        <f t="shared" ref="K134" si="145">SUM(K135:K141)</f>
        <v>3</v>
      </c>
      <c r="L134" s="714">
        <f t="shared" ref="L134" si="146">SUM(L135:L141)</f>
        <v>1</v>
      </c>
    </row>
    <row r="135" spans="1:12">
      <c r="A135" s="505" t="s">
        <v>946</v>
      </c>
      <c r="B135" s="941">
        <f t="shared" si="74"/>
        <v>133</v>
      </c>
      <c r="C135" s="867">
        <v>2</v>
      </c>
      <c r="D135" s="867">
        <v>26</v>
      </c>
      <c r="E135" s="867">
        <v>16</v>
      </c>
      <c r="F135" s="867">
        <v>49</v>
      </c>
      <c r="G135" s="867">
        <v>33</v>
      </c>
      <c r="H135" s="867">
        <v>7</v>
      </c>
      <c r="I135" s="867">
        <v>0</v>
      </c>
      <c r="J135" s="867">
        <v>0</v>
      </c>
      <c r="K135" s="867">
        <v>0</v>
      </c>
      <c r="L135" s="868">
        <v>0</v>
      </c>
    </row>
    <row r="136" spans="1:12">
      <c r="A136" s="505" t="s">
        <v>947</v>
      </c>
      <c r="B136" s="941">
        <f t="shared" ref="B136:B149" si="147">SUM(C136:L136)</f>
        <v>102</v>
      </c>
      <c r="C136" s="867">
        <v>4</v>
      </c>
      <c r="D136" s="867">
        <v>19</v>
      </c>
      <c r="E136" s="867">
        <v>19</v>
      </c>
      <c r="F136" s="867">
        <v>29</v>
      </c>
      <c r="G136" s="867">
        <v>14</v>
      </c>
      <c r="H136" s="867">
        <v>14</v>
      </c>
      <c r="I136" s="867">
        <v>1</v>
      </c>
      <c r="J136" s="867">
        <v>2</v>
      </c>
      <c r="K136" s="867">
        <v>0</v>
      </c>
      <c r="L136" s="868">
        <v>0</v>
      </c>
    </row>
    <row r="137" spans="1:12">
      <c r="A137" s="505" t="s">
        <v>948</v>
      </c>
      <c r="B137" s="941">
        <f t="shared" si="147"/>
        <v>51</v>
      </c>
      <c r="C137" s="867">
        <v>3</v>
      </c>
      <c r="D137" s="867">
        <v>15</v>
      </c>
      <c r="E137" s="867">
        <v>4</v>
      </c>
      <c r="F137" s="867">
        <v>18</v>
      </c>
      <c r="G137" s="867">
        <v>8</v>
      </c>
      <c r="H137" s="867">
        <v>2</v>
      </c>
      <c r="I137" s="867">
        <v>0</v>
      </c>
      <c r="J137" s="867">
        <v>1</v>
      </c>
      <c r="K137" s="867">
        <v>0</v>
      </c>
      <c r="L137" s="868">
        <v>0</v>
      </c>
    </row>
    <row r="138" spans="1:12">
      <c r="A138" s="505" t="s">
        <v>949</v>
      </c>
      <c r="B138" s="941">
        <f t="shared" si="147"/>
        <v>1115</v>
      </c>
      <c r="C138" s="867">
        <v>142</v>
      </c>
      <c r="D138" s="867">
        <v>473</v>
      </c>
      <c r="E138" s="867">
        <v>147</v>
      </c>
      <c r="F138" s="867">
        <v>168</v>
      </c>
      <c r="G138" s="867">
        <v>98</v>
      </c>
      <c r="H138" s="867">
        <v>69</v>
      </c>
      <c r="I138" s="867">
        <v>11</v>
      </c>
      <c r="J138" s="867">
        <v>4</v>
      </c>
      <c r="K138" s="867">
        <v>2</v>
      </c>
      <c r="L138" s="868">
        <v>1</v>
      </c>
    </row>
    <row r="139" spans="1:12">
      <c r="A139" s="505" t="s">
        <v>950</v>
      </c>
      <c r="B139" s="941">
        <f t="shared" si="147"/>
        <v>2197</v>
      </c>
      <c r="C139" s="867">
        <v>2196</v>
      </c>
      <c r="D139" s="867">
        <v>1</v>
      </c>
      <c r="E139" s="867">
        <v>0</v>
      </c>
      <c r="F139" s="867">
        <v>0</v>
      </c>
      <c r="G139" s="867">
        <v>0</v>
      </c>
      <c r="H139" s="867">
        <v>0</v>
      </c>
      <c r="I139" s="867">
        <v>0</v>
      </c>
      <c r="J139" s="867">
        <v>0</v>
      </c>
      <c r="K139" s="867">
        <v>0</v>
      </c>
      <c r="L139" s="868">
        <v>0</v>
      </c>
    </row>
    <row r="140" spans="1:12">
      <c r="A140" s="505" t="s">
        <v>951</v>
      </c>
      <c r="B140" s="941">
        <f t="shared" si="147"/>
        <v>2</v>
      </c>
      <c r="C140" s="867">
        <v>2</v>
      </c>
      <c r="D140" s="867">
        <v>0</v>
      </c>
      <c r="E140" s="867">
        <v>0</v>
      </c>
      <c r="F140" s="867">
        <v>0</v>
      </c>
      <c r="G140" s="867">
        <v>0</v>
      </c>
      <c r="H140" s="867">
        <v>0</v>
      </c>
      <c r="I140" s="867">
        <v>0</v>
      </c>
      <c r="J140" s="867">
        <v>0</v>
      </c>
      <c r="K140" s="867">
        <v>0</v>
      </c>
      <c r="L140" s="868">
        <v>0</v>
      </c>
    </row>
    <row r="141" spans="1:12" ht="17.25" thickBot="1">
      <c r="A141" s="506" t="s">
        <v>711</v>
      </c>
      <c r="B141" s="865">
        <f t="shared" si="147"/>
        <v>26</v>
      </c>
      <c r="C141" s="869">
        <v>6</v>
      </c>
      <c r="D141" s="869">
        <v>3</v>
      </c>
      <c r="E141" s="869">
        <v>5</v>
      </c>
      <c r="F141" s="869">
        <v>6</v>
      </c>
      <c r="G141" s="869">
        <v>1</v>
      </c>
      <c r="H141" s="869">
        <v>4</v>
      </c>
      <c r="I141" s="869">
        <v>0</v>
      </c>
      <c r="J141" s="869">
        <v>0</v>
      </c>
      <c r="K141" s="869">
        <v>1</v>
      </c>
      <c r="L141" s="870">
        <v>0</v>
      </c>
    </row>
    <row r="142" spans="1:12">
      <c r="A142" s="507" t="s">
        <v>979</v>
      </c>
      <c r="B142" s="862">
        <f t="shared" si="147"/>
        <v>604</v>
      </c>
      <c r="C142" s="713">
        <f>SUM(C143:C149)</f>
        <v>224</v>
      </c>
      <c r="D142" s="713">
        <f t="shared" ref="D142" si="148">SUM(D143:D149)</f>
        <v>134</v>
      </c>
      <c r="E142" s="713">
        <f t="shared" ref="E142" si="149">SUM(E143:E149)</f>
        <v>49</v>
      </c>
      <c r="F142" s="713">
        <f t="shared" ref="F142" si="150">SUM(F143:F149)</f>
        <v>97</v>
      </c>
      <c r="G142" s="713">
        <f t="shared" ref="G142" si="151">SUM(G143:G149)</f>
        <v>58</v>
      </c>
      <c r="H142" s="713">
        <f t="shared" ref="H142" si="152">SUM(H143:H149)</f>
        <v>32</v>
      </c>
      <c r="I142" s="713">
        <f t="shared" ref="I142" si="153">SUM(I143:I149)</f>
        <v>6</v>
      </c>
      <c r="J142" s="713">
        <f t="shared" ref="J142" si="154">SUM(J143:J149)</f>
        <v>3</v>
      </c>
      <c r="K142" s="713">
        <f t="shared" ref="K142" si="155">SUM(K143:K149)</f>
        <v>1</v>
      </c>
      <c r="L142" s="714">
        <f t="shared" ref="L142" si="156">SUM(L143:L149)</f>
        <v>0</v>
      </c>
    </row>
    <row r="143" spans="1:12">
      <c r="A143" s="505" t="s">
        <v>946</v>
      </c>
      <c r="B143" s="941">
        <f t="shared" si="147"/>
        <v>21</v>
      </c>
      <c r="C143" s="867">
        <v>0</v>
      </c>
      <c r="D143" s="867">
        <v>3</v>
      </c>
      <c r="E143" s="867">
        <v>5</v>
      </c>
      <c r="F143" s="867">
        <v>7</v>
      </c>
      <c r="G143" s="867">
        <v>5</v>
      </c>
      <c r="H143" s="867">
        <v>1</v>
      </c>
      <c r="I143" s="867">
        <v>0</v>
      </c>
      <c r="J143" s="867">
        <v>0</v>
      </c>
      <c r="K143" s="867">
        <v>0</v>
      </c>
      <c r="L143" s="868">
        <v>0</v>
      </c>
    </row>
    <row r="144" spans="1:12">
      <c r="A144" s="505" t="s">
        <v>947</v>
      </c>
      <c r="B144" s="941">
        <f t="shared" si="147"/>
        <v>78</v>
      </c>
      <c r="C144" s="867">
        <v>3</v>
      </c>
      <c r="D144" s="867">
        <v>7</v>
      </c>
      <c r="E144" s="867">
        <v>4</v>
      </c>
      <c r="F144" s="867">
        <v>29</v>
      </c>
      <c r="G144" s="867">
        <v>19</v>
      </c>
      <c r="H144" s="867">
        <v>10</v>
      </c>
      <c r="I144" s="867">
        <v>3</v>
      </c>
      <c r="J144" s="867">
        <v>2</v>
      </c>
      <c r="K144" s="867">
        <v>1</v>
      </c>
      <c r="L144" s="868">
        <v>0</v>
      </c>
    </row>
    <row r="145" spans="1:12">
      <c r="A145" s="505" t="s">
        <v>948</v>
      </c>
      <c r="B145" s="941">
        <f t="shared" si="147"/>
        <v>40</v>
      </c>
      <c r="C145" s="867">
        <v>1</v>
      </c>
      <c r="D145" s="867">
        <v>9</v>
      </c>
      <c r="E145" s="867">
        <v>4</v>
      </c>
      <c r="F145" s="867">
        <v>8</v>
      </c>
      <c r="G145" s="867">
        <v>12</v>
      </c>
      <c r="H145" s="867">
        <v>6</v>
      </c>
      <c r="I145" s="867">
        <v>0</v>
      </c>
      <c r="J145" s="867">
        <v>0</v>
      </c>
      <c r="K145" s="867">
        <v>0</v>
      </c>
      <c r="L145" s="868">
        <v>0</v>
      </c>
    </row>
    <row r="146" spans="1:12">
      <c r="A146" s="505" t="s">
        <v>949</v>
      </c>
      <c r="B146" s="941">
        <f t="shared" si="147"/>
        <v>276</v>
      </c>
      <c r="C146" s="867">
        <v>37</v>
      </c>
      <c r="D146" s="867">
        <v>114</v>
      </c>
      <c r="E146" s="867">
        <v>34</v>
      </c>
      <c r="F146" s="867">
        <v>50</v>
      </c>
      <c r="G146" s="867">
        <v>22</v>
      </c>
      <c r="H146" s="867">
        <v>15</v>
      </c>
      <c r="I146" s="867">
        <v>3</v>
      </c>
      <c r="J146" s="867">
        <v>1</v>
      </c>
      <c r="K146" s="867">
        <v>0</v>
      </c>
      <c r="L146" s="868">
        <v>0</v>
      </c>
    </row>
    <row r="147" spans="1:12">
      <c r="A147" s="505" t="s">
        <v>950</v>
      </c>
      <c r="B147" s="941">
        <f t="shared" si="147"/>
        <v>181</v>
      </c>
      <c r="C147" s="867">
        <v>181</v>
      </c>
      <c r="D147" s="867">
        <v>0</v>
      </c>
      <c r="E147" s="867">
        <v>0</v>
      </c>
      <c r="F147" s="867">
        <v>0</v>
      </c>
      <c r="G147" s="867">
        <v>0</v>
      </c>
      <c r="H147" s="867">
        <v>0</v>
      </c>
      <c r="I147" s="867">
        <v>0</v>
      </c>
      <c r="J147" s="867">
        <v>0</v>
      </c>
      <c r="K147" s="867">
        <v>0</v>
      </c>
      <c r="L147" s="868">
        <v>0</v>
      </c>
    </row>
    <row r="148" spans="1:12">
      <c r="A148" s="505" t="s">
        <v>951</v>
      </c>
      <c r="B148" s="941">
        <f t="shared" si="147"/>
        <v>0</v>
      </c>
      <c r="C148" s="867">
        <v>0</v>
      </c>
      <c r="D148" s="867">
        <v>0</v>
      </c>
      <c r="E148" s="867">
        <v>0</v>
      </c>
      <c r="F148" s="867">
        <v>0</v>
      </c>
      <c r="G148" s="867">
        <v>0</v>
      </c>
      <c r="H148" s="867">
        <v>0</v>
      </c>
      <c r="I148" s="867">
        <v>0</v>
      </c>
      <c r="J148" s="867">
        <v>0</v>
      </c>
      <c r="K148" s="867">
        <v>0</v>
      </c>
      <c r="L148" s="868">
        <v>0</v>
      </c>
    </row>
    <row r="149" spans="1:12" ht="17.25" thickBot="1">
      <c r="A149" s="506" t="s">
        <v>711</v>
      </c>
      <c r="B149" s="865">
        <f t="shared" si="147"/>
        <v>8</v>
      </c>
      <c r="C149" s="869">
        <v>2</v>
      </c>
      <c r="D149" s="869">
        <v>1</v>
      </c>
      <c r="E149" s="869">
        <v>2</v>
      </c>
      <c r="F149" s="869">
        <v>3</v>
      </c>
      <c r="G149" s="869">
        <v>0</v>
      </c>
      <c r="H149" s="869">
        <v>0</v>
      </c>
      <c r="I149" s="869">
        <v>0</v>
      </c>
      <c r="J149" s="869">
        <v>0</v>
      </c>
      <c r="K149" s="869">
        <v>0</v>
      </c>
      <c r="L149" s="870">
        <v>0</v>
      </c>
    </row>
    <row r="150" spans="1:12">
      <c r="A150" s="164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</row>
  </sheetData>
  <mergeCells count="1">
    <mergeCell ref="A1:L1"/>
  </mergeCells>
  <phoneticPr fontId="40" type="noConversion"/>
  <pageMargins left="0.47" right="0.25" top="0.75" bottom="0.75" header="0.3" footer="0.3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52"/>
  <sheetViews>
    <sheetView workbookViewId="0">
      <selection activeCell="G16" sqref="G16"/>
    </sheetView>
  </sheetViews>
  <sheetFormatPr defaultRowHeight="16.5"/>
  <cols>
    <col min="1" max="1" width="12.375" customWidth="1"/>
    <col min="2" max="2" width="9.375" bestFit="1" customWidth="1"/>
    <col min="4" max="4" width="9.375" bestFit="1" customWidth="1"/>
    <col min="9" max="9" width="9.625" customWidth="1"/>
    <col min="10" max="10" width="11" customWidth="1"/>
  </cols>
  <sheetData>
    <row r="2" spans="1:10" ht="26.25">
      <c r="A2" s="1331" t="s">
        <v>700</v>
      </c>
      <c r="B2" s="1331"/>
      <c r="C2" s="1331"/>
      <c r="D2" s="1331"/>
      <c r="E2" s="1331"/>
      <c r="F2" s="1331"/>
      <c r="G2" s="1331"/>
      <c r="H2" s="1331"/>
      <c r="I2" s="1331"/>
      <c r="J2" s="1331"/>
    </row>
    <row r="3" spans="1:10" ht="24">
      <c r="A3" s="113" t="s">
        <v>701</v>
      </c>
      <c r="B3" s="10"/>
      <c r="C3" s="10"/>
      <c r="D3" s="10"/>
      <c r="E3" s="4"/>
      <c r="F3" s="4"/>
      <c r="G3" s="4"/>
      <c r="H3" s="4"/>
      <c r="I3" s="4"/>
      <c r="J3" s="4"/>
    </row>
    <row r="4" spans="1:10" ht="24">
      <c r="A4" s="1407" t="s">
        <v>816</v>
      </c>
      <c r="B4" s="1407"/>
      <c r="C4" s="1407"/>
      <c r="D4" s="11"/>
      <c r="E4" s="4"/>
      <c r="F4" s="4"/>
      <c r="G4" s="4"/>
      <c r="H4" s="4"/>
      <c r="I4" s="4"/>
      <c r="J4" s="4"/>
    </row>
    <row r="5" spans="1:10" ht="17.25" thickBot="1">
      <c r="A5" s="2"/>
      <c r="B5" s="12"/>
      <c r="C5" s="12"/>
      <c r="D5" s="12"/>
      <c r="F5" s="522" t="s">
        <v>959</v>
      </c>
      <c r="J5" t="s">
        <v>590</v>
      </c>
    </row>
    <row r="6" spans="1:10">
      <c r="A6" s="1398" t="s">
        <v>230</v>
      </c>
      <c r="B6" s="1401" t="s">
        <v>584</v>
      </c>
      <c r="C6" s="1402"/>
      <c r="D6" s="1402"/>
      <c r="E6" s="1402"/>
      <c r="F6" s="1402"/>
      <c r="G6" s="1402"/>
      <c r="H6" s="1402" t="s">
        <v>585</v>
      </c>
      <c r="I6" s="1402"/>
      <c r="J6" s="1403"/>
    </row>
    <row r="7" spans="1:10">
      <c r="A7" s="1399"/>
      <c r="B7" s="1404" t="s">
        <v>713</v>
      </c>
      <c r="C7" s="1405"/>
      <c r="D7" s="1405"/>
      <c r="E7" s="1405" t="s">
        <v>586</v>
      </c>
      <c r="F7" s="1405"/>
      <c r="G7" s="1405"/>
      <c r="H7" s="1405" t="s">
        <v>587</v>
      </c>
      <c r="I7" s="1405"/>
      <c r="J7" s="1406"/>
    </row>
    <row r="8" spans="1:10" ht="17.25" thickBot="1">
      <c r="A8" s="1400"/>
      <c r="B8" s="381" t="s">
        <v>231</v>
      </c>
      <c r="C8" s="356" t="s">
        <v>588</v>
      </c>
      <c r="D8" s="356" t="s">
        <v>589</v>
      </c>
      <c r="E8" s="356" t="s">
        <v>231</v>
      </c>
      <c r="F8" s="356" t="s">
        <v>291</v>
      </c>
      <c r="G8" s="356" t="s">
        <v>292</v>
      </c>
      <c r="H8" s="356" t="s">
        <v>231</v>
      </c>
      <c r="I8" s="356" t="s">
        <v>588</v>
      </c>
      <c r="J8" s="382" t="s">
        <v>589</v>
      </c>
    </row>
    <row r="9" spans="1:10" ht="17.25" thickBot="1">
      <c r="A9" s="87" t="s">
        <v>231</v>
      </c>
      <c r="B9" s="944">
        <f>SUM(C9:D9)</f>
        <v>43770</v>
      </c>
      <c r="C9" s="945">
        <f>SUM(C10:C26)</f>
        <v>7037</v>
      </c>
      <c r="D9" s="945">
        <f>SUM(D10:D26)</f>
        <v>36733</v>
      </c>
      <c r="E9" s="945">
        <f>SUM(F9:G9)</f>
        <v>3047</v>
      </c>
      <c r="F9" s="945">
        <f>SUM(F10:F26)</f>
        <v>1000</v>
      </c>
      <c r="G9" s="945">
        <f>SUM(G10:G26)</f>
        <v>2047</v>
      </c>
      <c r="H9" s="945">
        <f>SUM(I9:J9)</f>
        <v>441</v>
      </c>
      <c r="I9" s="945">
        <f>SUM(I10:I26)</f>
        <v>412</v>
      </c>
      <c r="J9" s="946">
        <f>SUM(J10:J26)</f>
        <v>29</v>
      </c>
    </row>
    <row r="10" spans="1:10">
      <c r="A10" s="84" t="s">
        <v>242</v>
      </c>
      <c r="B10" s="947">
        <f>SUM(C10:D10)</f>
        <v>6742</v>
      </c>
      <c r="C10" s="948">
        <v>0</v>
      </c>
      <c r="D10" s="942">
        <v>6742</v>
      </c>
      <c r="E10" s="947">
        <f>SUM(F10:G10)</f>
        <v>422</v>
      </c>
      <c r="F10" s="942">
        <v>0</v>
      </c>
      <c r="G10" s="942">
        <v>422</v>
      </c>
      <c r="H10" s="947">
        <f>SUM(I10:J10)</f>
        <v>1</v>
      </c>
      <c r="I10" s="948">
        <v>0</v>
      </c>
      <c r="J10" s="922">
        <v>1</v>
      </c>
    </row>
    <row r="11" spans="1:10">
      <c r="A11" s="85" t="s">
        <v>293</v>
      </c>
      <c r="B11" s="947">
        <f>SUM(C11:D11)</f>
        <v>1897</v>
      </c>
      <c r="C11" s="948">
        <v>137</v>
      </c>
      <c r="D11" s="942">
        <v>1760</v>
      </c>
      <c r="E11" s="947">
        <f>SUM(F11:G11)</f>
        <v>204</v>
      </c>
      <c r="F11" s="942">
        <v>5</v>
      </c>
      <c r="G11" s="942">
        <v>199</v>
      </c>
      <c r="H11" s="947">
        <f>SUM(I11:J11)</f>
        <v>6</v>
      </c>
      <c r="I11" s="948">
        <v>0</v>
      </c>
      <c r="J11" s="949">
        <v>6</v>
      </c>
    </row>
    <row r="12" spans="1:10">
      <c r="A12" s="85" t="s">
        <v>244</v>
      </c>
      <c r="B12" s="947">
        <f t="shared" ref="B12:B25" si="0">SUM(C12:D12)</f>
        <v>1590</v>
      </c>
      <c r="C12" s="948">
        <v>141</v>
      </c>
      <c r="D12" s="942">
        <v>1449</v>
      </c>
      <c r="E12" s="947">
        <f t="shared" ref="E12:E25" si="1">SUM(F12:G12)</f>
        <v>138</v>
      </c>
      <c r="F12" s="942">
        <v>8</v>
      </c>
      <c r="G12" s="942">
        <v>130</v>
      </c>
      <c r="H12" s="947">
        <f t="shared" ref="H12:H25" si="2">SUM(I12:J12)</f>
        <v>1</v>
      </c>
      <c r="I12" s="948">
        <v>1</v>
      </c>
      <c r="J12" s="949">
        <v>0</v>
      </c>
    </row>
    <row r="13" spans="1:10">
      <c r="A13" s="85" t="s">
        <v>245</v>
      </c>
      <c r="B13" s="947">
        <f t="shared" si="0"/>
        <v>2263</v>
      </c>
      <c r="C13" s="948">
        <v>31</v>
      </c>
      <c r="D13" s="942">
        <v>2232</v>
      </c>
      <c r="E13" s="947">
        <f t="shared" si="1"/>
        <v>142</v>
      </c>
      <c r="F13" s="942">
        <v>15</v>
      </c>
      <c r="G13" s="942">
        <v>127</v>
      </c>
      <c r="H13" s="947">
        <f t="shared" si="2"/>
        <v>5</v>
      </c>
      <c r="I13" s="948">
        <v>5</v>
      </c>
      <c r="J13" s="949">
        <v>0</v>
      </c>
    </row>
    <row r="14" spans="1:10">
      <c r="A14" s="85" t="s">
        <v>252</v>
      </c>
      <c r="B14" s="947">
        <f t="shared" si="0"/>
        <v>1251</v>
      </c>
      <c r="C14" s="948">
        <v>0</v>
      </c>
      <c r="D14" s="942">
        <v>1251</v>
      </c>
      <c r="E14" s="947">
        <f t="shared" si="1"/>
        <v>91</v>
      </c>
      <c r="F14" s="942">
        <v>0</v>
      </c>
      <c r="G14" s="942">
        <v>91</v>
      </c>
      <c r="H14" s="947">
        <f t="shared" si="2"/>
        <v>4</v>
      </c>
      <c r="I14" s="948">
        <v>0</v>
      </c>
      <c r="J14" s="949">
        <v>4</v>
      </c>
    </row>
    <row r="15" spans="1:10">
      <c r="A15" s="85" t="s">
        <v>247</v>
      </c>
      <c r="B15" s="947">
        <f t="shared" si="0"/>
        <v>1680</v>
      </c>
      <c r="C15" s="948">
        <v>0</v>
      </c>
      <c r="D15" s="942">
        <v>1680</v>
      </c>
      <c r="E15" s="947">
        <f t="shared" si="1"/>
        <v>75</v>
      </c>
      <c r="F15" s="942">
        <v>0</v>
      </c>
      <c r="G15" s="942">
        <v>75</v>
      </c>
      <c r="H15" s="947">
        <f t="shared" si="2"/>
        <v>3</v>
      </c>
      <c r="I15" s="948">
        <v>0</v>
      </c>
      <c r="J15" s="949">
        <v>3</v>
      </c>
    </row>
    <row r="16" spans="1:10">
      <c r="A16" s="85" t="s">
        <v>272</v>
      </c>
      <c r="B16" s="947">
        <f t="shared" si="0"/>
        <v>933</v>
      </c>
      <c r="C16" s="948">
        <v>158</v>
      </c>
      <c r="D16" s="942">
        <v>775</v>
      </c>
      <c r="E16" s="947">
        <f t="shared" si="1"/>
        <v>51</v>
      </c>
      <c r="F16" s="942">
        <v>8</v>
      </c>
      <c r="G16" s="942">
        <v>43</v>
      </c>
      <c r="H16" s="947">
        <f t="shared" si="2"/>
        <v>5</v>
      </c>
      <c r="I16" s="948">
        <v>4</v>
      </c>
      <c r="J16" s="949">
        <v>1</v>
      </c>
    </row>
    <row r="17" spans="1:10">
      <c r="A17" s="428" t="s">
        <v>870</v>
      </c>
      <c r="B17" s="947">
        <f t="shared" si="0"/>
        <v>118</v>
      </c>
      <c r="C17" s="948">
        <v>82</v>
      </c>
      <c r="D17" s="942">
        <v>36</v>
      </c>
      <c r="E17" s="947">
        <f t="shared" si="1"/>
        <v>10</v>
      </c>
      <c r="F17" s="942">
        <v>9</v>
      </c>
      <c r="G17" s="942">
        <v>1</v>
      </c>
      <c r="H17" s="947">
        <f t="shared" si="2"/>
        <v>1</v>
      </c>
      <c r="I17" s="948">
        <v>1</v>
      </c>
      <c r="J17" s="949">
        <v>0</v>
      </c>
    </row>
    <row r="18" spans="1:10">
      <c r="A18" s="85" t="s">
        <v>284</v>
      </c>
      <c r="B18" s="947">
        <f t="shared" si="0"/>
        <v>13364</v>
      </c>
      <c r="C18" s="948">
        <v>2098</v>
      </c>
      <c r="D18" s="942">
        <v>11266</v>
      </c>
      <c r="E18" s="947">
        <f t="shared" si="1"/>
        <v>537</v>
      </c>
      <c r="F18" s="942">
        <v>130</v>
      </c>
      <c r="G18" s="942">
        <v>407</v>
      </c>
      <c r="H18" s="947">
        <f t="shared" si="2"/>
        <v>13</v>
      </c>
      <c r="I18" s="948">
        <v>10</v>
      </c>
      <c r="J18" s="949">
        <v>3</v>
      </c>
    </row>
    <row r="19" spans="1:10">
      <c r="A19" s="85" t="s">
        <v>8</v>
      </c>
      <c r="B19" s="947">
        <f t="shared" si="0"/>
        <v>1265</v>
      </c>
      <c r="C19" s="948">
        <v>380</v>
      </c>
      <c r="D19" s="942">
        <v>885</v>
      </c>
      <c r="E19" s="947">
        <f t="shared" si="1"/>
        <v>167</v>
      </c>
      <c r="F19" s="942">
        <v>94</v>
      </c>
      <c r="G19" s="942">
        <v>73</v>
      </c>
      <c r="H19" s="947">
        <f t="shared" si="2"/>
        <v>26</v>
      </c>
      <c r="I19" s="948">
        <v>25</v>
      </c>
      <c r="J19" s="949">
        <v>1</v>
      </c>
    </row>
    <row r="20" spans="1:10">
      <c r="A20" s="85" t="s">
        <v>10</v>
      </c>
      <c r="B20" s="947">
        <f t="shared" si="0"/>
        <v>1212</v>
      </c>
      <c r="C20" s="948">
        <v>355</v>
      </c>
      <c r="D20" s="942">
        <v>857</v>
      </c>
      <c r="E20" s="947">
        <f t="shared" si="1"/>
        <v>124</v>
      </c>
      <c r="F20" s="942">
        <v>73</v>
      </c>
      <c r="G20" s="942">
        <v>51</v>
      </c>
      <c r="H20" s="947">
        <f t="shared" si="2"/>
        <v>29</v>
      </c>
      <c r="I20" s="948">
        <v>29</v>
      </c>
      <c r="J20" s="949">
        <v>0</v>
      </c>
    </row>
    <row r="21" spans="1:10">
      <c r="A21" s="85" t="s">
        <v>273</v>
      </c>
      <c r="B21" s="947">
        <f t="shared" si="0"/>
        <v>2083</v>
      </c>
      <c r="C21" s="948">
        <v>898</v>
      </c>
      <c r="D21" s="942">
        <v>1185</v>
      </c>
      <c r="E21" s="947">
        <f t="shared" si="1"/>
        <v>173</v>
      </c>
      <c r="F21" s="942">
        <v>128</v>
      </c>
      <c r="G21" s="942">
        <v>45</v>
      </c>
      <c r="H21" s="947">
        <f t="shared" si="2"/>
        <v>34</v>
      </c>
      <c r="I21" s="948">
        <v>33</v>
      </c>
      <c r="J21" s="949">
        <v>1</v>
      </c>
    </row>
    <row r="22" spans="1:10">
      <c r="A22" s="85" t="s">
        <v>11</v>
      </c>
      <c r="B22" s="947">
        <f t="shared" si="0"/>
        <v>1647</v>
      </c>
      <c r="C22" s="948">
        <v>261</v>
      </c>
      <c r="D22" s="942">
        <v>1386</v>
      </c>
      <c r="E22" s="947">
        <f t="shared" si="1"/>
        <v>178</v>
      </c>
      <c r="F22" s="942">
        <v>97</v>
      </c>
      <c r="G22" s="942">
        <v>81</v>
      </c>
      <c r="H22" s="947">
        <f t="shared" si="2"/>
        <v>63</v>
      </c>
      <c r="I22" s="948">
        <v>62</v>
      </c>
      <c r="J22" s="949">
        <v>1</v>
      </c>
    </row>
    <row r="23" spans="1:10">
      <c r="A23" s="85" t="s">
        <v>274</v>
      </c>
      <c r="B23" s="947">
        <f t="shared" si="0"/>
        <v>1222</v>
      </c>
      <c r="C23" s="948">
        <v>565</v>
      </c>
      <c r="D23" s="942">
        <v>657</v>
      </c>
      <c r="E23" s="947">
        <f t="shared" si="1"/>
        <v>219</v>
      </c>
      <c r="F23" s="942">
        <v>154</v>
      </c>
      <c r="G23" s="942">
        <v>65</v>
      </c>
      <c r="H23" s="947">
        <f t="shared" si="2"/>
        <v>77</v>
      </c>
      <c r="I23" s="948">
        <v>75</v>
      </c>
      <c r="J23" s="949">
        <v>2</v>
      </c>
    </row>
    <row r="24" spans="1:10">
      <c r="A24" s="85" t="s">
        <v>12</v>
      </c>
      <c r="B24" s="947">
        <f t="shared" si="0"/>
        <v>2273</v>
      </c>
      <c r="C24" s="948">
        <v>890</v>
      </c>
      <c r="D24" s="942">
        <v>1383</v>
      </c>
      <c r="E24" s="947">
        <f t="shared" si="1"/>
        <v>244</v>
      </c>
      <c r="F24" s="942">
        <v>154</v>
      </c>
      <c r="G24" s="942">
        <v>90</v>
      </c>
      <c r="H24" s="947">
        <f t="shared" si="2"/>
        <v>87</v>
      </c>
      <c r="I24" s="948">
        <v>84</v>
      </c>
      <c r="J24" s="949">
        <v>3</v>
      </c>
    </row>
    <row r="25" spans="1:10">
      <c r="A25" s="85" t="s">
        <v>275</v>
      </c>
      <c r="B25" s="947">
        <f t="shared" si="0"/>
        <v>3626</v>
      </c>
      <c r="C25" s="948">
        <v>932</v>
      </c>
      <c r="D25" s="942">
        <v>2694</v>
      </c>
      <c r="E25" s="947">
        <f t="shared" si="1"/>
        <v>230</v>
      </c>
      <c r="F25" s="942">
        <v>113</v>
      </c>
      <c r="G25" s="942">
        <v>117</v>
      </c>
      <c r="H25" s="947">
        <f t="shared" si="2"/>
        <v>85</v>
      </c>
      <c r="I25" s="948">
        <v>83</v>
      </c>
      <c r="J25" s="949">
        <v>2</v>
      </c>
    </row>
    <row r="26" spans="1:10" ht="17.25" thickBot="1">
      <c r="A26" s="86" t="s">
        <v>13</v>
      </c>
      <c r="B26" s="950">
        <f>SUM(C26:D26)</f>
        <v>604</v>
      </c>
      <c r="C26" s="951">
        <v>109</v>
      </c>
      <c r="D26" s="943">
        <v>495</v>
      </c>
      <c r="E26" s="950">
        <f>SUM(F26:G26)</f>
        <v>42</v>
      </c>
      <c r="F26" s="943">
        <v>12</v>
      </c>
      <c r="G26" s="943">
        <v>30</v>
      </c>
      <c r="H26" s="950">
        <f>SUM(I26:J26)</f>
        <v>1</v>
      </c>
      <c r="I26" s="951">
        <v>0</v>
      </c>
      <c r="J26" s="926">
        <v>1</v>
      </c>
    </row>
    <row r="27" spans="1:10">
      <c r="I27" s="107"/>
      <c r="J27" s="107"/>
    </row>
    <row r="28" spans="1:10">
      <c r="A28" s="1397" t="s">
        <v>987</v>
      </c>
      <c r="B28" s="1397"/>
      <c r="C28" s="1397"/>
      <c r="D28" s="1397"/>
      <c r="E28" s="1397"/>
      <c r="F28" s="1397"/>
      <c r="I28" s="107"/>
      <c r="J28" s="107"/>
    </row>
    <row r="29" spans="1:10">
      <c r="A29" s="1397" t="s">
        <v>1400</v>
      </c>
      <c r="B29" s="1397"/>
      <c r="C29" s="1397"/>
      <c r="D29" s="1397"/>
      <c r="E29" s="1397"/>
      <c r="F29" s="1397"/>
      <c r="I29" s="107"/>
      <c r="J29" s="107"/>
    </row>
    <row r="30" spans="1:10">
      <c r="A30" s="1397"/>
      <c r="B30" s="1397"/>
      <c r="C30" s="1397"/>
      <c r="D30" s="1397"/>
      <c r="E30" s="1397"/>
      <c r="F30" s="1397"/>
      <c r="I30" s="107"/>
      <c r="J30" s="107"/>
    </row>
    <row r="38" spans="5:5">
      <c r="E38" s="107"/>
    </row>
    <row r="39" spans="5:5">
      <c r="E39" s="107"/>
    </row>
    <row r="40" spans="5:5">
      <c r="E40" s="107"/>
    </row>
    <row r="41" spans="5:5">
      <c r="E41" s="107"/>
    </row>
    <row r="42" spans="5:5">
      <c r="E42" s="107"/>
    </row>
    <row r="43" spans="5:5">
      <c r="E43" s="107"/>
    </row>
    <row r="44" spans="5:5">
      <c r="E44" s="107"/>
    </row>
    <row r="45" spans="5:5">
      <c r="E45" s="107"/>
    </row>
    <row r="46" spans="5:5">
      <c r="E46" s="107"/>
    </row>
    <row r="47" spans="5:5">
      <c r="E47" s="107"/>
    </row>
    <row r="48" spans="5:5">
      <c r="E48" s="107"/>
    </row>
    <row r="49" spans="5:5">
      <c r="E49" s="107"/>
    </row>
    <row r="50" spans="5:5">
      <c r="E50" s="107"/>
    </row>
    <row r="51" spans="5:5">
      <c r="E51" s="107"/>
    </row>
    <row r="52" spans="5:5">
      <c r="E52" s="107"/>
    </row>
  </sheetData>
  <mergeCells count="11">
    <mergeCell ref="A30:F30"/>
    <mergeCell ref="A28:F28"/>
    <mergeCell ref="A29:F29"/>
    <mergeCell ref="A2:J2"/>
    <mergeCell ref="A6:A8"/>
    <mergeCell ref="B6:G6"/>
    <mergeCell ref="H6:J6"/>
    <mergeCell ref="B7:D7"/>
    <mergeCell ref="E7:G7"/>
    <mergeCell ref="H7:J7"/>
    <mergeCell ref="A4:C4"/>
  </mergeCells>
  <phoneticPr fontId="9" type="noConversion"/>
  <pageMargins left="0.23622047244094491" right="0.23622047244094491" top="0.98425196850393704" bottom="0.98425196850393704" header="0.51181102362204722" footer="0.51181102362204722"/>
  <pageSetup paperSize="9" scale="90" orientation="portrait" r:id="rId1"/>
  <headerFooter alignWithMargins="0"/>
  <ignoredErrors>
    <ignoredError sqref="H9 E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D446"/>
  <sheetViews>
    <sheetView workbookViewId="0">
      <selection activeCell="C18" sqref="C18"/>
    </sheetView>
  </sheetViews>
  <sheetFormatPr defaultRowHeight="16.5"/>
  <cols>
    <col min="1" max="1" width="8.75" customWidth="1"/>
    <col min="2" max="4" width="20.625" style="206" customWidth="1"/>
  </cols>
  <sheetData>
    <row r="1" spans="1:4" ht="26.25">
      <c r="A1" s="118" t="s">
        <v>700</v>
      </c>
      <c r="B1" s="420"/>
      <c r="C1" s="420"/>
      <c r="D1" s="420"/>
    </row>
    <row r="2" spans="1:4" ht="17.25">
      <c r="A2" s="113" t="s">
        <v>701</v>
      </c>
      <c r="B2" s="119"/>
      <c r="C2" s="119"/>
      <c r="D2" s="119"/>
    </row>
    <row r="3" spans="1:4">
      <c r="A3" s="1407" t="s">
        <v>817</v>
      </c>
      <c r="B3" s="1407"/>
      <c r="C3" s="1407"/>
      <c r="D3" s="120"/>
    </row>
    <row r="4" spans="1:4" ht="17.25" thickBot="1">
      <c r="C4" s="522" t="s">
        <v>959</v>
      </c>
      <c r="D4" s="121"/>
    </row>
    <row r="5" spans="1:4" ht="17.25" thickBot="1">
      <c r="A5" s="597" t="s">
        <v>871</v>
      </c>
      <c r="B5" s="598" t="s">
        <v>872</v>
      </c>
      <c r="C5" s="598" t="s">
        <v>873</v>
      </c>
      <c r="D5" s="429" t="s">
        <v>874</v>
      </c>
    </row>
    <row r="6" spans="1:4">
      <c r="A6" s="599">
        <v>1</v>
      </c>
      <c r="B6" s="595" t="s">
        <v>338</v>
      </c>
      <c r="C6" s="595" t="s">
        <v>845</v>
      </c>
      <c r="D6" s="600" t="s">
        <v>988</v>
      </c>
    </row>
    <row r="7" spans="1:4">
      <c r="A7" s="415">
        <v>2</v>
      </c>
      <c r="B7" s="601" t="s">
        <v>339</v>
      </c>
      <c r="C7" s="601" t="s">
        <v>52</v>
      </c>
      <c r="D7" s="602" t="s">
        <v>989</v>
      </c>
    </row>
    <row r="8" spans="1:4">
      <c r="A8" s="415">
        <v>3</v>
      </c>
      <c r="B8" s="601" t="s">
        <v>339</v>
      </c>
      <c r="C8" s="601" t="s">
        <v>52</v>
      </c>
      <c r="D8" s="602" t="s">
        <v>990</v>
      </c>
    </row>
    <row r="9" spans="1:4">
      <c r="A9" s="415">
        <v>4</v>
      </c>
      <c r="B9" s="601" t="s">
        <v>339</v>
      </c>
      <c r="C9" s="601" t="s">
        <v>52</v>
      </c>
      <c r="D9" s="602" t="s">
        <v>991</v>
      </c>
    </row>
    <row r="10" spans="1:4">
      <c r="A10" s="415">
        <v>5</v>
      </c>
      <c r="B10" s="601" t="s">
        <v>339</v>
      </c>
      <c r="C10" s="601" t="s">
        <v>56</v>
      </c>
      <c r="D10" s="602" t="s">
        <v>992</v>
      </c>
    </row>
    <row r="11" spans="1:4">
      <c r="A11" s="415">
        <v>6</v>
      </c>
      <c r="B11" s="601" t="s">
        <v>339</v>
      </c>
      <c r="C11" s="601" t="s">
        <v>63</v>
      </c>
      <c r="D11" s="602" t="s">
        <v>993</v>
      </c>
    </row>
    <row r="12" spans="1:4">
      <c r="A12" s="415">
        <v>7</v>
      </c>
      <c r="B12" s="601" t="s">
        <v>339</v>
      </c>
      <c r="C12" s="601" t="s">
        <v>53</v>
      </c>
      <c r="D12" s="602" t="s">
        <v>994</v>
      </c>
    </row>
    <row r="13" spans="1:4">
      <c r="A13" s="415">
        <v>8</v>
      </c>
      <c r="B13" s="601" t="s">
        <v>340</v>
      </c>
      <c r="C13" s="601" t="s">
        <v>70</v>
      </c>
      <c r="D13" s="602" t="s">
        <v>995</v>
      </c>
    </row>
    <row r="14" spans="1:4">
      <c r="A14" s="415">
        <v>9</v>
      </c>
      <c r="B14" s="601" t="s">
        <v>341</v>
      </c>
      <c r="C14" s="601" t="s">
        <v>75</v>
      </c>
      <c r="D14" s="602" t="s">
        <v>996</v>
      </c>
    </row>
    <row r="15" spans="1:4">
      <c r="A15" s="415">
        <v>10</v>
      </c>
      <c r="B15" s="601" t="s">
        <v>341</v>
      </c>
      <c r="C15" s="601" t="s">
        <v>75</v>
      </c>
      <c r="D15" s="602" t="s">
        <v>997</v>
      </c>
    </row>
    <row r="16" spans="1:4">
      <c r="A16" s="415">
        <v>11</v>
      </c>
      <c r="B16" s="601" t="s">
        <v>341</v>
      </c>
      <c r="C16" s="601" t="s">
        <v>75</v>
      </c>
      <c r="D16" s="602" t="s">
        <v>998</v>
      </c>
    </row>
    <row r="17" spans="1:4">
      <c r="A17" s="415">
        <v>12</v>
      </c>
      <c r="B17" s="601" t="s">
        <v>341</v>
      </c>
      <c r="C17" s="601" t="s">
        <v>75</v>
      </c>
      <c r="D17" s="602" t="s">
        <v>999</v>
      </c>
    </row>
    <row r="18" spans="1:4">
      <c r="A18" s="415">
        <v>13</v>
      </c>
      <c r="B18" s="601" t="s">
        <v>341</v>
      </c>
      <c r="C18" s="601" t="s">
        <v>76</v>
      </c>
      <c r="D18" s="602" t="s">
        <v>1000</v>
      </c>
    </row>
    <row r="19" spans="1:4">
      <c r="A19" s="415">
        <v>14</v>
      </c>
      <c r="B19" s="601" t="s">
        <v>342</v>
      </c>
      <c r="C19" s="601" t="s">
        <v>60</v>
      </c>
      <c r="D19" s="602" t="s">
        <v>1001</v>
      </c>
    </row>
    <row r="20" spans="1:4">
      <c r="A20" s="415">
        <v>15</v>
      </c>
      <c r="B20" s="601" t="s">
        <v>342</v>
      </c>
      <c r="C20" s="601" t="s">
        <v>60</v>
      </c>
      <c r="D20" s="602" t="s">
        <v>1002</v>
      </c>
    </row>
    <row r="21" spans="1:4">
      <c r="A21" s="415">
        <v>16</v>
      </c>
      <c r="B21" s="601" t="s">
        <v>342</v>
      </c>
      <c r="C21" s="601" t="s">
        <v>77</v>
      </c>
      <c r="D21" s="602" t="s">
        <v>1003</v>
      </c>
    </row>
    <row r="22" spans="1:4">
      <c r="A22" s="415">
        <v>17</v>
      </c>
      <c r="B22" s="601" t="s">
        <v>342</v>
      </c>
      <c r="C22" s="601" t="s">
        <v>77</v>
      </c>
      <c r="D22" s="602" t="s">
        <v>1004</v>
      </c>
    </row>
    <row r="23" spans="1:4">
      <c r="A23" s="415">
        <v>18</v>
      </c>
      <c r="B23" s="601" t="s">
        <v>343</v>
      </c>
      <c r="C23" s="601" t="s">
        <v>55</v>
      </c>
      <c r="D23" s="602" t="s">
        <v>1005</v>
      </c>
    </row>
    <row r="24" spans="1:4">
      <c r="A24" s="415">
        <v>19</v>
      </c>
      <c r="B24" s="601" t="s">
        <v>343</v>
      </c>
      <c r="C24" s="601" t="s">
        <v>52</v>
      </c>
      <c r="D24" s="602" t="s">
        <v>1006</v>
      </c>
    </row>
    <row r="25" spans="1:4">
      <c r="A25" s="415">
        <v>20</v>
      </c>
      <c r="B25" s="601" t="s">
        <v>343</v>
      </c>
      <c r="C25" s="601" t="s">
        <v>78</v>
      </c>
      <c r="D25" s="602" t="s">
        <v>1007</v>
      </c>
    </row>
    <row r="26" spans="1:4">
      <c r="A26" s="415">
        <v>21</v>
      </c>
      <c r="B26" s="601" t="s">
        <v>344</v>
      </c>
      <c r="C26" s="601" t="s">
        <v>60</v>
      </c>
      <c r="D26" s="602" t="s">
        <v>1008</v>
      </c>
    </row>
    <row r="27" spans="1:4">
      <c r="A27" s="415">
        <v>22</v>
      </c>
      <c r="B27" s="601" t="s">
        <v>344</v>
      </c>
      <c r="C27" s="601" t="s">
        <v>80</v>
      </c>
      <c r="D27" s="602" t="s">
        <v>1009</v>
      </c>
    </row>
    <row r="28" spans="1:4">
      <c r="A28" s="415">
        <v>23</v>
      </c>
      <c r="B28" s="601" t="s">
        <v>344</v>
      </c>
      <c r="C28" s="601" t="s">
        <v>80</v>
      </c>
      <c r="D28" s="602" t="s">
        <v>1010</v>
      </c>
    </row>
    <row r="29" spans="1:4">
      <c r="A29" s="415">
        <v>24</v>
      </c>
      <c r="B29" s="601" t="s">
        <v>344</v>
      </c>
      <c r="C29" s="601" t="s">
        <v>80</v>
      </c>
      <c r="D29" s="602" t="s">
        <v>1011</v>
      </c>
    </row>
    <row r="30" spans="1:4">
      <c r="A30" s="415">
        <v>25</v>
      </c>
      <c r="B30" s="601" t="s">
        <v>344</v>
      </c>
      <c r="C30" s="601" t="s">
        <v>80</v>
      </c>
      <c r="D30" s="602" t="s">
        <v>1012</v>
      </c>
    </row>
    <row r="31" spans="1:4">
      <c r="A31" s="415">
        <v>26</v>
      </c>
      <c r="B31" s="601" t="s">
        <v>1013</v>
      </c>
      <c r="C31" s="601" t="s">
        <v>1013</v>
      </c>
      <c r="D31" s="602" t="s">
        <v>1014</v>
      </c>
    </row>
    <row r="32" spans="1:4">
      <c r="A32" s="415">
        <v>27</v>
      </c>
      <c r="B32" s="601" t="s">
        <v>355</v>
      </c>
      <c r="C32" s="601" t="s">
        <v>94</v>
      </c>
      <c r="D32" s="602" t="s">
        <v>1015</v>
      </c>
    </row>
    <row r="33" spans="1:4">
      <c r="A33" s="415">
        <v>28</v>
      </c>
      <c r="B33" s="601" t="s">
        <v>355</v>
      </c>
      <c r="C33" s="601" t="s">
        <v>851</v>
      </c>
      <c r="D33" s="602" t="s">
        <v>1016</v>
      </c>
    </row>
    <row r="34" spans="1:4">
      <c r="A34" s="415">
        <v>29</v>
      </c>
      <c r="B34" s="601" t="s">
        <v>355</v>
      </c>
      <c r="C34" s="601" t="s">
        <v>84</v>
      </c>
      <c r="D34" s="602" t="s">
        <v>1017</v>
      </c>
    </row>
    <row r="35" spans="1:4">
      <c r="A35" s="415">
        <v>30</v>
      </c>
      <c r="B35" s="601" t="s">
        <v>355</v>
      </c>
      <c r="C35" s="601" t="s">
        <v>97</v>
      </c>
      <c r="D35" s="602" t="s">
        <v>1018</v>
      </c>
    </row>
    <row r="36" spans="1:4">
      <c r="A36" s="415">
        <v>31</v>
      </c>
      <c r="B36" s="601" t="s">
        <v>355</v>
      </c>
      <c r="C36" s="601" t="s">
        <v>83</v>
      </c>
      <c r="D36" s="602" t="s">
        <v>1019</v>
      </c>
    </row>
    <row r="37" spans="1:4">
      <c r="A37" s="415">
        <v>32</v>
      </c>
      <c r="B37" s="601" t="s">
        <v>355</v>
      </c>
      <c r="C37" s="601" t="s">
        <v>83</v>
      </c>
      <c r="D37" s="602" t="s">
        <v>1020</v>
      </c>
    </row>
    <row r="38" spans="1:4">
      <c r="A38" s="415">
        <v>33</v>
      </c>
      <c r="B38" s="601" t="s">
        <v>355</v>
      </c>
      <c r="C38" s="601" t="s">
        <v>83</v>
      </c>
      <c r="D38" s="602" t="s">
        <v>1021</v>
      </c>
    </row>
    <row r="39" spans="1:4">
      <c r="A39" s="415">
        <v>34</v>
      </c>
      <c r="B39" s="601" t="s">
        <v>355</v>
      </c>
      <c r="C39" s="601" t="s">
        <v>83</v>
      </c>
      <c r="D39" s="602" t="s">
        <v>1022</v>
      </c>
    </row>
    <row r="40" spans="1:4">
      <c r="A40" s="415">
        <v>35</v>
      </c>
      <c r="B40" s="601" t="s">
        <v>355</v>
      </c>
      <c r="C40" s="601" t="s">
        <v>103</v>
      </c>
      <c r="D40" s="602" t="s">
        <v>1023</v>
      </c>
    </row>
    <row r="41" spans="1:4">
      <c r="A41" s="415">
        <v>36</v>
      </c>
      <c r="B41" s="601" t="s">
        <v>355</v>
      </c>
      <c r="C41" s="601" t="s">
        <v>106</v>
      </c>
      <c r="D41" s="602" t="s">
        <v>1024</v>
      </c>
    </row>
    <row r="42" spans="1:4">
      <c r="A42" s="415">
        <v>37</v>
      </c>
      <c r="B42" s="601" t="s">
        <v>355</v>
      </c>
      <c r="C42" s="601" t="s">
        <v>89</v>
      </c>
      <c r="D42" s="602" t="s">
        <v>1025</v>
      </c>
    </row>
    <row r="43" spans="1:4">
      <c r="A43" s="415">
        <v>38</v>
      </c>
      <c r="B43" s="601" t="s">
        <v>355</v>
      </c>
      <c r="C43" s="601" t="s">
        <v>89</v>
      </c>
      <c r="D43" s="602" t="s">
        <v>1026</v>
      </c>
    </row>
    <row r="44" spans="1:4">
      <c r="A44" s="415">
        <v>39</v>
      </c>
      <c r="B44" s="601" t="s">
        <v>355</v>
      </c>
      <c r="C44" s="601" t="s">
        <v>89</v>
      </c>
      <c r="D44" s="602" t="s">
        <v>1027</v>
      </c>
    </row>
    <row r="45" spans="1:4">
      <c r="A45" s="415">
        <v>40</v>
      </c>
      <c r="B45" s="601" t="s">
        <v>356</v>
      </c>
      <c r="C45" s="601" t="s">
        <v>108</v>
      </c>
      <c r="D45" s="602" t="s">
        <v>1028</v>
      </c>
    </row>
    <row r="46" spans="1:4">
      <c r="A46" s="415">
        <v>41</v>
      </c>
      <c r="B46" s="601" t="s">
        <v>356</v>
      </c>
      <c r="C46" s="601" t="s">
        <v>108</v>
      </c>
      <c r="D46" s="602" t="s">
        <v>1029</v>
      </c>
    </row>
    <row r="47" spans="1:4">
      <c r="A47" s="415">
        <v>42</v>
      </c>
      <c r="B47" s="601" t="s">
        <v>356</v>
      </c>
      <c r="C47" s="601" t="s">
        <v>108</v>
      </c>
      <c r="D47" s="602" t="s">
        <v>1030</v>
      </c>
    </row>
    <row r="48" spans="1:4">
      <c r="A48" s="415">
        <v>43</v>
      </c>
      <c r="B48" s="601" t="s">
        <v>356</v>
      </c>
      <c r="C48" s="601" t="s">
        <v>110</v>
      </c>
      <c r="D48" s="602" t="s">
        <v>1031</v>
      </c>
    </row>
    <row r="49" spans="1:4">
      <c r="A49" s="415">
        <v>44</v>
      </c>
      <c r="B49" s="601" t="s">
        <v>356</v>
      </c>
      <c r="C49" s="601" t="s">
        <v>114</v>
      </c>
      <c r="D49" s="602" t="s">
        <v>1032</v>
      </c>
    </row>
    <row r="50" spans="1:4">
      <c r="A50" s="415">
        <v>45</v>
      </c>
      <c r="B50" s="601" t="s">
        <v>356</v>
      </c>
      <c r="C50" s="601" t="s">
        <v>114</v>
      </c>
      <c r="D50" s="602" t="s">
        <v>1033</v>
      </c>
    </row>
    <row r="51" spans="1:4">
      <c r="A51" s="415">
        <v>46</v>
      </c>
      <c r="B51" s="601" t="s">
        <v>356</v>
      </c>
      <c r="C51" s="601" t="s">
        <v>114</v>
      </c>
      <c r="D51" s="602" t="s">
        <v>1034</v>
      </c>
    </row>
    <row r="52" spans="1:4">
      <c r="A52" s="415">
        <v>47</v>
      </c>
      <c r="B52" s="601" t="s">
        <v>356</v>
      </c>
      <c r="C52" s="601" t="s">
        <v>115</v>
      </c>
      <c r="D52" s="602" t="s">
        <v>1035</v>
      </c>
    </row>
    <row r="53" spans="1:4">
      <c r="A53" s="415">
        <v>48</v>
      </c>
      <c r="B53" s="601" t="s">
        <v>356</v>
      </c>
      <c r="C53" s="601" t="s">
        <v>115</v>
      </c>
      <c r="D53" s="602" t="s">
        <v>1036</v>
      </c>
    </row>
    <row r="54" spans="1:4">
      <c r="A54" s="415">
        <v>49</v>
      </c>
      <c r="B54" s="601" t="s">
        <v>356</v>
      </c>
      <c r="C54" s="601" t="s">
        <v>115</v>
      </c>
      <c r="D54" s="602" t="s">
        <v>1037</v>
      </c>
    </row>
    <row r="55" spans="1:4">
      <c r="A55" s="415">
        <v>50</v>
      </c>
      <c r="B55" s="601" t="s">
        <v>356</v>
      </c>
      <c r="C55" s="601" t="s">
        <v>115</v>
      </c>
      <c r="D55" s="602" t="s">
        <v>1038</v>
      </c>
    </row>
    <row r="56" spans="1:4">
      <c r="A56" s="415">
        <v>51</v>
      </c>
      <c r="B56" s="601" t="s">
        <v>356</v>
      </c>
      <c r="C56" s="601" t="s">
        <v>116</v>
      </c>
      <c r="D56" s="602" t="s">
        <v>1039</v>
      </c>
    </row>
    <row r="57" spans="1:4">
      <c r="A57" s="415">
        <v>52</v>
      </c>
      <c r="B57" s="601" t="s">
        <v>356</v>
      </c>
      <c r="C57" s="601" t="s">
        <v>117</v>
      </c>
      <c r="D57" s="602" t="s">
        <v>1040</v>
      </c>
    </row>
    <row r="58" spans="1:4">
      <c r="A58" s="415">
        <v>53</v>
      </c>
      <c r="B58" s="601" t="s">
        <v>356</v>
      </c>
      <c r="C58" s="601" t="s">
        <v>117</v>
      </c>
      <c r="D58" s="602" t="s">
        <v>1041</v>
      </c>
    </row>
    <row r="59" spans="1:4">
      <c r="A59" s="415">
        <v>54</v>
      </c>
      <c r="B59" s="601" t="s">
        <v>356</v>
      </c>
      <c r="C59" s="601" t="s">
        <v>117</v>
      </c>
      <c r="D59" s="602" t="s">
        <v>1042</v>
      </c>
    </row>
    <row r="60" spans="1:4">
      <c r="A60" s="415">
        <v>55</v>
      </c>
      <c r="B60" s="601" t="s">
        <v>356</v>
      </c>
      <c r="C60" s="601" t="s">
        <v>117</v>
      </c>
      <c r="D60" s="602" t="s">
        <v>1028</v>
      </c>
    </row>
    <row r="61" spans="1:4">
      <c r="A61" s="415">
        <v>56</v>
      </c>
      <c r="B61" s="601" t="s">
        <v>356</v>
      </c>
      <c r="C61" s="601" t="s">
        <v>117</v>
      </c>
      <c r="D61" s="602" t="s">
        <v>1043</v>
      </c>
    </row>
    <row r="62" spans="1:4">
      <c r="A62" s="415">
        <v>57</v>
      </c>
      <c r="B62" s="601" t="s">
        <v>356</v>
      </c>
      <c r="C62" s="601" t="s">
        <v>120</v>
      </c>
      <c r="D62" s="602" t="s">
        <v>1044</v>
      </c>
    </row>
    <row r="63" spans="1:4">
      <c r="A63" s="415">
        <v>58</v>
      </c>
      <c r="B63" s="601" t="s">
        <v>356</v>
      </c>
      <c r="C63" s="601" t="s">
        <v>120</v>
      </c>
      <c r="D63" s="602" t="s">
        <v>1045</v>
      </c>
    </row>
    <row r="64" spans="1:4">
      <c r="A64" s="415">
        <v>59</v>
      </c>
      <c r="B64" s="601" t="s">
        <v>356</v>
      </c>
      <c r="C64" s="601" t="s">
        <v>120</v>
      </c>
      <c r="D64" s="602" t="s">
        <v>1046</v>
      </c>
    </row>
    <row r="65" spans="1:4">
      <c r="A65" s="415">
        <v>60</v>
      </c>
      <c r="B65" s="601" t="s">
        <v>356</v>
      </c>
      <c r="C65" s="601" t="s">
        <v>120</v>
      </c>
      <c r="D65" s="602" t="s">
        <v>1047</v>
      </c>
    </row>
    <row r="66" spans="1:4">
      <c r="A66" s="415">
        <v>61</v>
      </c>
      <c r="B66" s="601" t="s">
        <v>356</v>
      </c>
      <c r="C66" s="601" t="s">
        <v>120</v>
      </c>
      <c r="D66" s="602" t="s">
        <v>1048</v>
      </c>
    </row>
    <row r="67" spans="1:4">
      <c r="A67" s="415">
        <v>62</v>
      </c>
      <c r="B67" s="601" t="s">
        <v>356</v>
      </c>
      <c r="C67" s="601" t="s">
        <v>120</v>
      </c>
      <c r="D67" s="602" t="s">
        <v>1049</v>
      </c>
    </row>
    <row r="68" spans="1:4">
      <c r="A68" s="415">
        <v>63</v>
      </c>
      <c r="B68" s="601" t="s">
        <v>356</v>
      </c>
      <c r="C68" s="601" t="s">
        <v>124</v>
      </c>
      <c r="D68" s="602" t="s">
        <v>1050</v>
      </c>
    </row>
    <row r="69" spans="1:4">
      <c r="A69" s="415">
        <v>64</v>
      </c>
      <c r="B69" s="601" t="s">
        <v>356</v>
      </c>
      <c r="C69" s="601" t="s">
        <v>125</v>
      </c>
      <c r="D69" s="602" t="s">
        <v>1038</v>
      </c>
    </row>
    <row r="70" spans="1:4">
      <c r="A70" s="415">
        <v>65</v>
      </c>
      <c r="B70" s="601" t="s">
        <v>356</v>
      </c>
      <c r="C70" s="601" t="s">
        <v>125</v>
      </c>
      <c r="D70" s="602" t="s">
        <v>1051</v>
      </c>
    </row>
    <row r="71" spans="1:4">
      <c r="A71" s="415">
        <v>66</v>
      </c>
      <c r="B71" s="601" t="s">
        <v>347</v>
      </c>
      <c r="C71" s="601" t="s">
        <v>127</v>
      </c>
      <c r="D71" s="602" t="s">
        <v>1052</v>
      </c>
    </row>
    <row r="72" spans="1:4">
      <c r="A72" s="415">
        <v>67</v>
      </c>
      <c r="B72" s="601" t="s">
        <v>347</v>
      </c>
      <c r="C72" s="601" t="s">
        <v>127</v>
      </c>
      <c r="D72" s="602" t="s">
        <v>1053</v>
      </c>
    </row>
    <row r="73" spans="1:4">
      <c r="A73" s="415">
        <v>68</v>
      </c>
      <c r="B73" s="601" t="s">
        <v>347</v>
      </c>
      <c r="C73" s="601" t="s">
        <v>128</v>
      </c>
      <c r="D73" s="602" t="s">
        <v>1054</v>
      </c>
    </row>
    <row r="74" spans="1:4">
      <c r="A74" s="415">
        <v>69</v>
      </c>
      <c r="B74" s="601" t="s">
        <v>347</v>
      </c>
      <c r="C74" s="601" t="s">
        <v>128</v>
      </c>
      <c r="D74" s="602" t="s">
        <v>1055</v>
      </c>
    </row>
    <row r="75" spans="1:4">
      <c r="A75" s="415">
        <v>70</v>
      </c>
      <c r="B75" s="601" t="s">
        <v>347</v>
      </c>
      <c r="C75" s="601" t="s">
        <v>130</v>
      </c>
      <c r="D75" s="602" t="s">
        <v>1056</v>
      </c>
    </row>
    <row r="76" spans="1:4">
      <c r="A76" s="415">
        <v>71</v>
      </c>
      <c r="B76" s="601" t="s">
        <v>347</v>
      </c>
      <c r="C76" s="601" t="s">
        <v>130</v>
      </c>
      <c r="D76" s="602" t="s">
        <v>1057</v>
      </c>
    </row>
    <row r="77" spans="1:4">
      <c r="A77" s="415">
        <v>72</v>
      </c>
      <c r="B77" s="601" t="s">
        <v>347</v>
      </c>
      <c r="C77" s="601" t="s">
        <v>130</v>
      </c>
      <c r="D77" s="602" t="s">
        <v>1058</v>
      </c>
    </row>
    <row r="78" spans="1:4">
      <c r="A78" s="415">
        <v>73</v>
      </c>
      <c r="B78" s="601" t="s">
        <v>347</v>
      </c>
      <c r="C78" s="601" t="s">
        <v>130</v>
      </c>
      <c r="D78" s="602" t="s">
        <v>1059</v>
      </c>
    </row>
    <row r="79" spans="1:4">
      <c r="A79" s="415">
        <v>74</v>
      </c>
      <c r="B79" s="601" t="s">
        <v>347</v>
      </c>
      <c r="C79" s="601" t="s">
        <v>130</v>
      </c>
      <c r="D79" s="602" t="s">
        <v>1060</v>
      </c>
    </row>
    <row r="80" spans="1:4">
      <c r="A80" s="415">
        <v>75</v>
      </c>
      <c r="B80" s="601" t="s">
        <v>347</v>
      </c>
      <c r="C80" s="601" t="s">
        <v>130</v>
      </c>
      <c r="D80" s="602" t="s">
        <v>1061</v>
      </c>
    </row>
    <row r="81" spans="1:4">
      <c r="A81" s="415">
        <v>76</v>
      </c>
      <c r="B81" s="601" t="s">
        <v>347</v>
      </c>
      <c r="C81" s="601" t="s">
        <v>130</v>
      </c>
      <c r="D81" s="602" t="s">
        <v>1062</v>
      </c>
    </row>
    <row r="82" spans="1:4">
      <c r="A82" s="415">
        <v>77</v>
      </c>
      <c r="B82" s="601" t="s">
        <v>347</v>
      </c>
      <c r="C82" s="601" t="s">
        <v>131</v>
      </c>
      <c r="D82" s="602" t="s">
        <v>1063</v>
      </c>
    </row>
    <row r="83" spans="1:4">
      <c r="A83" s="415">
        <v>78</v>
      </c>
      <c r="B83" s="601" t="s">
        <v>347</v>
      </c>
      <c r="C83" s="601" t="s">
        <v>131</v>
      </c>
      <c r="D83" s="602" t="s">
        <v>1064</v>
      </c>
    </row>
    <row r="84" spans="1:4">
      <c r="A84" s="415">
        <v>79</v>
      </c>
      <c r="B84" s="601" t="s">
        <v>347</v>
      </c>
      <c r="C84" s="601" t="s">
        <v>131</v>
      </c>
      <c r="D84" s="602" t="s">
        <v>1065</v>
      </c>
    </row>
    <row r="85" spans="1:4">
      <c r="A85" s="415">
        <v>80</v>
      </c>
      <c r="B85" s="601" t="s">
        <v>347</v>
      </c>
      <c r="C85" s="601" t="s">
        <v>131</v>
      </c>
      <c r="D85" s="602" t="s">
        <v>1066</v>
      </c>
    </row>
    <row r="86" spans="1:4">
      <c r="A86" s="415">
        <v>81</v>
      </c>
      <c r="B86" s="601" t="s">
        <v>347</v>
      </c>
      <c r="C86" s="601" t="s">
        <v>131</v>
      </c>
      <c r="D86" s="602" t="s">
        <v>1067</v>
      </c>
    </row>
    <row r="87" spans="1:4">
      <c r="A87" s="415">
        <v>82</v>
      </c>
      <c r="B87" s="601" t="s">
        <v>347</v>
      </c>
      <c r="C87" s="601" t="s">
        <v>131</v>
      </c>
      <c r="D87" s="602" t="s">
        <v>1068</v>
      </c>
    </row>
    <row r="88" spans="1:4">
      <c r="A88" s="415">
        <v>83</v>
      </c>
      <c r="B88" s="601" t="s">
        <v>347</v>
      </c>
      <c r="C88" s="601" t="s">
        <v>132</v>
      </c>
      <c r="D88" s="602" t="s">
        <v>1069</v>
      </c>
    </row>
    <row r="89" spans="1:4">
      <c r="A89" s="415">
        <v>84</v>
      </c>
      <c r="B89" s="601" t="s">
        <v>347</v>
      </c>
      <c r="C89" s="601" t="s">
        <v>132</v>
      </c>
      <c r="D89" s="602" t="s">
        <v>1070</v>
      </c>
    </row>
    <row r="90" spans="1:4">
      <c r="A90" s="415">
        <v>85</v>
      </c>
      <c r="B90" s="601" t="s">
        <v>347</v>
      </c>
      <c r="C90" s="601" t="s">
        <v>132</v>
      </c>
      <c r="D90" s="602" t="s">
        <v>1071</v>
      </c>
    </row>
    <row r="91" spans="1:4">
      <c r="A91" s="415">
        <v>86</v>
      </c>
      <c r="B91" s="601" t="s">
        <v>347</v>
      </c>
      <c r="C91" s="601" t="s">
        <v>132</v>
      </c>
      <c r="D91" s="602" t="s">
        <v>1072</v>
      </c>
    </row>
    <row r="92" spans="1:4">
      <c r="A92" s="415">
        <v>87</v>
      </c>
      <c r="B92" s="601" t="s">
        <v>347</v>
      </c>
      <c r="C92" s="601" t="s">
        <v>134</v>
      </c>
      <c r="D92" s="602" t="s">
        <v>1073</v>
      </c>
    </row>
    <row r="93" spans="1:4">
      <c r="A93" s="415">
        <v>88</v>
      </c>
      <c r="B93" s="601" t="s">
        <v>347</v>
      </c>
      <c r="C93" s="601" t="s">
        <v>134</v>
      </c>
      <c r="D93" s="602" t="s">
        <v>1074</v>
      </c>
    </row>
    <row r="94" spans="1:4">
      <c r="A94" s="415">
        <v>89</v>
      </c>
      <c r="B94" s="601" t="s">
        <v>347</v>
      </c>
      <c r="C94" s="601" t="s">
        <v>134</v>
      </c>
      <c r="D94" s="602" t="s">
        <v>1075</v>
      </c>
    </row>
    <row r="95" spans="1:4">
      <c r="A95" s="415">
        <v>90</v>
      </c>
      <c r="B95" s="601" t="s">
        <v>347</v>
      </c>
      <c r="C95" s="601" t="s">
        <v>134</v>
      </c>
      <c r="D95" s="602" t="s">
        <v>1076</v>
      </c>
    </row>
    <row r="96" spans="1:4">
      <c r="A96" s="415">
        <v>91</v>
      </c>
      <c r="B96" s="601" t="s">
        <v>347</v>
      </c>
      <c r="C96" s="601" t="s">
        <v>134</v>
      </c>
      <c r="D96" s="602" t="s">
        <v>1077</v>
      </c>
    </row>
    <row r="97" spans="1:4">
      <c r="A97" s="415">
        <v>92</v>
      </c>
      <c r="B97" s="601" t="s">
        <v>347</v>
      </c>
      <c r="C97" s="601" t="s">
        <v>137</v>
      </c>
      <c r="D97" s="602" t="s">
        <v>1033</v>
      </c>
    </row>
    <row r="98" spans="1:4">
      <c r="A98" s="415">
        <v>93</v>
      </c>
      <c r="B98" s="601" t="s">
        <v>347</v>
      </c>
      <c r="C98" s="601" t="s">
        <v>137</v>
      </c>
      <c r="D98" s="602" t="s">
        <v>1078</v>
      </c>
    </row>
    <row r="99" spans="1:4">
      <c r="A99" s="415">
        <v>94</v>
      </c>
      <c r="B99" s="601" t="s">
        <v>347</v>
      </c>
      <c r="C99" s="601" t="s">
        <v>137</v>
      </c>
      <c r="D99" s="602" t="s">
        <v>1079</v>
      </c>
    </row>
    <row r="100" spans="1:4">
      <c r="A100" s="415">
        <v>95</v>
      </c>
      <c r="B100" s="601" t="s">
        <v>348</v>
      </c>
      <c r="C100" s="601" t="s">
        <v>853</v>
      </c>
      <c r="D100" s="602" t="s">
        <v>1080</v>
      </c>
    </row>
    <row r="101" spans="1:4">
      <c r="A101" s="415">
        <v>96</v>
      </c>
      <c r="B101" s="601" t="s">
        <v>348</v>
      </c>
      <c r="C101" s="601" t="s">
        <v>853</v>
      </c>
      <c r="D101" s="602" t="s">
        <v>1081</v>
      </c>
    </row>
    <row r="102" spans="1:4">
      <c r="A102" s="415">
        <v>97</v>
      </c>
      <c r="B102" s="601" t="s">
        <v>348</v>
      </c>
      <c r="C102" s="601" t="s">
        <v>853</v>
      </c>
      <c r="D102" s="602" t="s">
        <v>1082</v>
      </c>
    </row>
    <row r="103" spans="1:4">
      <c r="A103" s="415">
        <v>98</v>
      </c>
      <c r="B103" s="601" t="s">
        <v>348</v>
      </c>
      <c r="C103" s="601" t="s">
        <v>139</v>
      </c>
      <c r="D103" s="602" t="s">
        <v>1083</v>
      </c>
    </row>
    <row r="104" spans="1:4">
      <c r="A104" s="415">
        <v>99</v>
      </c>
      <c r="B104" s="601" t="s">
        <v>348</v>
      </c>
      <c r="C104" s="601" t="s">
        <v>139</v>
      </c>
      <c r="D104" s="602" t="s">
        <v>1084</v>
      </c>
    </row>
    <row r="105" spans="1:4">
      <c r="A105" s="415">
        <v>100</v>
      </c>
      <c r="B105" s="601" t="s">
        <v>348</v>
      </c>
      <c r="C105" s="601" t="s">
        <v>139</v>
      </c>
      <c r="D105" s="602" t="s">
        <v>1025</v>
      </c>
    </row>
    <row r="106" spans="1:4">
      <c r="A106" s="415">
        <v>101</v>
      </c>
      <c r="B106" s="601" t="s">
        <v>348</v>
      </c>
      <c r="C106" s="601" t="s">
        <v>848</v>
      </c>
      <c r="D106" s="602" t="s">
        <v>1085</v>
      </c>
    </row>
    <row r="107" spans="1:4">
      <c r="A107" s="415">
        <v>102</v>
      </c>
      <c r="B107" s="601" t="s">
        <v>348</v>
      </c>
      <c r="C107" s="601" t="s">
        <v>848</v>
      </c>
      <c r="D107" s="602" t="s">
        <v>1086</v>
      </c>
    </row>
    <row r="108" spans="1:4">
      <c r="A108" s="415">
        <v>103</v>
      </c>
      <c r="B108" s="601" t="s">
        <v>348</v>
      </c>
      <c r="C108" s="601" t="s">
        <v>145</v>
      </c>
      <c r="D108" s="602" t="s">
        <v>1087</v>
      </c>
    </row>
    <row r="109" spans="1:4">
      <c r="A109" s="415">
        <v>104</v>
      </c>
      <c r="B109" s="601" t="s">
        <v>348</v>
      </c>
      <c r="C109" s="601" t="s">
        <v>145</v>
      </c>
      <c r="D109" s="602" t="s">
        <v>1088</v>
      </c>
    </row>
    <row r="110" spans="1:4">
      <c r="A110" s="415">
        <v>105</v>
      </c>
      <c r="B110" s="601" t="s">
        <v>348</v>
      </c>
      <c r="C110" s="601" t="s">
        <v>145</v>
      </c>
      <c r="D110" s="602" t="s">
        <v>1089</v>
      </c>
    </row>
    <row r="111" spans="1:4">
      <c r="A111" s="415">
        <v>106</v>
      </c>
      <c r="B111" s="601" t="s">
        <v>348</v>
      </c>
      <c r="C111" s="601" t="s">
        <v>145</v>
      </c>
      <c r="D111" s="602" t="s">
        <v>1090</v>
      </c>
    </row>
    <row r="112" spans="1:4">
      <c r="A112" s="415">
        <v>107</v>
      </c>
      <c r="B112" s="601" t="s">
        <v>348</v>
      </c>
      <c r="C112" s="601" t="s">
        <v>145</v>
      </c>
      <c r="D112" s="602" t="s">
        <v>1091</v>
      </c>
    </row>
    <row r="113" spans="1:4">
      <c r="A113" s="415">
        <v>108</v>
      </c>
      <c r="B113" s="601" t="s">
        <v>348</v>
      </c>
      <c r="C113" s="601" t="s">
        <v>145</v>
      </c>
      <c r="D113" s="602" t="s">
        <v>1092</v>
      </c>
    </row>
    <row r="114" spans="1:4">
      <c r="A114" s="415">
        <v>109</v>
      </c>
      <c r="B114" s="601" t="s">
        <v>348</v>
      </c>
      <c r="C114" s="601" t="s">
        <v>146</v>
      </c>
      <c r="D114" s="602" t="s">
        <v>1093</v>
      </c>
    </row>
    <row r="115" spans="1:4">
      <c r="A115" s="415">
        <v>110</v>
      </c>
      <c r="B115" s="601" t="s">
        <v>348</v>
      </c>
      <c r="C115" s="601" t="s">
        <v>146</v>
      </c>
      <c r="D115" s="602" t="s">
        <v>1094</v>
      </c>
    </row>
    <row r="116" spans="1:4">
      <c r="A116" s="415">
        <v>111</v>
      </c>
      <c r="B116" s="601" t="s">
        <v>348</v>
      </c>
      <c r="C116" s="601" t="s">
        <v>146</v>
      </c>
      <c r="D116" s="602" t="s">
        <v>1095</v>
      </c>
    </row>
    <row r="117" spans="1:4">
      <c r="A117" s="415">
        <v>112</v>
      </c>
      <c r="B117" s="601" t="s">
        <v>348</v>
      </c>
      <c r="C117" s="601" t="s">
        <v>146</v>
      </c>
      <c r="D117" s="602" t="s">
        <v>1096</v>
      </c>
    </row>
    <row r="118" spans="1:4">
      <c r="A118" s="415">
        <v>113</v>
      </c>
      <c r="B118" s="601" t="s">
        <v>348</v>
      </c>
      <c r="C118" s="601" t="s">
        <v>146</v>
      </c>
      <c r="D118" s="602" t="s">
        <v>1097</v>
      </c>
    </row>
    <row r="119" spans="1:4">
      <c r="A119" s="415">
        <v>114</v>
      </c>
      <c r="B119" s="601" t="s">
        <v>348</v>
      </c>
      <c r="C119" s="601" t="s">
        <v>146</v>
      </c>
      <c r="D119" s="602" t="s">
        <v>1098</v>
      </c>
    </row>
    <row r="120" spans="1:4">
      <c r="A120" s="415">
        <v>115</v>
      </c>
      <c r="B120" s="601" t="s">
        <v>348</v>
      </c>
      <c r="C120" s="601" t="s">
        <v>147</v>
      </c>
      <c r="D120" s="602" t="s">
        <v>1099</v>
      </c>
    </row>
    <row r="121" spans="1:4">
      <c r="A121" s="415">
        <v>116</v>
      </c>
      <c r="B121" s="601" t="s">
        <v>348</v>
      </c>
      <c r="C121" s="601" t="s">
        <v>147</v>
      </c>
      <c r="D121" s="602" t="s">
        <v>1100</v>
      </c>
    </row>
    <row r="122" spans="1:4">
      <c r="A122" s="415">
        <v>117</v>
      </c>
      <c r="B122" s="601" t="s">
        <v>348</v>
      </c>
      <c r="C122" s="601" t="s">
        <v>147</v>
      </c>
      <c r="D122" s="602" t="s">
        <v>1101</v>
      </c>
    </row>
    <row r="123" spans="1:4">
      <c r="A123" s="415">
        <v>118</v>
      </c>
      <c r="B123" s="601" t="s">
        <v>348</v>
      </c>
      <c r="C123" s="601" t="s">
        <v>147</v>
      </c>
      <c r="D123" s="602" t="s">
        <v>1102</v>
      </c>
    </row>
    <row r="124" spans="1:4">
      <c r="A124" s="415">
        <v>119</v>
      </c>
      <c r="B124" s="601" t="s">
        <v>348</v>
      </c>
      <c r="C124" s="601" t="s">
        <v>148</v>
      </c>
      <c r="D124" s="602" t="s">
        <v>1103</v>
      </c>
    </row>
    <row r="125" spans="1:4">
      <c r="A125" s="415">
        <v>120</v>
      </c>
      <c r="B125" s="601" t="s">
        <v>348</v>
      </c>
      <c r="C125" s="601" t="s">
        <v>148</v>
      </c>
      <c r="D125" s="602" t="s">
        <v>1104</v>
      </c>
    </row>
    <row r="126" spans="1:4">
      <c r="A126" s="415">
        <v>121</v>
      </c>
      <c r="B126" s="601" t="s">
        <v>348</v>
      </c>
      <c r="C126" s="601" t="s">
        <v>148</v>
      </c>
      <c r="D126" s="602" t="s">
        <v>1105</v>
      </c>
    </row>
    <row r="127" spans="1:4">
      <c r="A127" s="415">
        <v>122</v>
      </c>
      <c r="B127" s="601" t="s">
        <v>348</v>
      </c>
      <c r="C127" s="601" t="s">
        <v>149</v>
      </c>
      <c r="D127" s="602" t="s">
        <v>1106</v>
      </c>
    </row>
    <row r="128" spans="1:4">
      <c r="A128" s="415">
        <v>123</v>
      </c>
      <c r="B128" s="601" t="s">
        <v>348</v>
      </c>
      <c r="C128" s="601" t="s">
        <v>149</v>
      </c>
      <c r="D128" s="602" t="s">
        <v>1107</v>
      </c>
    </row>
    <row r="129" spans="1:4">
      <c r="A129" s="415">
        <v>124</v>
      </c>
      <c r="B129" s="601" t="s">
        <v>348</v>
      </c>
      <c r="C129" s="601" t="s">
        <v>149</v>
      </c>
      <c r="D129" s="602" t="s">
        <v>1108</v>
      </c>
    </row>
    <row r="130" spans="1:4">
      <c r="A130" s="415">
        <v>125</v>
      </c>
      <c r="B130" s="601" t="s">
        <v>348</v>
      </c>
      <c r="C130" s="601" t="s">
        <v>149</v>
      </c>
      <c r="D130" s="602" t="s">
        <v>1109</v>
      </c>
    </row>
    <row r="131" spans="1:4">
      <c r="A131" s="415">
        <v>126</v>
      </c>
      <c r="B131" s="601" t="s">
        <v>348</v>
      </c>
      <c r="C131" s="601" t="s">
        <v>150</v>
      </c>
      <c r="D131" s="602" t="s">
        <v>1028</v>
      </c>
    </row>
    <row r="132" spans="1:4">
      <c r="A132" s="415">
        <v>127</v>
      </c>
      <c r="B132" s="601" t="s">
        <v>348</v>
      </c>
      <c r="C132" s="601" t="s">
        <v>150</v>
      </c>
      <c r="D132" s="602" t="s">
        <v>1110</v>
      </c>
    </row>
    <row r="133" spans="1:4">
      <c r="A133" s="415">
        <v>128</v>
      </c>
      <c r="B133" s="601" t="s">
        <v>348</v>
      </c>
      <c r="C133" s="601" t="s">
        <v>150</v>
      </c>
      <c r="D133" s="602" t="s">
        <v>1111</v>
      </c>
    </row>
    <row r="134" spans="1:4">
      <c r="A134" s="415">
        <v>129</v>
      </c>
      <c r="B134" s="601" t="s">
        <v>349</v>
      </c>
      <c r="C134" s="601" t="s">
        <v>151</v>
      </c>
      <c r="D134" s="602" t="s">
        <v>1112</v>
      </c>
    </row>
    <row r="135" spans="1:4">
      <c r="A135" s="415">
        <v>130</v>
      </c>
      <c r="B135" s="601" t="s">
        <v>349</v>
      </c>
      <c r="C135" s="601" t="s">
        <v>152</v>
      </c>
      <c r="D135" s="602" t="s">
        <v>1113</v>
      </c>
    </row>
    <row r="136" spans="1:4">
      <c r="A136" s="415">
        <v>131</v>
      </c>
      <c r="B136" s="601" t="s">
        <v>349</v>
      </c>
      <c r="C136" s="601" t="s">
        <v>152</v>
      </c>
      <c r="D136" s="602" t="s">
        <v>1114</v>
      </c>
    </row>
    <row r="137" spans="1:4">
      <c r="A137" s="415">
        <v>132</v>
      </c>
      <c r="B137" s="601" t="s">
        <v>349</v>
      </c>
      <c r="C137" s="601" t="s">
        <v>152</v>
      </c>
      <c r="D137" s="602" t="s">
        <v>1115</v>
      </c>
    </row>
    <row r="138" spans="1:4">
      <c r="A138" s="415">
        <v>133</v>
      </c>
      <c r="B138" s="601" t="s">
        <v>349</v>
      </c>
      <c r="C138" s="601" t="s">
        <v>152</v>
      </c>
      <c r="D138" s="602" t="s">
        <v>1116</v>
      </c>
    </row>
    <row r="139" spans="1:4">
      <c r="A139" s="415">
        <v>134</v>
      </c>
      <c r="B139" s="601" t="s">
        <v>349</v>
      </c>
      <c r="C139" s="601" t="s">
        <v>152</v>
      </c>
      <c r="D139" s="602" t="s">
        <v>1117</v>
      </c>
    </row>
    <row r="140" spans="1:4">
      <c r="A140" s="415">
        <v>135</v>
      </c>
      <c r="B140" s="601" t="s">
        <v>349</v>
      </c>
      <c r="C140" s="601" t="s">
        <v>153</v>
      </c>
      <c r="D140" s="602" t="s">
        <v>1118</v>
      </c>
    </row>
    <row r="141" spans="1:4">
      <c r="A141" s="415">
        <v>136</v>
      </c>
      <c r="B141" s="601" t="s">
        <v>349</v>
      </c>
      <c r="C141" s="601" t="s">
        <v>153</v>
      </c>
      <c r="D141" s="602" t="s">
        <v>1119</v>
      </c>
    </row>
    <row r="142" spans="1:4">
      <c r="A142" s="415">
        <v>137</v>
      </c>
      <c r="B142" s="601" t="s">
        <v>349</v>
      </c>
      <c r="C142" s="601" t="s">
        <v>153</v>
      </c>
      <c r="D142" s="602" t="s">
        <v>1120</v>
      </c>
    </row>
    <row r="143" spans="1:4">
      <c r="A143" s="415">
        <v>138</v>
      </c>
      <c r="B143" s="601" t="s">
        <v>349</v>
      </c>
      <c r="C143" s="601" t="s">
        <v>153</v>
      </c>
      <c r="D143" s="602" t="s">
        <v>1121</v>
      </c>
    </row>
    <row r="144" spans="1:4">
      <c r="A144" s="415">
        <v>139</v>
      </c>
      <c r="B144" s="601" t="s">
        <v>349</v>
      </c>
      <c r="C144" s="601" t="s">
        <v>153</v>
      </c>
      <c r="D144" s="602" t="s">
        <v>1122</v>
      </c>
    </row>
    <row r="145" spans="1:4">
      <c r="A145" s="415">
        <v>140</v>
      </c>
      <c r="B145" s="601" t="s">
        <v>349</v>
      </c>
      <c r="C145" s="601" t="s">
        <v>153</v>
      </c>
      <c r="D145" s="602" t="s">
        <v>1123</v>
      </c>
    </row>
    <row r="146" spans="1:4">
      <c r="A146" s="415">
        <v>141</v>
      </c>
      <c r="B146" s="601" t="s">
        <v>349</v>
      </c>
      <c r="C146" s="601" t="s">
        <v>153</v>
      </c>
      <c r="D146" s="602" t="s">
        <v>1124</v>
      </c>
    </row>
    <row r="147" spans="1:4">
      <c r="A147" s="415">
        <v>142</v>
      </c>
      <c r="B147" s="601" t="s">
        <v>349</v>
      </c>
      <c r="C147" s="601" t="s">
        <v>154</v>
      </c>
      <c r="D147" s="602" t="s">
        <v>1125</v>
      </c>
    </row>
    <row r="148" spans="1:4">
      <c r="A148" s="415">
        <v>143</v>
      </c>
      <c r="B148" s="601" t="s">
        <v>349</v>
      </c>
      <c r="C148" s="601" t="s">
        <v>154</v>
      </c>
      <c r="D148" s="602" t="s">
        <v>1126</v>
      </c>
    </row>
    <row r="149" spans="1:4">
      <c r="A149" s="415">
        <v>144</v>
      </c>
      <c r="B149" s="601" t="s">
        <v>349</v>
      </c>
      <c r="C149" s="601" t="s">
        <v>154</v>
      </c>
      <c r="D149" s="602" t="s">
        <v>1127</v>
      </c>
    </row>
    <row r="150" spans="1:4">
      <c r="A150" s="415">
        <v>145</v>
      </c>
      <c r="B150" s="601" t="s">
        <v>349</v>
      </c>
      <c r="C150" s="601" t="s">
        <v>154</v>
      </c>
      <c r="D150" s="602" t="s">
        <v>1128</v>
      </c>
    </row>
    <row r="151" spans="1:4">
      <c r="A151" s="415">
        <v>146</v>
      </c>
      <c r="B151" s="601" t="s">
        <v>349</v>
      </c>
      <c r="C151" s="601" t="s">
        <v>154</v>
      </c>
      <c r="D151" s="602" t="s">
        <v>1129</v>
      </c>
    </row>
    <row r="152" spans="1:4">
      <c r="A152" s="415">
        <v>147</v>
      </c>
      <c r="B152" s="601" t="s">
        <v>349</v>
      </c>
      <c r="C152" s="601" t="s">
        <v>154</v>
      </c>
      <c r="D152" s="602" t="s">
        <v>1130</v>
      </c>
    </row>
    <row r="153" spans="1:4">
      <c r="A153" s="415">
        <v>148</v>
      </c>
      <c r="B153" s="601" t="s">
        <v>349</v>
      </c>
      <c r="C153" s="601" t="s">
        <v>155</v>
      </c>
      <c r="D153" s="602" t="s">
        <v>1131</v>
      </c>
    </row>
    <row r="154" spans="1:4">
      <c r="A154" s="415">
        <v>149</v>
      </c>
      <c r="B154" s="601" t="s">
        <v>349</v>
      </c>
      <c r="C154" s="601" t="s">
        <v>155</v>
      </c>
      <c r="D154" s="602" t="s">
        <v>1132</v>
      </c>
    </row>
    <row r="155" spans="1:4">
      <c r="A155" s="415">
        <v>150</v>
      </c>
      <c r="B155" s="601" t="s">
        <v>349</v>
      </c>
      <c r="C155" s="601" t="s">
        <v>155</v>
      </c>
      <c r="D155" s="602" t="s">
        <v>1133</v>
      </c>
    </row>
    <row r="156" spans="1:4">
      <c r="A156" s="415">
        <v>151</v>
      </c>
      <c r="B156" s="601" t="s">
        <v>349</v>
      </c>
      <c r="C156" s="601" t="s">
        <v>155</v>
      </c>
      <c r="D156" s="602" t="s">
        <v>1134</v>
      </c>
    </row>
    <row r="157" spans="1:4">
      <c r="A157" s="415">
        <v>152</v>
      </c>
      <c r="B157" s="601" t="s">
        <v>349</v>
      </c>
      <c r="C157" s="601" t="s">
        <v>155</v>
      </c>
      <c r="D157" s="602" t="s">
        <v>1135</v>
      </c>
    </row>
    <row r="158" spans="1:4">
      <c r="A158" s="415">
        <v>153</v>
      </c>
      <c r="B158" s="601" t="s">
        <v>349</v>
      </c>
      <c r="C158" s="601" t="s">
        <v>155</v>
      </c>
      <c r="D158" s="602" t="s">
        <v>1136</v>
      </c>
    </row>
    <row r="159" spans="1:4">
      <c r="A159" s="415">
        <v>154</v>
      </c>
      <c r="B159" s="601" t="s">
        <v>349</v>
      </c>
      <c r="C159" s="601" t="s">
        <v>155</v>
      </c>
      <c r="D159" s="602" t="s">
        <v>1137</v>
      </c>
    </row>
    <row r="160" spans="1:4">
      <c r="A160" s="415">
        <v>155</v>
      </c>
      <c r="B160" s="601" t="s">
        <v>349</v>
      </c>
      <c r="C160" s="601" t="s">
        <v>155</v>
      </c>
      <c r="D160" s="602" t="s">
        <v>1138</v>
      </c>
    </row>
    <row r="161" spans="1:4">
      <c r="A161" s="415">
        <v>156</v>
      </c>
      <c r="B161" s="601" t="s">
        <v>349</v>
      </c>
      <c r="C161" s="601" t="s">
        <v>156</v>
      </c>
      <c r="D161" s="602" t="s">
        <v>1139</v>
      </c>
    </row>
    <row r="162" spans="1:4">
      <c r="A162" s="415">
        <v>157</v>
      </c>
      <c r="B162" s="601" t="s">
        <v>349</v>
      </c>
      <c r="C162" s="601" t="s">
        <v>156</v>
      </c>
      <c r="D162" s="602" t="s">
        <v>1140</v>
      </c>
    </row>
    <row r="163" spans="1:4">
      <c r="A163" s="415">
        <v>158</v>
      </c>
      <c r="B163" s="601" t="s">
        <v>349</v>
      </c>
      <c r="C163" s="601" t="s">
        <v>157</v>
      </c>
      <c r="D163" s="602" t="s">
        <v>1141</v>
      </c>
    </row>
    <row r="164" spans="1:4">
      <c r="A164" s="415">
        <v>159</v>
      </c>
      <c r="B164" s="601" t="s">
        <v>349</v>
      </c>
      <c r="C164" s="601" t="s">
        <v>157</v>
      </c>
      <c r="D164" s="602" t="s">
        <v>1142</v>
      </c>
    </row>
    <row r="165" spans="1:4">
      <c r="A165" s="415">
        <v>160</v>
      </c>
      <c r="B165" s="601" t="s">
        <v>349</v>
      </c>
      <c r="C165" s="601" t="s">
        <v>157</v>
      </c>
      <c r="D165" s="602" t="s">
        <v>1143</v>
      </c>
    </row>
    <row r="166" spans="1:4">
      <c r="A166" s="415">
        <v>161</v>
      </c>
      <c r="B166" s="601" t="s">
        <v>349</v>
      </c>
      <c r="C166" s="601" t="s">
        <v>157</v>
      </c>
      <c r="D166" s="602" t="s">
        <v>1144</v>
      </c>
    </row>
    <row r="167" spans="1:4">
      <c r="A167" s="415">
        <v>162</v>
      </c>
      <c r="B167" s="601" t="s">
        <v>349</v>
      </c>
      <c r="C167" s="601" t="s">
        <v>157</v>
      </c>
      <c r="D167" s="602" t="s">
        <v>1145</v>
      </c>
    </row>
    <row r="168" spans="1:4">
      <c r="A168" s="415">
        <v>163</v>
      </c>
      <c r="B168" s="601" t="s">
        <v>349</v>
      </c>
      <c r="C168" s="601" t="s">
        <v>157</v>
      </c>
      <c r="D168" s="602" t="s">
        <v>1146</v>
      </c>
    </row>
    <row r="169" spans="1:4">
      <c r="A169" s="415">
        <v>164</v>
      </c>
      <c r="B169" s="601" t="s">
        <v>349</v>
      </c>
      <c r="C169" s="601" t="s">
        <v>157</v>
      </c>
      <c r="D169" s="602" t="s">
        <v>1125</v>
      </c>
    </row>
    <row r="170" spans="1:4">
      <c r="A170" s="415">
        <v>165</v>
      </c>
      <c r="B170" s="601" t="s">
        <v>349</v>
      </c>
      <c r="C170" s="601" t="s">
        <v>158</v>
      </c>
      <c r="D170" s="602" t="s">
        <v>1147</v>
      </c>
    </row>
    <row r="171" spans="1:4">
      <c r="A171" s="415">
        <v>166</v>
      </c>
      <c r="B171" s="601" t="s">
        <v>349</v>
      </c>
      <c r="C171" s="601" t="s">
        <v>159</v>
      </c>
      <c r="D171" s="602" t="s">
        <v>1148</v>
      </c>
    </row>
    <row r="172" spans="1:4">
      <c r="A172" s="415">
        <v>167</v>
      </c>
      <c r="B172" s="601" t="s">
        <v>349</v>
      </c>
      <c r="C172" s="601" t="s">
        <v>159</v>
      </c>
      <c r="D172" s="602" t="s">
        <v>1149</v>
      </c>
    </row>
    <row r="173" spans="1:4">
      <c r="A173" s="415">
        <v>168</v>
      </c>
      <c r="B173" s="601" t="s">
        <v>349</v>
      </c>
      <c r="C173" s="601" t="s">
        <v>159</v>
      </c>
      <c r="D173" s="602" t="s">
        <v>1150</v>
      </c>
    </row>
    <row r="174" spans="1:4">
      <c r="A174" s="415">
        <v>169</v>
      </c>
      <c r="B174" s="601" t="s">
        <v>349</v>
      </c>
      <c r="C174" s="601" t="s">
        <v>159</v>
      </c>
      <c r="D174" s="602" t="s">
        <v>1151</v>
      </c>
    </row>
    <row r="175" spans="1:4">
      <c r="A175" s="415">
        <v>170</v>
      </c>
      <c r="B175" s="601" t="s">
        <v>349</v>
      </c>
      <c r="C175" s="601" t="s">
        <v>160</v>
      </c>
      <c r="D175" s="602" t="s">
        <v>1152</v>
      </c>
    </row>
    <row r="176" spans="1:4">
      <c r="A176" s="415">
        <v>171</v>
      </c>
      <c r="B176" s="601" t="s">
        <v>349</v>
      </c>
      <c r="C176" s="601" t="s">
        <v>160</v>
      </c>
      <c r="D176" s="602" t="s">
        <v>1153</v>
      </c>
    </row>
    <row r="177" spans="1:4">
      <c r="A177" s="415">
        <v>172</v>
      </c>
      <c r="B177" s="601" t="s">
        <v>349</v>
      </c>
      <c r="C177" s="601" t="s">
        <v>160</v>
      </c>
      <c r="D177" s="602" t="s">
        <v>1154</v>
      </c>
    </row>
    <row r="178" spans="1:4">
      <c r="A178" s="415">
        <v>173</v>
      </c>
      <c r="B178" s="601" t="s">
        <v>349</v>
      </c>
      <c r="C178" s="601" t="s">
        <v>160</v>
      </c>
      <c r="D178" s="602" t="s">
        <v>1155</v>
      </c>
    </row>
    <row r="179" spans="1:4">
      <c r="A179" s="415">
        <v>174</v>
      </c>
      <c r="B179" s="601" t="s">
        <v>349</v>
      </c>
      <c r="C179" s="601" t="s">
        <v>160</v>
      </c>
      <c r="D179" s="602" t="s">
        <v>1156</v>
      </c>
    </row>
    <row r="180" spans="1:4">
      <c r="A180" s="415">
        <v>175</v>
      </c>
      <c r="B180" s="601" t="s">
        <v>349</v>
      </c>
      <c r="C180" s="601" t="s">
        <v>160</v>
      </c>
      <c r="D180" s="602" t="s">
        <v>1157</v>
      </c>
    </row>
    <row r="181" spans="1:4">
      <c r="A181" s="415">
        <v>176</v>
      </c>
      <c r="B181" s="601" t="s">
        <v>349</v>
      </c>
      <c r="C181" s="601" t="s">
        <v>160</v>
      </c>
      <c r="D181" s="602" t="s">
        <v>1158</v>
      </c>
    </row>
    <row r="182" spans="1:4">
      <c r="A182" s="415">
        <v>177</v>
      </c>
      <c r="B182" s="601" t="s">
        <v>349</v>
      </c>
      <c r="C182" s="601" t="s">
        <v>160</v>
      </c>
      <c r="D182" s="602" t="s">
        <v>1159</v>
      </c>
    </row>
    <row r="183" spans="1:4">
      <c r="A183" s="415">
        <v>178</v>
      </c>
      <c r="B183" s="601" t="s">
        <v>349</v>
      </c>
      <c r="C183" s="601" t="s">
        <v>160</v>
      </c>
      <c r="D183" s="602" t="s">
        <v>1160</v>
      </c>
    </row>
    <row r="184" spans="1:4">
      <c r="A184" s="415">
        <v>179</v>
      </c>
      <c r="B184" s="601" t="s">
        <v>349</v>
      </c>
      <c r="C184" s="601" t="s">
        <v>161</v>
      </c>
      <c r="D184" s="602" t="s">
        <v>1161</v>
      </c>
    </row>
    <row r="185" spans="1:4">
      <c r="A185" s="415">
        <v>180</v>
      </c>
      <c r="B185" s="601" t="s">
        <v>349</v>
      </c>
      <c r="C185" s="601" t="s">
        <v>161</v>
      </c>
      <c r="D185" s="602" t="s">
        <v>1162</v>
      </c>
    </row>
    <row r="186" spans="1:4">
      <c r="A186" s="415">
        <v>181</v>
      </c>
      <c r="B186" s="601" t="s">
        <v>349</v>
      </c>
      <c r="C186" s="601" t="s">
        <v>161</v>
      </c>
      <c r="D186" s="602" t="s">
        <v>1078</v>
      </c>
    </row>
    <row r="187" spans="1:4">
      <c r="A187" s="415">
        <v>182</v>
      </c>
      <c r="B187" s="601" t="s">
        <v>349</v>
      </c>
      <c r="C187" s="601" t="s">
        <v>162</v>
      </c>
      <c r="D187" s="602" t="s">
        <v>1163</v>
      </c>
    </row>
    <row r="188" spans="1:4">
      <c r="A188" s="415">
        <v>183</v>
      </c>
      <c r="B188" s="601" t="s">
        <v>349</v>
      </c>
      <c r="C188" s="601" t="s">
        <v>162</v>
      </c>
      <c r="D188" s="602" t="s">
        <v>1164</v>
      </c>
    </row>
    <row r="189" spans="1:4">
      <c r="A189" s="415">
        <v>184</v>
      </c>
      <c r="B189" s="601" t="s">
        <v>349</v>
      </c>
      <c r="C189" s="601" t="s">
        <v>162</v>
      </c>
      <c r="D189" s="602" t="s">
        <v>1165</v>
      </c>
    </row>
    <row r="190" spans="1:4">
      <c r="A190" s="415">
        <v>185</v>
      </c>
      <c r="B190" s="601" t="s">
        <v>349</v>
      </c>
      <c r="C190" s="601" t="s">
        <v>162</v>
      </c>
      <c r="D190" s="602" t="s">
        <v>1166</v>
      </c>
    </row>
    <row r="191" spans="1:4">
      <c r="A191" s="415">
        <v>186</v>
      </c>
      <c r="B191" s="601" t="s">
        <v>349</v>
      </c>
      <c r="C191" s="601" t="s">
        <v>162</v>
      </c>
      <c r="D191" s="602" t="s">
        <v>1167</v>
      </c>
    </row>
    <row r="192" spans="1:4">
      <c r="A192" s="415">
        <v>187</v>
      </c>
      <c r="B192" s="601" t="s">
        <v>349</v>
      </c>
      <c r="C192" s="601" t="s">
        <v>163</v>
      </c>
      <c r="D192" s="602" t="s">
        <v>1084</v>
      </c>
    </row>
    <row r="193" spans="1:4">
      <c r="A193" s="415">
        <v>188</v>
      </c>
      <c r="B193" s="601" t="s">
        <v>349</v>
      </c>
      <c r="C193" s="601" t="s">
        <v>163</v>
      </c>
      <c r="D193" s="602" t="s">
        <v>1168</v>
      </c>
    </row>
    <row r="194" spans="1:4">
      <c r="A194" s="415">
        <v>189</v>
      </c>
      <c r="B194" s="601" t="s">
        <v>349</v>
      </c>
      <c r="C194" s="601" t="s">
        <v>163</v>
      </c>
      <c r="D194" s="602" t="s">
        <v>1169</v>
      </c>
    </row>
    <row r="195" spans="1:4">
      <c r="A195" s="415">
        <v>190</v>
      </c>
      <c r="B195" s="601" t="s">
        <v>349</v>
      </c>
      <c r="C195" s="601" t="s">
        <v>163</v>
      </c>
      <c r="D195" s="602" t="s">
        <v>1170</v>
      </c>
    </row>
    <row r="196" spans="1:4">
      <c r="A196" s="415">
        <v>191</v>
      </c>
      <c r="B196" s="601" t="s">
        <v>349</v>
      </c>
      <c r="C196" s="601" t="s">
        <v>163</v>
      </c>
      <c r="D196" s="602" t="s">
        <v>1171</v>
      </c>
    </row>
    <row r="197" spans="1:4">
      <c r="A197" s="415">
        <v>192</v>
      </c>
      <c r="B197" s="601" t="s">
        <v>350</v>
      </c>
      <c r="C197" s="601" t="s">
        <v>164</v>
      </c>
      <c r="D197" s="602" t="s">
        <v>1172</v>
      </c>
    </row>
    <row r="198" spans="1:4">
      <c r="A198" s="415">
        <v>193</v>
      </c>
      <c r="B198" s="601" t="s">
        <v>350</v>
      </c>
      <c r="C198" s="601" t="s">
        <v>165</v>
      </c>
      <c r="D198" s="602" t="s">
        <v>1173</v>
      </c>
    </row>
    <row r="199" spans="1:4">
      <c r="A199" s="415">
        <v>194</v>
      </c>
      <c r="B199" s="601" t="s">
        <v>350</v>
      </c>
      <c r="C199" s="601" t="s">
        <v>166</v>
      </c>
      <c r="D199" s="602" t="s">
        <v>1174</v>
      </c>
    </row>
    <row r="200" spans="1:4">
      <c r="A200" s="415">
        <v>195</v>
      </c>
      <c r="B200" s="601" t="s">
        <v>350</v>
      </c>
      <c r="C200" s="601" t="s">
        <v>166</v>
      </c>
      <c r="D200" s="602" t="s">
        <v>1175</v>
      </c>
    </row>
    <row r="201" spans="1:4">
      <c r="A201" s="415">
        <v>196</v>
      </c>
      <c r="B201" s="601" t="s">
        <v>350</v>
      </c>
      <c r="C201" s="601" t="s">
        <v>167</v>
      </c>
      <c r="D201" s="602" t="s">
        <v>1176</v>
      </c>
    </row>
    <row r="202" spans="1:4">
      <c r="A202" s="415">
        <v>197</v>
      </c>
      <c r="B202" s="601" t="s">
        <v>350</v>
      </c>
      <c r="C202" s="601" t="s">
        <v>168</v>
      </c>
      <c r="D202" s="602" t="s">
        <v>1177</v>
      </c>
    </row>
    <row r="203" spans="1:4">
      <c r="A203" s="415">
        <v>198</v>
      </c>
      <c r="B203" s="601" t="s">
        <v>350</v>
      </c>
      <c r="C203" s="601" t="s">
        <v>168</v>
      </c>
      <c r="D203" s="602" t="s">
        <v>1178</v>
      </c>
    </row>
    <row r="204" spans="1:4">
      <c r="A204" s="415">
        <v>199</v>
      </c>
      <c r="B204" s="601" t="s">
        <v>350</v>
      </c>
      <c r="C204" s="601" t="s">
        <v>169</v>
      </c>
      <c r="D204" s="602" t="s">
        <v>1109</v>
      </c>
    </row>
    <row r="205" spans="1:4">
      <c r="A205" s="415">
        <v>200</v>
      </c>
      <c r="B205" s="601" t="s">
        <v>350</v>
      </c>
      <c r="C205" s="601" t="s">
        <v>169</v>
      </c>
      <c r="D205" s="602" t="s">
        <v>1179</v>
      </c>
    </row>
    <row r="206" spans="1:4">
      <c r="A206" s="415">
        <v>201</v>
      </c>
      <c r="B206" s="601" t="s">
        <v>350</v>
      </c>
      <c r="C206" s="601" t="s">
        <v>169</v>
      </c>
      <c r="D206" s="602" t="s">
        <v>1028</v>
      </c>
    </row>
    <row r="207" spans="1:4">
      <c r="A207" s="415">
        <v>202</v>
      </c>
      <c r="B207" s="601" t="s">
        <v>350</v>
      </c>
      <c r="C207" s="601" t="s">
        <v>169</v>
      </c>
      <c r="D207" s="602" t="s">
        <v>1180</v>
      </c>
    </row>
    <row r="208" spans="1:4">
      <c r="A208" s="415">
        <v>203</v>
      </c>
      <c r="B208" s="601" t="s">
        <v>350</v>
      </c>
      <c r="C208" s="601" t="s">
        <v>169</v>
      </c>
      <c r="D208" s="602" t="s">
        <v>1181</v>
      </c>
    </row>
    <row r="209" spans="1:4">
      <c r="A209" s="415">
        <v>204</v>
      </c>
      <c r="B209" s="601" t="s">
        <v>350</v>
      </c>
      <c r="C209" s="601" t="s">
        <v>169</v>
      </c>
      <c r="D209" s="602" t="s">
        <v>1182</v>
      </c>
    </row>
    <row r="210" spans="1:4">
      <c r="A210" s="415">
        <v>205</v>
      </c>
      <c r="B210" s="601" t="s">
        <v>350</v>
      </c>
      <c r="C210" s="601" t="s">
        <v>169</v>
      </c>
      <c r="D210" s="602" t="s">
        <v>1183</v>
      </c>
    </row>
    <row r="211" spans="1:4">
      <c r="A211" s="415">
        <v>206</v>
      </c>
      <c r="B211" s="601" t="s">
        <v>350</v>
      </c>
      <c r="C211" s="601" t="s">
        <v>169</v>
      </c>
      <c r="D211" s="602" t="s">
        <v>1184</v>
      </c>
    </row>
    <row r="212" spans="1:4">
      <c r="A212" s="415">
        <v>207</v>
      </c>
      <c r="B212" s="601" t="s">
        <v>350</v>
      </c>
      <c r="C212" s="601" t="s">
        <v>170</v>
      </c>
      <c r="D212" s="602" t="s">
        <v>1185</v>
      </c>
    </row>
    <row r="213" spans="1:4">
      <c r="A213" s="415">
        <v>208</v>
      </c>
      <c r="B213" s="601" t="s">
        <v>350</v>
      </c>
      <c r="C213" s="601" t="s">
        <v>170</v>
      </c>
      <c r="D213" s="602" t="s">
        <v>1186</v>
      </c>
    </row>
    <row r="214" spans="1:4">
      <c r="A214" s="415">
        <v>209</v>
      </c>
      <c r="B214" s="601" t="s">
        <v>350</v>
      </c>
      <c r="C214" s="601" t="s">
        <v>170</v>
      </c>
      <c r="D214" s="602" t="s">
        <v>1187</v>
      </c>
    </row>
    <row r="215" spans="1:4">
      <c r="A215" s="415">
        <v>210</v>
      </c>
      <c r="B215" s="601" t="s">
        <v>350</v>
      </c>
      <c r="C215" s="601" t="s">
        <v>170</v>
      </c>
      <c r="D215" s="602" t="s">
        <v>1188</v>
      </c>
    </row>
    <row r="216" spans="1:4">
      <c r="A216" s="415">
        <v>211</v>
      </c>
      <c r="B216" s="601" t="s">
        <v>350</v>
      </c>
      <c r="C216" s="601" t="s">
        <v>170</v>
      </c>
      <c r="D216" s="602" t="s">
        <v>1189</v>
      </c>
    </row>
    <row r="217" spans="1:4">
      <c r="A217" s="415">
        <v>212</v>
      </c>
      <c r="B217" s="601" t="s">
        <v>350</v>
      </c>
      <c r="C217" s="601" t="s">
        <v>170</v>
      </c>
      <c r="D217" s="602" t="s">
        <v>1190</v>
      </c>
    </row>
    <row r="218" spans="1:4">
      <c r="A218" s="415">
        <v>213</v>
      </c>
      <c r="B218" s="601" t="s">
        <v>350</v>
      </c>
      <c r="C218" s="601" t="s">
        <v>171</v>
      </c>
      <c r="D218" s="602" t="s">
        <v>1191</v>
      </c>
    </row>
    <row r="219" spans="1:4">
      <c r="A219" s="415">
        <v>214</v>
      </c>
      <c r="B219" s="601" t="s">
        <v>350</v>
      </c>
      <c r="C219" s="601" t="s">
        <v>171</v>
      </c>
      <c r="D219" s="602" t="s">
        <v>1192</v>
      </c>
    </row>
    <row r="220" spans="1:4">
      <c r="A220" s="415">
        <v>215</v>
      </c>
      <c r="B220" s="601" t="s">
        <v>350</v>
      </c>
      <c r="C220" s="601" t="s">
        <v>171</v>
      </c>
      <c r="D220" s="602" t="s">
        <v>1193</v>
      </c>
    </row>
    <row r="221" spans="1:4">
      <c r="A221" s="415">
        <v>216</v>
      </c>
      <c r="B221" s="601" t="s">
        <v>350</v>
      </c>
      <c r="C221" s="601" t="s">
        <v>171</v>
      </c>
      <c r="D221" s="602" t="s">
        <v>1194</v>
      </c>
    </row>
    <row r="222" spans="1:4">
      <c r="A222" s="415">
        <v>217</v>
      </c>
      <c r="B222" s="601" t="s">
        <v>350</v>
      </c>
      <c r="C222" s="601" t="s">
        <v>171</v>
      </c>
      <c r="D222" s="602" t="s">
        <v>1195</v>
      </c>
    </row>
    <row r="223" spans="1:4">
      <c r="A223" s="415">
        <v>218</v>
      </c>
      <c r="B223" s="601" t="s">
        <v>350</v>
      </c>
      <c r="C223" s="601" t="s">
        <v>172</v>
      </c>
      <c r="D223" s="602" t="s">
        <v>1196</v>
      </c>
    </row>
    <row r="224" spans="1:4">
      <c r="A224" s="415">
        <v>219</v>
      </c>
      <c r="B224" s="601" t="s">
        <v>350</v>
      </c>
      <c r="C224" s="601" t="s">
        <v>172</v>
      </c>
      <c r="D224" s="602" t="s">
        <v>1197</v>
      </c>
    </row>
    <row r="225" spans="1:4">
      <c r="A225" s="415">
        <v>220</v>
      </c>
      <c r="B225" s="601" t="s">
        <v>350</v>
      </c>
      <c r="C225" s="601" t="s">
        <v>172</v>
      </c>
      <c r="D225" s="602" t="s">
        <v>1198</v>
      </c>
    </row>
    <row r="226" spans="1:4">
      <c r="A226" s="415">
        <v>221</v>
      </c>
      <c r="B226" s="601" t="s">
        <v>350</v>
      </c>
      <c r="C226" s="601" t="s">
        <v>172</v>
      </c>
      <c r="D226" s="602" t="s">
        <v>1199</v>
      </c>
    </row>
    <row r="227" spans="1:4">
      <c r="A227" s="415">
        <v>222</v>
      </c>
      <c r="B227" s="601" t="s">
        <v>350</v>
      </c>
      <c r="C227" s="601" t="s">
        <v>173</v>
      </c>
      <c r="D227" s="602" t="s">
        <v>1200</v>
      </c>
    </row>
    <row r="228" spans="1:4">
      <c r="A228" s="415">
        <v>223</v>
      </c>
      <c r="B228" s="601" t="s">
        <v>350</v>
      </c>
      <c r="C228" s="601" t="s">
        <v>173</v>
      </c>
      <c r="D228" s="602" t="s">
        <v>1201</v>
      </c>
    </row>
    <row r="229" spans="1:4">
      <c r="A229" s="415">
        <v>224</v>
      </c>
      <c r="B229" s="601" t="s">
        <v>350</v>
      </c>
      <c r="C229" s="601" t="s">
        <v>173</v>
      </c>
      <c r="D229" s="602" t="s">
        <v>1202</v>
      </c>
    </row>
    <row r="230" spans="1:4">
      <c r="A230" s="415">
        <v>225</v>
      </c>
      <c r="B230" s="601" t="s">
        <v>350</v>
      </c>
      <c r="C230" s="601" t="s">
        <v>173</v>
      </c>
      <c r="D230" s="602" t="s">
        <v>1203</v>
      </c>
    </row>
    <row r="231" spans="1:4">
      <c r="A231" s="415">
        <v>226</v>
      </c>
      <c r="B231" s="601" t="s">
        <v>350</v>
      </c>
      <c r="C231" s="601" t="s">
        <v>173</v>
      </c>
      <c r="D231" s="602" t="s">
        <v>1204</v>
      </c>
    </row>
    <row r="232" spans="1:4">
      <c r="A232" s="415">
        <v>227</v>
      </c>
      <c r="B232" s="601" t="s">
        <v>350</v>
      </c>
      <c r="C232" s="601" t="s">
        <v>173</v>
      </c>
      <c r="D232" s="602" t="s">
        <v>1205</v>
      </c>
    </row>
    <row r="233" spans="1:4">
      <c r="A233" s="415">
        <v>228</v>
      </c>
      <c r="B233" s="601" t="s">
        <v>350</v>
      </c>
      <c r="C233" s="601" t="s">
        <v>174</v>
      </c>
      <c r="D233" s="602" t="s">
        <v>1206</v>
      </c>
    </row>
    <row r="234" spans="1:4">
      <c r="A234" s="415">
        <v>229</v>
      </c>
      <c r="B234" s="601" t="s">
        <v>350</v>
      </c>
      <c r="C234" s="601" t="s">
        <v>174</v>
      </c>
      <c r="D234" s="602" t="s">
        <v>1207</v>
      </c>
    </row>
    <row r="235" spans="1:4">
      <c r="A235" s="415">
        <v>230</v>
      </c>
      <c r="B235" s="601" t="s">
        <v>350</v>
      </c>
      <c r="C235" s="601" t="s">
        <v>174</v>
      </c>
      <c r="D235" s="602" t="s">
        <v>1054</v>
      </c>
    </row>
    <row r="236" spans="1:4">
      <c r="A236" s="415">
        <v>231</v>
      </c>
      <c r="B236" s="601" t="s">
        <v>350</v>
      </c>
      <c r="C236" s="601" t="s">
        <v>174</v>
      </c>
      <c r="D236" s="602" t="s">
        <v>1208</v>
      </c>
    </row>
    <row r="237" spans="1:4">
      <c r="A237" s="415">
        <v>232</v>
      </c>
      <c r="B237" s="601" t="s">
        <v>350</v>
      </c>
      <c r="C237" s="601" t="s">
        <v>174</v>
      </c>
      <c r="D237" s="602" t="s">
        <v>1209</v>
      </c>
    </row>
    <row r="238" spans="1:4">
      <c r="A238" s="415">
        <v>233</v>
      </c>
      <c r="B238" s="601" t="s">
        <v>350</v>
      </c>
      <c r="C238" s="601" t="s">
        <v>174</v>
      </c>
      <c r="D238" s="602" t="s">
        <v>1210</v>
      </c>
    </row>
    <row r="239" spans="1:4">
      <c r="A239" s="415">
        <v>234</v>
      </c>
      <c r="B239" s="601" t="s">
        <v>350</v>
      </c>
      <c r="C239" s="601" t="s">
        <v>174</v>
      </c>
      <c r="D239" s="602" t="s">
        <v>1211</v>
      </c>
    </row>
    <row r="240" spans="1:4">
      <c r="A240" s="415">
        <v>235</v>
      </c>
      <c r="B240" s="601" t="s">
        <v>350</v>
      </c>
      <c r="C240" s="601" t="s">
        <v>174</v>
      </c>
      <c r="D240" s="602" t="s">
        <v>1042</v>
      </c>
    </row>
    <row r="241" spans="1:4">
      <c r="A241" s="415">
        <v>236</v>
      </c>
      <c r="B241" s="601" t="s">
        <v>350</v>
      </c>
      <c r="C241" s="601" t="s">
        <v>174</v>
      </c>
      <c r="D241" s="602" t="s">
        <v>1212</v>
      </c>
    </row>
    <row r="242" spans="1:4">
      <c r="A242" s="415">
        <v>237</v>
      </c>
      <c r="B242" s="601" t="s">
        <v>350</v>
      </c>
      <c r="C242" s="601" t="s">
        <v>174</v>
      </c>
      <c r="D242" s="602" t="s">
        <v>1028</v>
      </c>
    </row>
    <row r="243" spans="1:4">
      <c r="A243" s="415">
        <v>238</v>
      </c>
      <c r="B243" s="601" t="s">
        <v>350</v>
      </c>
      <c r="C243" s="601" t="s">
        <v>175</v>
      </c>
      <c r="D243" s="602" t="s">
        <v>1213</v>
      </c>
    </row>
    <row r="244" spans="1:4">
      <c r="A244" s="415">
        <v>239</v>
      </c>
      <c r="B244" s="601" t="s">
        <v>350</v>
      </c>
      <c r="C244" s="601" t="s">
        <v>175</v>
      </c>
      <c r="D244" s="602" t="s">
        <v>1214</v>
      </c>
    </row>
    <row r="245" spans="1:4">
      <c r="A245" s="415">
        <v>240</v>
      </c>
      <c r="B245" s="601" t="s">
        <v>350</v>
      </c>
      <c r="C245" s="601" t="s">
        <v>175</v>
      </c>
      <c r="D245" s="602" t="s">
        <v>1215</v>
      </c>
    </row>
    <row r="246" spans="1:4">
      <c r="A246" s="415">
        <v>241</v>
      </c>
      <c r="B246" s="601" t="s">
        <v>350</v>
      </c>
      <c r="C246" s="601" t="s">
        <v>176</v>
      </c>
      <c r="D246" s="602" t="s">
        <v>1216</v>
      </c>
    </row>
    <row r="247" spans="1:4">
      <c r="A247" s="415">
        <v>242</v>
      </c>
      <c r="B247" s="601" t="s">
        <v>350</v>
      </c>
      <c r="C247" s="601" t="s">
        <v>176</v>
      </c>
      <c r="D247" s="602" t="s">
        <v>1217</v>
      </c>
    </row>
    <row r="248" spans="1:4">
      <c r="A248" s="415">
        <v>243</v>
      </c>
      <c r="B248" s="601" t="s">
        <v>350</v>
      </c>
      <c r="C248" s="601" t="s">
        <v>176</v>
      </c>
      <c r="D248" s="602" t="s">
        <v>1218</v>
      </c>
    </row>
    <row r="249" spans="1:4">
      <c r="A249" s="415">
        <v>244</v>
      </c>
      <c r="B249" s="601" t="s">
        <v>350</v>
      </c>
      <c r="C249" s="601" t="s">
        <v>176</v>
      </c>
      <c r="D249" s="602" t="s">
        <v>1219</v>
      </c>
    </row>
    <row r="250" spans="1:4">
      <c r="A250" s="415">
        <v>245</v>
      </c>
      <c r="B250" s="601" t="s">
        <v>350</v>
      </c>
      <c r="C250" s="601" t="s">
        <v>176</v>
      </c>
      <c r="D250" s="602" t="s">
        <v>1220</v>
      </c>
    </row>
    <row r="251" spans="1:4">
      <c r="A251" s="415">
        <v>246</v>
      </c>
      <c r="B251" s="601" t="s">
        <v>350</v>
      </c>
      <c r="C251" s="601" t="s">
        <v>177</v>
      </c>
      <c r="D251" s="602" t="s">
        <v>1221</v>
      </c>
    </row>
    <row r="252" spans="1:4">
      <c r="A252" s="415">
        <v>247</v>
      </c>
      <c r="B252" s="601" t="s">
        <v>350</v>
      </c>
      <c r="C252" s="601" t="s">
        <v>177</v>
      </c>
      <c r="D252" s="602" t="s">
        <v>1222</v>
      </c>
    </row>
    <row r="253" spans="1:4">
      <c r="A253" s="415">
        <v>248</v>
      </c>
      <c r="B253" s="601" t="s">
        <v>350</v>
      </c>
      <c r="C253" s="601" t="s">
        <v>177</v>
      </c>
      <c r="D253" s="602" t="s">
        <v>1223</v>
      </c>
    </row>
    <row r="254" spans="1:4">
      <c r="A254" s="415">
        <v>249</v>
      </c>
      <c r="B254" s="601" t="s">
        <v>350</v>
      </c>
      <c r="C254" s="601" t="s">
        <v>177</v>
      </c>
      <c r="D254" s="602" t="s">
        <v>1224</v>
      </c>
    </row>
    <row r="255" spans="1:4">
      <c r="A255" s="415">
        <v>250</v>
      </c>
      <c r="B255" s="601" t="s">
        <v>350</v>
      </c>
      <c r="C255" s="601" t="s">
        <v>177</v>
      </c>
      <c r="D255" s="602" t="s">
        <v>1095</v>
      </c>
    </row>
    <row r="256" spans="1:4">
      <c r="A256" s="415">
        <v>251</v>
      </c>
      <c r="B256" s="601" t="s">
        <v>350</v>
      </c>
      <c r="C256" s="601" t="s">
        <v>178</v>
      </c>
      <c r="D256" s="602" t="s">
        <v>1225</v>
      </c>
    </row>
    <row r="257" spans="1:4">
      <c r="A257" s="415">
        <v>252</v>
      </c>
      <c r="B257" s="601" t="s">
        <v>350</v>
      </c>
      <c r="C257" s="601" t="s">
        <v>179</v>
      </c>
      <c r="D257" s="602" t="s">
        <v>1226</v>
      </c>
    </row>
    <row r="258" spans="1:4">
      <c r="A258" s="415">
        <v>253</v>
      </c>
      <c r="B258" s="601" t="s">
        <v>350</v>
      </c>
      <c r="C258" s="601" t="s">
        <v>181</v>
      </c>
      <c r="D258" s="602" t="s">
        <v>1227</v>
      </c>
    </row>
    <row r="259" spans="1:4">
      <c r="A259" s="415">
        <v>254</v>
      </c>
      <c r="B259" s="601" t="s">
        <v>350</v>
      </c>
      <c r="C259" s="601" t="s">
        <v>181</v>
      </c>
      <c r="D259" s="602" t="s">
        <v>1228</v>
      </c>
    </row>
    <row r="260" spans="1:4">
      <c r="A260" s="415">
        <v>255</v>
      </c>
      <c r="B260" s="601" t="s">
        <v>350</v>
      </c>
      <c r="C260" s="601" t="s">
        <v>181</v>
      </c>
      <c r="D260" s="602" t="s">
        <v>1229</v>
      </c>
    </row>
    <row r="261" spans="1:4">
      <c r="A261" s="415">
        <v>256</v>
      </c>
      <c r="B261" s="601" t="s">
        <v>350</v>
      </c>
      <c r="C261" s="601" t="s">
        <v>181</v>
      </c>
      <c r="D261" s="602" t="s">
        <v>1067</v>
      </c>
    </row>
    <row r="262" spans="1:4">
      <c r="A262" s="415">
        <v>257</v>
      </c>
      <c r="B262" s="601" t="s">
        <v>350</v>
      </c>
      <c r="C262" s="601" t="s">
        <v>181</v>
      </c>
      <c r="D262" s="602" t="s">
        <v>1230</v>
      </c>
    </row>
    <row r="263" spans="1:4">
      <c r="A263" s="415">
        <v>258</v>
      </c>
      <c r="B263" s="601" t="s">
        <v>350</v>
      </c>
      <c r="C263" s="601" t="s">
        <v>182</v>
      </c>
      <c r="D263" s="602" t="s">
        <v>1231</v>
      </c>
    </row>
    <row r="264" spans="1:4">
      <c r="A264" s="415">
        <v>259</v>
      </c>
      <c r="B264" s="601" t="s">
        <v>350</v>
      </c>
      <c r="C264" s="601" t="s">
        <v>182</v>
      </c>
      <c r="D264" s="602" t="s">
        <v>1232</v>
      </c>
    </row>
    <row r="265" spans="1:4">
      <c r="A265" s="415">
        <v>260</v>
      </c>
      <c r="B265" s="601" t="s">
        <v>350</v>
      </c>
      <c r="C265" s="601" t="s">
        <v>182</v>
      </c>
      <c r="D265" s="602" t="s">
        <v>1233</v>
      </c>
    </row>
    <row r="266" spans="1:4">
      <c r="A266" s="415">
        <v>261</v>
      </c>
      <c r="B266" s="601" t="s">
        <v>350</v>
      </c>
      <c r="C266" s="601" t="s">
        <v>182</v>
      </c>
      <c r="D266" s="602" t="s">
        <v>1234</v>
      </c>
    </row>
    <row r="267" spans="1:4">
      <c r="A267" s="415">
        <v>262</v>
      </c>
      <c r="B267" s="601" t="s">
        <v>350</v>
      </c>
      <c r="C267" s="601" t="s">
        <v>182</v>
      </c>
      <c r="D267" s="602" t="s">
        <v>1223</v>
      </c>
    </row>
    <row r="268" spans="1:4">
      <c r="A268" s="415">
        <v>263</v>
      </c>
      <c r="B268" s="601" t="s">
        <v>350</v>
      </c>
      <c r="C268" s="601" t="s">
        <v>182</v>
      </c>
      <c r="D268" s="602" t="s">
        <v>1235</v>
      </c>
    </row>
    <row r="269" spans="1:4">
      <c r="A269" s="415">
        <v>264</v>
      </c>
      <c r="B269" s="601" t="s">
        <v>350</v>
      </c>
      <c r="C269" s="601" t="s">
        <v>183</v>
      </c>
      <c r="D269" s="602" t="s">
        <v>1236</v>
      </c>
    </row>
    <row r="270" spans="1:4">
      <c r="A270" s="415">
        <v>265</v>
      </c>
      <c r="B270" s="601" t="s">
        <v>350</v>
      </c>
      <c r="C270" s="601" t="s">
        <v>183</v>
      </c>
      <c r="D270" s="602" t="s">
        <v>1237</v>
      </c>
    </row>
    <row r="271" spans="1:4">
      <c r="A271" s="415">
        <v>266</v>
      </c>
      <c r="B271" s="601" t="s">
        <v>350</v>
      </c>
      <c r="C271" s="601" t="s">
        <v>184</v>
      </c>
      <c r="D271" s="602" t="s">
        <v>1019</v>
      </c>
    </row>
    <row r="272" spans="1:4">
      <c r="A272" s="415">
        <v>267</v>
      </c>
      <c r="B272" s="601" t="s">
        <v>350</v>
      </c>
      <c r="C272" s="601" t="s">
        <v>185</v>
      </c>
      <c r="D272" s="602" t="s">
        <v>1238</v>
      </c>
    </row>
    <row r="273" spans="1:4">
      <c r="A273" s="415">
        <v>268</v>
      </c>
      <c r="B273" s="601" t="s">
        <v>350</v>
      </c>
      <c r="C273" s="601" t="s">
        <v>185</v>
      </c>
      <c r="D273" s="602" t="s">
        <v>1239</v>
      </c>
    </row>
    <row r="274" spans="1:4">
      <c r="A274" s="415">
        <v>269</v>
      </c>
      <c r="B274" s="601" t="s">
        <v>351</v>
      </c>
      <c r="C274" s="601" t="s">
        <v>186</v>
      </c>
      <c r="D274" s="602" t="s">
        <v>1240</v>
      </c>
    </row>
    <row r="275" spans="1:4">
      <c r="A275" s="415">
        <v>270</v>
      </c>
      <c r="B275" s="601" t="s">
        <v>351</v>
      </c>
      <c r="C275" s="601" t="s">
        <v>186</v>
      </c>
      <c r="D275" s="602" t="s">
        <v>1134</v>
      </c>
    </row>
    <row r="276" spans="1:4">
      <c r="A276" s="415">
        <v>271</v>
      </c>
      <c r="B276" s="601" t="s">
        <v>351</v>
      </c>
      <c r="C276" s="601" t="s">
        <v>186</v>
      </c>
      <c r="D276" s="602" t="s">
        <v>1241</v>
      </c>
    </row>
    <row r="277" spans="1:4">
      <c r="A277" s="415">
        <v>272</v>
      </c>
      <c r="B277" s="601" t="s">
        <v>351</v>
      </c>
      <c r="C277" s="601" t="s">
        <v>186</v>
      </c>
      <c r="D277" s="602" t="s">
        <v>1242</v>
      </c>
    </row>
    <row r="278" spans="1:4">
      <c r="A278" s="415">
        <v>273</v>
      </c>
      <c r="B278" s="601" t="s">
        <v>351</v>
      </c>
      <c r="C278" s="601" t="s">
        <v>187</v>
      </c>
      <c r="D278" s="602" t="s">
        <v>1243</v>
      </c>
    </row>
    <row r="279" spans="1:4">
      <c r="A279" s="415">
        <v>274</v>
      </c>
      <c r="B279" s="601" t="s">
        <v>351</v>
      </c>
      <c r="C279" s="601" t="s">
        <v>188</v>
      </c>
      <c r="D279" s="602" t="s">
        <v>1244</v>
      </c>
    </row>
    <row r="280" spans="1:4">
      <c r="A280" s="415">
        <v>275</v>
      </c>
      <c r="B280" s="601" t="s">
        <v>351</v>
      </c>
      <c r="C280" s="601" t="s">
        <v>188</v>
      </c>
      <c r="D280" s="602" t="s">
        <v>1245</v>
      </c>
    </row>
    <row r="281" spans="1:4">
      <c r="A281" s="415">
        <v>276</v>
      </c>
      <c r="B281" s="601" t="s">
        <v>351</v>
      </c>
      <c r="C281" s="601" t="s">
        <v>188</v>
      </c>
      <c r="D281" s="602" t="s">
        <v>1246</v>
      </c>
    </row>
    <row r="282" spans="1:4">
      <c r="A282" s="415">
        <v>277</v>
      </c>
      <c r="B282" s="601" t="s">
        <v>351</v>
      </c>
      <c r="C282" s="601" t="s">
        <v>188</v>
      </c>
      <c r="D282" s="602" t="s">
        <v>1247</v>
      </c>
    </row>
    <row r="283" spans="1:4">
      <c r="A283" s="415">
        <v>278</v>
      </c>
      <c r="B283" s="601" t="s">
        <v>351</v>
      </c>
      <c r="C283" s="601" t="s">
        <v>188</v>
      </c>
      <c r="D283" s="602" t="s">
        <v>1180</v>
      </c>
    </row>
    <row r="284" spans="1:4">
      <c r="A284" s="415">
        <v>279</v>
      </c>
      <c r="B284" s="601" t="s">
        <v>351</v>
      </c>
      <c r="C284" s="601" t="s">
        <v>188</v>
      </c>
      <c r="D284" s="602" t="s">
        <v>1248</v>
      </c>
    </row>
    <row r="285" spans="1:4">
      <c r="A285" s="415">
        <v>280</v>
      </c>
      <c r="B285" s="601" t="s">
        <v>351</v>
      </c>
      <c r="C285" s="601" t="s">
        <v>189</v>
      </c>
      <c r="D285" s="602" t="s">
        <v>1249</v>
      </c>
    </row>
    <row r="286" spans="1:4">
      <c r="A286" s="415">
        <v>281</v>
      </c>
      <c r="B286" s="601" t="s">
        <v>351</v>
      </c>
      <c r="C286" s="601" t="s">
        <v>189</v>
      </c>
      <c r="D286" s="602" t="s">
        <v>1250</v>
      </c>
    </row>
    <row r="287" spans="1:4">
      <c r="A287" s="415">
        <v>282</v>
      </c>
      <c r="B287" s="601" t="s">
        <v>351</v>
      </c>
      <c r="C287" s="601" t="s">
        <v>189</v>
      </c>
      <c r="D287" s="602" t="s">
        <v>1251</v>
      </c>
    </row>
    <row r="288" spans="1:4">
      <c r="A288" s="415">
        <v>283</v>
      </c>
      <c r="B288" s="601" t="s">
        <v>351</v>
      </c>
      <c r="C288" s="601" t="s">
        <v>190</v>
      </c>
      <c r="D288" s="602" t="s">
        <v>1252</v>
      </c>
    </row>
    <row r="289" spans="1:4">
      <c r="A289" s="415">
        <v>284</v>
      </c>
      <c r="B289" s="601" t="s">
        <v>351</v>
      </c>
      <c r="C289" s="601" t="s">
        <v>190</v>
      </c>
      <c r="D289" s="602" t="s">
        <v>1253</v>
      </c>
    </row>
    <row r="290" spans="1:4">
      <c r="A290" s="415">
        <v>285</v>
      </c>
      <c r="B290" s="601" t="s">
        <v>351</v>
      </c>
      <c r="C290" s="601" t="s">
        <v>190</v>
      </c>
      <c r="D290" s="602" t="s">
        <v>1254</v>
      </c>
    </row>
    <row r="291" spans="1:4">
      <c r="A291" s="415">
        <v>286</v>
      </c>
      <c r="B291" s="601" t="s">
        <v>351</v>
      </c>
      <c r="C291" s="601" t="s">
        <v>191</v>
      </c>
      <c r="D291" s="602" t="s">
        <v>1255</v>
      </c>
    </row>
    <row r="292" spans="1:4">
      <c r="A292" s="415">
        <v>287</v>
      </c>
      <c r="B292" s="601" t="s">
        <v>351</v>
      </c>
      <c r="C292" s="601" t="s">
        <v>191</v>
      </c>
      <c r="D292" s="602" t="s">
        <v>1256</v>
      </c>
    </row>
    <row r="293" spans="1:4">
      <c r="A293" s="415">
        <v>288</v>
      </c>
      <c r="B293" s="601" t="s">
        <v>351</v>
      </c>
      <c r="C293" s="601" t="s">
        <v>191</v>
      </c>
      <c r="D293" s="602" t="s">
        <v>1257</v>
      </c>
    </row>
    <row r="294" spans="1:4">
      <c r="A294" s="415">
        <v>289</v>
      </c>
      <c r="B294" s="601" t="s">
        <v>351</v>
      </c>
      <c r="C294" s="601" t="s">
        <v>191</v>
      </c>
      <c r="D294" s="602" t="s">
        <v>1258</v>
      </c>
    </row>
    <row r="295" spans="1:4">
      <c r="A295" s="415">
        <v>290</v>
      </c>
      <c r="B295" s="601" t="s">
        <v>351</v>
      </c>
      <c r="C295" s="601" t="s">
        <v>191</v>
      </c>
      <c r="D295" s="602" t="s">
        <v>1259</v>
      </c>
    </row>
    <row r="296" spans="1:4">
      <c r="A296" s="415">
        <v>291</v>
      </c>
      <c r="B296" s="601" t="s">
        <v>351</v>
      </c>
      <c r="C296" s="601" t="s">
        <v>192</v>
      </c>
      <c r="D296" s="602" t="s">
        <v>1260</v>
      </c>
    </row>
    <row r="297" spans="1:4">
      <c r="A297" s="415">
        <v>292</v>
      </c>
      <c r="B297" s="601" t="s">
        <v>351</v>
      </c>
      <c r="C297" s="601" t="s">
        <v>192</v>
      </c>
      <c r="D297" s="602" t="s">
        <v>1261</v>
      </c>
    </row>
    <row r="298" spans="1:4">
      <c r="A298" s="415">
        <v>293</v>
      </c>
      <c r="B298" s="601" t="s">
        <v>351</v>
      </c>
      <c r="C298" s="601" t="s">
        <v>192</v>
      </c>
      <c r="D298" s="602" t="s">
        <v>1262</v>
      </c>
    </row>
    <row r="299" spans="1:4">
      <c r="A299" s="415">
        <v>294</v>
      </c>
      <c r="B299" s="601" t="s">
        <v>351</v>
      </c>
      <c r="C299" s="601" t="s">
        <v>193</v>
      </c>
      <c r="D299" s="602" t="s">
        <v>1263</v>
      </c>
    </row>
    <row r="300" spans="1:4">
      <c r="A300" s="415">
        <v>295</v>
      </c>
      <c r="B300" s="601" t="s">
        <v>351</v>
      </c>
      <c r="C300" s="601" t="s">
        <v>193</v>
      </c>
      <c r="D300" s="602" t="s">
        <v>1264</v>
      </c>
    </row>
    <row r="301" spans="1:4">
      <c r="A301" s="415">
        <v>296</v>
      </c>
      <c r="B301" s="601" t="s">
        <v>351</v>
      </c>
      <c r="C301" s="601" t="s">
        <v>193</v>
      </c>
      <c r="D301" s="602" t="s">
        <v>1265</v>
      </c>
    </row>
    <row r="302" spans="1:4">
      <c r="A302" s="415">
        <v>297</v>
      </c>
      <c r="B302" s="601" t="s">
        <v>351</v>
      </c>
      <c r="C302" s="601" t="s">
        <v>193</v>
      </c>
      <c r="D302" s="602" t="s">
        <v>1266</v>
      </c>
    </row>
    <row r="303" spans="1:4">
      <c r="A303" s="415">
        <v>298</v>
      </c>
      <c r="B303" s="601" t="s">
        <v>351</v>
      </c>
      <c r="C303" s="601" t="s">
        <v>193</v>
      </c>
      <c r="D303" s="602" t="s">
        <v>1267</v>
      </c>
    </row>
    <row r="304" spans="1:4">
      <c r="A304" s="415">
        <v>299</v>
      </c>
      <c r="B304" s="601" t="s">
        <v>351</v>
      </c>
      <c r="C304" s="601" t="s">
        <v>193</v>
      </c>
      <c r="D304" s="602" t="s">
        <v>1268</v>
      </c>
    </row>
    <row r="305" spans="1:4">
      <c r="A305" s="415">
        <v>300</v>
      </c>
      <c r="B305" s="601" t="s">
        <v>351</v>
      </c>
      <c r="C305" s="601" t="s">
        <v>193</v>
      </c>
      <c r="D305" s="602" t="s">
        <v>1269</v>
      </c>
    </row>
    <row r="306" spans="1:4">
      <c r="A306" s="415">
        <v>301</v>
      </c>
      <c r="B306" s="601" t="s">
        <v>351</v>
      </c>
      <c r="C306" s="601" t="s">
        <v>193</v>
      </c>
      <c r="D306" s="602" t="s">
        <v>1270</v>
      </c>
    </row>
    <row r="307" spans="1:4">
      <c r="A307" s="415">
        <v>302</v>
      </c>
      <c r="B307" s="601" t="s">
        <v>351</v>
      </c>
      <c r="C307" s="601" t="s">
        <v>193</v>
      </c>
      <c r="D307" s="602" t="s">
        <v>1271</v>
      </c>
    </row>
    <row r="308" spans="1:4">
      <c r="A308" s="415">
        <v>303</v>
      </c>
      <c r="B308" s="601" t="s">
        <v>351</v>
      </c>
      <c r="C308" s="601" t="s">
        <v>194</v>
      </c>
      <c r="D308" s="602" t="s">
        <v>1272</v>
      </c>
    </row>
    <row r="309" spans="1:4">
      <c r="A309" s="415">
        <v>304</v>
      </c>
      <c r="B309" s="601" t="s">
        <v>351</v>
      </c>
      <c r="C309" s="601" t="s">
        <v>194</v>
      </c>
      <c r="D309" s="602" t="s">
        <v>1273</v>
      </c>
    </row>
    <row r="310" spans="1:4">
      <c r="A310" s="415">
        <v>305</v>
      </c>
      <c r="B310" s="601" t="s">
        <v>351</v>
      </c>
      <c r="C310" s="601" t="s">
        <v>194</v>
      </c>
      <c r="D310" s="602" t="s">
        <v>1274</v>
      </c>
    </row>
    <row r="311" spans="1:4">
      <c r="A311" s="415">
        <v>306</v>
      </c>
      <c r="B311" s="601" t="s">
        <v>351</v>
      </c>
      <c r="C311" s="601" t="s">
        <v>195</v>
      </c>
      <c r="D311" s="602" t="s">
        <v>1275</v>
      </c>
    </row>
    <row r="312" spans="1:4">
      <c r="A312" s="415">
        <v>307</v>
      </c>
      <c r="B312" s="601" t="s">
        <v>351</v>
      </c>
      <c r="C312" s="601" t="s">
        <v>195</v>
      </c>
      <c r="D312" s="602" t="s">
        <v>1276</v>
      </c>
    </row>
    <row r="313" spans="1:4">
      <c r="A313" s="415">
        <v>308</v>
      </c>
      <c r="B313" s="601" t="s">
        <v>351</v>
      </c>
      <c r="C313" s="601" t="s">
        <v>196</v>
      </c>
      <c r="D313" s="602" t="s">
        <v>1277</v>
      </c>
    </row>
    <row r="314" spans="1:4">
      <c r="A314" s="415">
        <v>309</v>
      </c>
      <c r="B314" s="601" t="s">
        <v>351</v>
      </c>
      <c r="C314" s="601" t="s">
        <v>196</v>
      </c>
      <c r="D314" s="602" t="s">
        <v>1278</v>
      </c>
    </row>
    <row r="315" spans="1:4">
      <c r="A315" s="415">
        <v>310</v>
      </c>
      <c r="B315" s="601" t="s">
        <v>351</v>
      </c>
      <c r="C315" s="601" t="s">
        <v>196</v>
      </c>
      <c r="D315" s="602" t="s">
        <v>1279</v>
      </c>
    </row>
    <row r="316" spans="1:4">
      <c r="A316" s="415">
        <v>311</v>
      </c>
      <c r="B316" s="601" t="s">
        <v>351</v>
      </c>
      <c r="C316" s="601" t="s">
        <v>196</v>
      </c>
      <c r="D316" s="602" t="s">
        <v>1280</v>
      </c>
    </row>
    <row r="317" spans="1:4">
      <c r="A317" s="415">
        <v>312</v>
      </c>
      <c r="B317" s="601" t="s">
        <v>351</v>
      </c>
      <c r="C317" s="601" t="s">
        <v>196</v>
      </c>
      <c r="D317" s="602" t="s">
        <v>1281</v>
      </c>
    </row>
    <row r="318" spans="1:4">
      <c r="A318" s="415">
        <v>313</v>
      </c>
      <c r="B318" s="601" t="s">
        <v>351</v>
      </c>
      <c r="C318" s="601" t="s">
        <v>197</v>
      </c>
      <c r="D318" s="602" t="s">
        <v>1282</v>
      </c>
    </row>
    <row r="319" spans="1:4">
      <c r="A319" s="415">
        <v>314</v>
      </c>
      <c r="B319" s="601" t="s">
        <v>351</v>
      </c>
      <c r="C319" s="601" t="s">
        <v>197</v>
      </c>
      <c r="D319" s="602" t="s">
        <v>1089</v>
      </c>
    </row>
    <row r="320" spans="1:4">
      <c r="A320" s="415">
        <v>315</v>
      </c>
      <c r="B320" s="601" t="s">
        <v>351</v>
      </c>
      <c r="C320" s="601" t="s">
        <v>197</v>
      </c>
      <c r="D320" s="602" t="s">
        <v>1283</v>
      </c>
    </row>
    <row r="321" spans="1:4">
      <c r="A321" s="415">
        <v>316</v>
      </c>
      <c r="B321" s="601" t="s">
        <v>351</v>
      </c>
      <c r="C321" s="601" t="s">
        <v>197</v>
      </c>
      <c r="D321" s="602" t="s">
        <v>1284</v>
      </c>
    </row>
    <row r="322" spans="1:4">
      <c r="A322" s="415">
        <v>317</v>
      </c>
      <c r="B322" s="601" t="s">
        <v>351</v>
      </c>
      <c r="C322" s="601" t="s">
        <v>197</v>
      </c>
      <c r="D322" s="602" t="s">
        <v>1285</v>
      </c>
    </row>
    <row r="323" spans="1:4">
      <c r="A323" s="415">
        <v>318</v>
      </c>
      <c r="B323" s="601" t="s">
        <v>351</v>
      </c>
      <c r="C323" s="601" t="s">
        <v>197</v>
      </c>
      <c r="D323" s="602" t="s">
        <v>1286</v>
      </c>
    </row>
    <row r="324" spans="1:4">
      <c r="A324" s="415">
        <v>319</v>
      </c>
      <c r="B324" s="601" t="s">
        <v>351</v>
      </c>
      <c r="C324" s="601" t="s">
        <v>197</v>
      </c>
      <c r="D324" s="602" t="s">
        <v>1287</v>
      </c>
    </row>
    <row r="325" spans="1:4">
      <c r="A325" s="415">
        <v>320</v>
      </c>
      <c r="B325" s="601" t="s">
        <v>351</v>
      </c>
      <c r="C325" s="601" t="s">
        <v>197</v>
      </c>
      <c r="D325" s="602" t="s">
        <v>1288</v>
      </c>
    </row>
    <row r="326" spans="1:4">
      <c r="A326" s="415">
        <v>321</v>
      </c>
      <c r="B326" s="601" t="s">
        <v>351</v>
      </c>
      <c r="C326" s="601" t="s">
        <v>197</v>
      </c>
      <c r="D326" s="602" t="s">
        <v>1154</v>
      </c>
    </row>
    <row r="327" spans="1:4">
      <c r="A327" s="415">
        <v>322</v>
      </c>
      <c r="B327" s="601" t="s">
        <v>351</v>
      </c>
      <c r="C327" s="601" t="s">
        <v>197</v>
      </c>
      <c r="D327" s="602" t="s">
        <v>1289</v>
      </c>
    </row>
    <row r="328" spans="1:4">
      <c r="A328" s="415">
        <v>323</v>
      </c>
      <c r="B328" s="601" t="s">
        <v>351</v>
      </c>
      <c r="C328" s="601" t="s">
        <v>197</v>
      </c>
      <c r="D328" s="602" t="s">
        <v>1290</v>
      </c>
    </row>
    <row r="329" spans="1:4">
      <c r="A329" s="415">
        <v>324</v>
      </c>
      <c r="B329" s="601" t="s">
        <v>351</v>
      </c>
      <c r="C329" s="601" t="s">
        <v>198</v>
      </c>
      <c r="D329" s="602" t="s">
        <v>1291</v>
      </c>
    </row>
    <row r="330" spans="1:4">
      <c r="A330" s="415">
        <v>325</v>
      </c>
      <c r="B330" s="601" t="s">
        <v>351</v>
      </c>
      <c r="C330" s="601" t="s">
        <v>198</v>
      </c>
      <c r="D330" s="602" t="s">
        <v>1147</v>
      </c>
    </row>
    <row r="331" spans="1:4">
      <c r="A331" s="415">
        <v>326</v>
      </c>
      <c r="B331" s="601" t="s">
        <v>351</v>
      </c>
      <c r="C331" s="601" t="s">
        <v>199</v>
      </c>
      <c r="D331" s="602" t="s">
        <v>1292</v>
      </c>
    </row>
    <row r="332" spans="1:4">
      <c r="A332" s="415">
        <v>327</v>
      </c>
      <c r="B332" s="601" t="s">
        <v>351</v>
      </c>
      <c r="C332" s="601" t="s">
        <v>199</v>
      </c>
      <c r="D332" s="602" t="s">
        <v>1293</v>
      </c>
    </row>
    <row r="333" spans="1:4">
      <c r="A333" s="415">
        <v>328</v>
      </c>
      <c r="B333" s="601" t="s">
        <v>351</v>
      </c>
      <c r="C333" s="601" t="s">
        <v>200</v>
      </c>
      <c r="D333" s="602" t="s">
        <v>1294</v>
      </c>
    </row>
    <row r="334" spans="1:4">
      <c r="A334" s="415">
        <v>329</v>
      </c>
      <c r="B334" s="601" t="s">
        <v>351</v>
      </c>
      <c r="C334" s="601" t="s">
        <v>200</v>
      </c>
      <c r="D334" s="602" t="s">
        <v>1295</v>
      </c>
    </row>
    <row r="335" spans="1:4">
      <c r="A335" s="415">
        <v>330</v>
      </c>
      <c r="B335" s="601" t="s">
        <v>351</v>
      </c>
      <c r="C335" s="601" t="s">
        <v>200</v>
      </c>
      <c r="D335" s="602" t="s">
        <v>1296</v>
      </c>
    </row>
    <row r="336" spans="1:4">
      <c r="A336" s="415">
        <v>331</v>
      </c>
      <c r="B336" s="601" t="s">
        <v>351</v>
      </c>
      <c r="C336" s="601" t="s">
        <v>200</v>
      </c>
      <c r="D336" s="602" t="s">
        <v>1297</v>
      </c>
    </row>
    <row r="337" spans="1:4">
      <c r="A337" s="415">
        <v>332</v>
      </c>
      <c r="B337" s="601" t="s">
        <v>351</v>
      </c>
      <c r="C337" s="601" t="s">
        <v>200</v>
      </c>
      <c r="D337" s="602" t="s">
        <v>1298</v>
      </c>
    </row>
    <row r="338" spans="1:4">
      <c r="A338" s="415">
        <v>333</v>
      </c>
      <c r="B338" s="601" t="s">
        <v>351</v>
      </c>
      <c r="C338" s="601" t="s">
        <v>201</v>
      </c>
      <c r="D338" s="602" t="s">
        <v>1299</v>
      </c>
    </row>
    <row r="339" spans="1:4">
      <c r="A339" s="415">
        <v>334</v>
      </c>
      <c r="B339" s="601" t="s">
        <v>351</v>
      </c>
      <c r="C339" s="601" t="s">
        <v>201</v>
      </c>
      <c r="D339" s="602" t="s">
        <v>1300</v>
      </c>
    </row>
    <row r="340" spans="1:4">
      <c r="A340" s="415">
        <v>335</v>
      </c>
      <c r="B340" s="601" t="s">
        <v>351</v>
      </c>
      <c r="C340" s="601" t="s">
        <v>201</v>
      </c>
      <c r="D340" s="602" t="s">
        <v>1301</v>
      </c>
    </row>
    <row r="341" spans="1:4">
      <c r="A341" s="415">
        <v>336</v>
      </c>
      <c r="B341" s="601" t="s">
        <v>351</v>
      </c>
      <c r="C341" s="601" t="s">
        <v>201</v>
      </c>
      <c r="D341" s="602" t="s">
        <v>1302</v>
      </c>
    </row>
    <row r="342" spans="1:4">
      <c r="A342" s="415">
        <v>337</v>
      </c>
      <c r="B342" s="601" t="s">
        <v>351</v>
      </c>
      <c r="C342" s="601" t="s">
        <v>202</v>
      </c>
      <c r="D342" s="602" t="s">
        <v>1303</v>
      </c>
    </row>
    <row r="343" spans="1:4">
      <c r="A343" s="415">
        <v>338</v>
      </c>
      <c r="B343" s="601" t="s">
        <v>351</v>
      </c>
      <c r="C343" s="601" t="s">
        <v>202</v>
      </c>
      <c r="D343" s="602" t="s">
        <v>1304</v>
      </c>
    </row>
    <row r="344" spans="1:4">
      <c r="A344" s="415">
        <v>339</v>
      </c>
      <c r="B344" s="601" t="s">
        <v>351</v>
      </c>
      <c r="C344" s="601" t="s">
        <v>202</v>
      </c>
      <c r="D344" s="602" t="s">
        <v>1305</v>
      </c>
    </row>
    <row r="345" spans="1:4">
      <c r="A345" s="415">
        <v>340</v>
      </c>
      <c r="B345" s="601" t="s">
        <v>351</v>
      </c>
      <c r="C345" s="601" t="s">
        <v>203</v>
      </c>
      <c r="D345" s="602" t="s">
        <v>1306</v>
      </c>
    </row>
    <row r="346" spans="1:4">
      <c r="A346" s="415">
        <v>341</v>
      </c>
      <c r="B346" s="601" t="s">
        <v>351</v>
      </c>
      <c r="C346" s="601" t="s">
        <v>203</v>
      </c>
      <c r="D346" s="602" t="s">
        <v>1307</v>
      </c>
    </row>
    <row r="347" spans="1:4">
      <c r="A347" s="415">
        <v>342</v>
      </c>
      <c r="B347" s="601" t="s">
        <v>351</v>
      </c>
      <c r="C347" s="601" t="s">
        <v>204</v>
      </c>
      <c r="D347" s="602" t="s">
        <v>1308</v>
      </c>
    </row>
    <row r="348" spans="1:4">
      <c r="A348" s="415">
        <v>343</v>
      </c>
      <c r="B348" s="601" t="s">
        <v>351</v>
      </c>
      <c r="C348" s="601" t="s">
        <v>205</v>
      </c>
      <c r="D348" s="602" t="s">
        <v>1309</v>
      </c>
    </row>
    <row r="349" spans="1:4">
      <c r="A349" s="415">
        <v>344</v>
      </c>
      <c r="B349" s="601" t="s">
        <v>351</v>
      </c>
      <c r="C349" s="601" t="s">
        <v>205</v>
      </c>
      <c r="D349" s="602" t="s">
        <v>1244</v>
      </c>
    </row>
    <row r="350" spans="1:4">
      <c r="A350" s="415">
        <v>345</v>
      </c>
      <c r="B350" s="601" t="s">
        <v>351</v>
      </c>
      <c r="C350" s="601" t="s">
        <v>205</v>
      </c>
      <c r="D350" s="602" t="s">
        <v>1310</v>
      </c>
    </row>
    <row r="351" spans="1:4">
      <c r="A351" s="415">
        <v>346</v>
      </c>
      <c r="B351" s="601" t="s">
        <v>351</v>
      </c>
      <c r="C351" s="601" t="s">
        <v>205</v>
      </c>
      <c r="D351" s="602" t="s">
        <v>1311</v>
      </c>
    </row>
    <row r="352" spans="1:4">
      <c r="A352" s="415">
        <v>347</v>
      </c>
      <c r="B352" s="601" t="s">
        <v>351</v>
      </c>
      <c r="C352" s="601" t="s">
        <v>205</v>
      </c>
      <c r="D352" s="602" t="s">
        <v>1312</v>
      </c>
    </row>
    <row r="353" spans="1:4">
      <c r="A353" s="415">
        <v>348</v>
      </c>
      <c r="B353" s="601" t="s">
        <v>351</v>
      </c>
      <c r="C353" s="601" t="s">
        <v>206</v>
      </c>
      <c r="D353" s="602" t="s">
        <v>1313</v>
      </c>
    </row>
    <row r="354" spans="1:4">
      <c r="A354" s="415">
        <v>349</v>
      </c>
      <c r="B354" s="601" t="s">
        <v>351</v>
      </c>
      <c r="C354" s="601" t="s">
        <v>206</v>
      </c>
      <c r="D354" s="602" t="s">
        <v>1314</v>
      </c>
    </row>
    <row r="355" spans="1:4">
      <c r="A355" s="415">
        <v>350</v>
      </c>
      <c r="B355" s="601" t="s">
        <v>351</v>
      </c>
      <c r="C355" s="601" t="s">
        <v>206</v>
      </c>
      <c r="D355" s="602" t="s">
        <v>1315</v>
      </c>
    </row>
    <row r="356" spans="1:4">
      <c r="A356" s="415">
        <v>351</v>
      </c>
      <c r="B356" s="601" t="s">
        <v>351</v>
      </c>
      <c r="C356" s="601" t="s">
        <v>206</v>
      </c>
      <c r="D356" s="602" t="s">
        <v>1316</v>
      </c>
    </row>
    <row r="357" spans="1:4">
      <c r="A357" s="415">
        <v>352</v>
      </c>
      <c r="B357" s="601" t="s">
        <v>351</v>
      </c>
      <c r="C357" s="601" t="s">
        <v>207</v>
      </c>
      <c r="D357" s="602" t="s">
        <v>1038</v>
      </c>
    </row>
    <row r="358" spans="1:4">
      <c r="A358" s="415">
        <v>353</v>
      </c>
      <c r="B358" s="601" t="s">
        <v>351</v>
      </c>
      <c r="C358" s="601" t="s">
        <v>207</v>
      </c>
      <c r="D358" s="602" t="s">
        <v>1044</v>
      </c>
    </row>
    <row r="359" spans="1:4">
      <c r="A359" s="415">
        <v>354</v>
      </c>
      <c r="B359" s="601" t="s">
        <v>351</v>
      </c>
      <c r="C359" s="601" t="s">
        <v>208</v>
      </c>
      <c r="D359" s="602" t="s">
        <v>1038</v>
      </c>
    </row>
    <row r="360" spans="1:4">
      <c r="A360" s="415">
        <v>355</v>
      </c>
      <c r="B360" s="601" t="s">
        <v>351</v>
      </c>
      <c r="C360" s="601" t="s">
        <v>208</v>
      </c>
      <c r="D360" s="602" t="s">
        <v>1042</v>
      </c>
    </row>
    <row r="361" spans="1:4">
      <c r="A361" s="415">
        <v>356</v>
      </c>
      <c r="B361" s="601" t="s">
        <v>352</v>
      </c>
      <c r="C361" s="601" t="s">
        <v>210</v>
      </c>
      <c r="D361" s="602" t="s">
        <v>1317</v>
      </c>
    </row>
    <row r="362" spans="1:4">
      <c r="A362" s="415">
        <v>357</v>
      </c>
      <c r="B362" s="601" t="s">
        <v>352</v>
      </c>
      <c r="C362" s="601" t="s">
        <v>210</v>
      </c>
      <c r="D362" s="602" t="s">
        <v>1318</v>
      </c>
    </row>
    <row r="363" spans="1:4">
      <c r="A363" s="415">
        <v>358</v>
      </c>
      <c r="B363" s="601" t="s">
        <v>352</v>
      </c>
      <c r="C363" s="601" t="s">
        <v>210</v>
      </c>
      <c r="D363" s="602" t="s">
        <v>1319</v>
      </c>
    </row>
    <row r="364" spans="1:4">
      <c r="A364" s="415">
        <v>359</v>
      </c>
      <c r="B364" s="601" t="s">
        <v>352</v>
      </c>
      <c r="C364" s="601" t="s">
        <v>211</v>
      </c>
      <c r="D364" s="602" t="s">
        <v>1320</v>
      </c>
    </row>
    <row r="365" spans="1:4">
      <c r="A365" s="415">
        <v>360</v>
      </c>
      <c r="B365" s="601" t="s">
        <v>352</v>
      </c>
      <c r="C365" s="601" t="s">
        <v>211</v>
      </c>
      <c r="D365" s="602" t="s">
        <v>1321</v>
      </c>
    </row>
    <row r="366" spans="1:4">
      <c r="A366" s="415">
        <v>361</v>
      </c>
      <c r="B366" s="601" t="s">
        <v>352</v>
      </c>
      <c r="C366" s="601" t="s">
        <v>211</v>
      </c>
      <c r="D366" s="602" t="s">
        <v>1322</v>
      </c>
    </row>
    <row r="367" spans="1:4">
      <c r="A367" s="415">
        <v>362</v>
      </c>
      <c r="B367" s="601" t="s">
        <v>352</v>
      </c>
      <c r="C367" s="601" t="s">
        <v>211</v>
      </c>
      <c r="D367" s="602" t="s">
        <v>1323</v>
      </c>
    </row>
    <row r="368" spans="1:4">
      <c r="A368" s="415">
        <v>363</v>
      </c>
      <c r="B368" s="601" t="s">
        <v>352</v>
      </c>
      <c r="C368" s="601" t="s">
        <v>211</v>
      </c>
      <c r="D368" s="602" t="s">
        <v>1324</v>
      </c>
    </row>
    <row r="369" spans="1:4">
      <c r="A369" s="415">
        <v>364</v>
      </c>
      <c r="B369" s="601" t="s">
        <v>352</v>
      </c>
      <c r="C369" s="601" t="s">
        <v>212</v>
      </c>
      <c r="D369" s="602" t="s">
        <v>1325</v>
      </c>
    </row>
    <row r="370" spans="1:4">
      <c r="A370" s="415">
        <v>365</v>
      </c>
      <c r="B370" s="601" t="s">
        <v>352</v>
      </c>
      <c r="C370" s="601" t="s">
        <v>212</v>
      </c>
      <c r="D370" s="602" t="s">
        <v>1326</v>
      </c>
    </row>
    <row r="371" spans="1:4">
      <c r="A371" s="415">
        <v>366</v>
      </c>
      <c r="B371" s="601" t="s">
        <v>352</v>
      </c>
      <c r="C371" s="601" t="s">
        <v>214</v>
      </c>
      <c r="D371" s="602" t="s">
        <v>1327</v>
      </c>
    </row>
    <row r="372" spans="1:4">
      <c r="A372" s="415">
        <v>367</v>
      </c>
      <c r="B372" s="601" t="s">
        <v>352</v>
      </c>
      <c r="C372" s="601" t="s">
        <v>214</v>
      </c>
      <c r="D372" s="602" t="s">
        <v>1328</v>
      </c>
    </row>
    <row r="373" spans="1:4">
      <c r="A373" s="415">
        <v>368</v>
      </c>
      <c r="B373" s="601" t="s">
        <v>352</v>
      </c>
      <c r="C373" s="601" t="s">
        <v>215</v>
      </c>
      <c r="D373" s="602" t="s">
        <v>1329</v>
      </c>
    </row>
    <row r="374" spans="1:4">
      <c r="A374" s="415">
        <v>369</v>
      </c>
      <c r="B374" s="601" t="s">
        <v>352</v>
      </c>
      <c r="C374" s="601" t="s">
        <v>215</v>
      </c>
      <c r="D374" s="602" t="s">
        <v>1330</v>
      </c>
    </row>
    <row r="375" spans="1:4">
      <c r="A375" s="415">
        <v>370</v>
      </c>
      <c r="B375" s="601" t="s">
        <v>352</v>
      </c>
      <c r="C375" s="601" t="s">
        <v>215</v>
      </c>
      <c r="D375" s="602" t="s">
        <v>1331</v>
      </c>
    </row>
    <row r="376" spans="1:4">
      <c r="A376" s="415">
        <v>371</v>
      </c>
      <c r="B376" s="601" t="s">
        <v>352</v>
      </c>
      <c r="C376" s="601" t="s">
        <v>215</v>
      </c>
      <c r="D376" s="602" t="s">
        <v>1332</v>
      </c>
    </row>
    <row r="377" spans="1:4">
      <c r="A377" s="415">
        <v>372</v>
      </c>
      <c r="B377" s="601" t="s">
        <v>352</v>
      </c>
      <c r="C377" s="601" t="s">
        <v>216</v>
      </c>
      <c r="D377" s="602" t="s">
        <v>1047</v>
      </c>
    </row>
    <row r="378" spans="1:4">
      <c r="A378" s="415">
        <v>373</v>
      </c>
      <c r="B378" s="601" t="s">
        <v>352</v>
      </c>
      <c r="C378" s="601" t="s">
        <v>217</v>
      </c>
      <c r="D378" s="602" t="s">
        <v>1333</v>
      </c>
    </row>
    <row r="379" spans="1:4">
      <c r="A379" s="415">
        <v>374</v>
      </c>
      <c r="B379" s="601" t="s">
        <v>352</v>
      </c>
      <c r="C379" s="601" t="s">
        <v>217</v>
      </c>
      <c r="D379" s="602" t="s">
        <v>1334</v>
      </c>
    </row>
    <row r="380" spans="1:4">
      <c r="A380" s="415">
        <v>375</v>
      </c>
      <c r="B380" s="601" t="s">
        <v>352</v>
      </c>
      <c r="C380" s="601" t="s">
        <v>217</v>
      </c>
      <c r="D380" s="602" t="s">
        <v>1335</v>
      </c>
    </row>
    <row r="381" spans="1:4">
      <c r="A381" s="415">
        <v>376</v>
      </c>
      <c r="B381" s="601" t="s">
        <v>352</v>
      </c>
      <c r="C381" s="601" t="s">
        <v>217</v>
      </c>
      <c r="D381" s="602" t="s">
        <v>1336</v>
      </c>
    </row>
    <row r="382" spans="1:4">
      <c r="A382" s="415">
        <v>377</v>
      </c>
      <c r="B382" s="601" t="s">
        <v>352</v>
      </c>
      <c r="C382" s="601" t="s">
        <v>217</v>
      </c>
      <c r="D382" s="602" t="s">
        <v>1337</v>
      </c>
    </row>
    <row r="383" spans="1:4">
      <c r="A383" s="415">
        <v>378</v>
      </c>
      <c r="B383" s="601" t="s">
        <v>352</v>
      </c>
      <c r="C383" s="601" t="s">
        <v>217</v>
      </c>
      <c r="D383" s="602" t="s">
        <v>1338</v>
      </c>
    </row>
    <row r="384" spans="1:4">
      <c r="A384" s="415">
        <v>379</v>
      </c>
      <c r="B384" s="601" t="s">
        <v>352</v>
      </c>
      <c r="C384" s="601" t="s">
        <v>217</v>
      </c>
      <c r="D384" s="602" t="s">
        <v>1339</v>
      </c>
    </row>
    <row r="385" spans="1:4">
      <c r="A385" s="415">
        <v>380</v>
      </c>
      <c r="B385" s="601" t="s">
        <v>352</v>
      </c>
      <c r="C385" s="601" t="s">
        <v>217</v>
      </c>
      <c r="D385" s="602" t="s">
        <v>1340</v>
      </c>
    </row>
    <row r="386" spans="1:4">
      <c r="A386" s="415">
        <v>381</v>
      </c>
      <c r="B386" s="601" t="s">
        <v>352</v>
      </c>
      <c r="C386" s="601" t="s">
        <v>217</v>
      </c>
      <c r="D386" s="602" t="s">
        <v>1341</v>
      </c>
    </row>
    <row r="387" spans="1:4">
      <c r="A387" s="415">
        <v>382</v>
      </c>
      <c r="B387" s="601" t="s">
        <v>352</v>
      </c>
      <c r="C387" s="601" t="s">
        <v>217</v>
      </c>
      <c r="D387" s="602" t="s">
        <v>1342</v>
      </c>
    </row>
    <row r="388" spans="1:4">
      <c r="A388" s="415">
        <v>383</v>
      </c>
      <c r="B388" s="601" t="s">
        <v>352</v>
      </c>
      <c r="C388" s="601" t="s">
        <v>217</v>
      </c>
      <c r="D388" s="602" t="s">
        <v>1343</v>
      </c>
    </row>
    <row r="389" spans="1:4">
      <c r="A389" s="415">
        <v>384</v>
      </c>
      <c r="B389" s="601" t="s">
        <v>352</v>
      </c>
      <c r="C389" s="601" t="s">
        <v>218</v>
      </c>
      <c r="D389" s="602" t="s">
        <v>1344</v>
      </c>
    </row>
    <row r="390" spans="1:4">
      <c r="A390" s="415">
        <v>385</v>
      </c>
      <c r="B390" s="601" t="s">
        <v>352</v>
      </c>
      <c r="C390" s="601" t="s">
        <v>218</v>
      </c>
      <c r="D390" s="602" t="s">
        <v>1345</v>
      </c>
    </row>
    <row r="391" spans="1:4">
      <c r="A391" s="415">
        <v>386</v>
      </c>
      <c r="B391" s="601" t="s">
        <v>352</v>
      </c>
      <c r="C391" s="601" t="s">
        <v>218</v>
      </c>
      <c r="D391" s="602" t="s">
        <v>1346</v>
      </c>
    </row>
    <row r="392" spans="1:4">
      <c r="A392" s="415">
        <v>387</v>
      </c>
      <c r="B392" s="601" t="s">
        <v>352</v>
      </c>
      <c r="C392" s="601" t="s">
        <v>219</v>
      </c>
      <c r="D392" s="602" t="s">
        <v>1347</v>
      </c>
    </row>
    <row r="393" spans="1:4">
      <c r="A393" s="415">
        <v>388</v>
      </c>
      <c r="B393" s="601" t="s">
        <v>352</v>
      </c>
      <c r="C393" s="601" t="s">
        <v>219</v>
      </c>
      <c r="D393" s="602" t="s">
        <v>1348</v>
      </c>
    </row>
    <row r="394" spans="1:4">
      <c r="A394" s="415">
        <v>389</v>
      </c>
      <c r="B394" s="601" t="s">
        <v>352</v>
      </c>
      <c r="C394" s="601" t="s">
        <v>219</v>
      </c>
      <c r="D394" s="602" t="s">
        <v>1349</v>
      </c>
    </row>
    <row r="395" spans="1:4">
      <c r="A395" s="415">
        <v>390</v>
      </c>
      <c r="B395" s="601" t="s">
        <v>352</v>
      </c>
      <c r="C395" s="601" t="s">
        <v>219</v>
      </c>
      <c r="D395" s="602" t="s">
        <v>1350</v>
      </c>
    </row>
    <row r="396" spans="1:4">
      <c r="A396" s="415">
        <v>391</v>
      </c>
      <c r="B396" s="601" t="s">
        <v>352</v>
      </c>
      <c r="C396" s="601" t="s">
        <v>219</v>
      </c>
      <c r="D396" s="602" t="s">
        <v>1351</v>
      </c>
    </row>
    <row r="397" spans="1:4">
      <c r="A397" s="415">
        <v>392</v>
      </c>
      <c r="B397" s="601" t="s">
        <v>352</v>
      </c>
      <c r="C397" s="601" t="s">
        <v>219</v>
      </c>
      <c r="D397" s="602" t="s">
        <v>1352</v>
      </c>
    </row>
    <row r="398" spans="1:4">
      <c r="A398" s="415">
        <v>393</v>
      </c>
      <c r="B398" s="601" t="s">
        <v>352</v>
      </c>
      <c r="C398" s="601" t="s">
        <v>219</v>
      </c>
      <c r="D398" s="602" t="s">
        <v>1353</v>
      </c>
    </row>
    <row r="399" spans="1:4">
      <c r="A399" s="415">
        <v>394</v>
      </c>
      <c r="B399" s="601" t="s">
        <v>352</v>
      </c>
      <c r="C399" s="601" t="s">
        <v>124</v>
      </c>
      <c r="D399" s="602" t="s">
        <v>1221</v>
      </c>
    </row>
    <row r="400" spans="1:4">
      <c r="A400" s="415">
        <v>395</v>
      </c>
      <c r="B400" s="601" t="s">
        <v>352</v>
      </c>
      <c r="C400" s="601" t="s">
        <v>124</v>
      </c>
      <c r="D400" s="602" t="s">
        <v>1354</v>
      </c>
    </row>
    <row r="401" spans="1:4">
      <c r="A401" s="415">
        <v>396</v>
      </c>
      <c r="B401" s="601" t="s">
        <v>352</v>
      </c>
      <c r="C401" s="601" t="s">
        <v>124</v>
      </c>
      <c r="D401" s="602" t="s">
        <v>1309</v>
      </c>
    </row>
    <row r="402" spans="1:4">
      <c r="A402" s="415">
        <v>397</v>
      </c>
      <c r="B402" s="601" t="s">
        <v>352</v>
      </c>
      <c r="C402" s="601" t="s">
        <v>124</v>
      </c>
      <c r="D402" s="602" t="s">
        <v>1307</v>
      </c>
    </row>
    <row r="403" spans="1:4">
      <c r="A403" s="415">
        <v>398</v>
      </c>
      <c r="B403" s="601" t="s">
        <v>352</v>
      </c>
      <c r="C403" s="601" t="s">
        <v>124</v>
      </c>
      <c r="D403" s="602" t="s">
        <v>1355</v>
      </c>
    </row>
    <row r="404" spans="1:4">
      <c r="A404" s="415">
        <v>399</v>
      </c>
      <c r="B404" s="601" t="s">
        <v>352</v>
      </c>
      <c r="C404" s="601" t="s">
        <v>124</v>
      </c>
      <c r="D404" s="602" t="s">
        <v>1356</v>
      </c>
    </row>
    <row r="405" spans="1:4">
      <c r="A405" s="415">
        <v>400</v>
      </c>
      <c r="B405" s="601" t="s">
        <v>352</v>
      </c>
      <c r="C405" s="601" t="s">
        <v>124</v>
      </c>
      <c r="D405" s="602" t="s">
        <v>1357</v>
      </c>
    </row>
    <row r="406" spans="1:4">
      <c r="A406" s="415">
        <v>401</v>
      </c>
      <c r="B406" s="601" t="s">
        <v>352</v>
      </c>
      <c r="C406" s="601" t="s">
        <v>124</v>
      </c>
      <c r="D406" s="602" t="s">
        <v>1358</v>
      </c>
    </row>
    <row r="407" spans="1:4">
      <c r="A407" s="415">
        <v>402</v>
      </c>
      <c r="B407" s="601" t="s">
        <v>352</v>
      </c>
      <c r="C407" s="601" t="s">
        <v>124</v>
      </c>
      <c r="D407" s="602" t="s">
        <v>1359</v>
      </c>
    </row>
    <row r="408" spans="1:4">
      <c r="A408" s="415">
        <v>403</v>
      </c>
      <c r="B408" s="601" t="s">
        <v>352</v>
      </c>
      <c r="C408" s="601" t="s">
        <v>220</v>
      </c>
      <c r="D408" s="602" t="s">
        <v>1360</v>
      </c>
    </row>
    <row r="409" spans="1:4">
      <c r="A409" s="415">
        <v>404</v>
      </c>
      <c r="B409" s="601" t="s">
        <v>352</v>
      </c>
      <c r="C409" s="601" t="s">
        <v>220</v>
      </c>
      <c r="D409" s="602" t="s">
        <v>1038</v>
      </c>
    </row>
    <row r="410" spans="1:4">
      <c r="A410" s="415">
        <v>405</v>
      </c>
      <c r="B410" s="601" t="s">
        <v>352</v>
      </c>
      <c r="C410" s="601" t="s">
        <v>220</v>
      </c>
      <c r="D410" s="602" t="s">
        <v>1361</v>
      </c>
    </row>
    <row r="411" spans="1:4">
      <c r="A411" s="415">
        <v>406</v>
      </c>
      <c r="B411" s="601" t="s">
        <v>352</v>
      </c>
      <c r="C411" s="601" t="s">
        <v>220</v>
      </c>
      <c r="D411" s="602" t="s">
        <v>1362</v>
      </c>
    </row>
    <row r="412" spans="1:4">
      <c r="A412" s="415">
        <v>407</v>
      </c>
      <c r="B412" s="601" t="s">
        <v>352</v>
      </c>
      <c r="C412" s="601" t="s">
        <v>221</v>
      </c>
      <c r="D412" s="602" t="s">
        <v>1363</v>
      </c>
    </row>
    <row r="413" spans="1:4">
      <c r="A413" s="415">
        <v>408</v>
      </c>
      <c r="B413" s="601" t="s">
        <v>352</v>
      </c>
      <c r="C413" s="601" t="s">
        <v>221</v>
      </c>
      <c r="D413" s="602" t="s">
        <v>1364</v>
      </c>
    </row>
    <row r="414" spans="1:4">
      <c r="A414" s="415">
        <v>409</v>
      </c>
      <c r="B414" s="601" t="s">
        <v>352</v>
      </c>
      <c r="C414" s="601" t="s">
        <v>221</v>
      </c>
      <c r="D414" s="602" t="s">
        <v>1365</v>
      </c>
    </row>
    <row r="415" spans="1:4">
      <c r="A415" s="415">
        <v>410</v>
      </c>
      <c r="B415" s="601" t="s">
        <v>352</v>
      </c>
      <c r="C415" s="601" t="s">
        <v>221</v>
      </c>
      <c r="D415" s="602" t="s">
        <v>1366</v>
      </c>
    </row>
    <row r="416" spans="1:4">
      <c r="A416" s="415">
        <v>411</v>
      </c>
      <c r="B416" s="601" t="s">
        <v>352</v>
      </c>
      <c r="C416" s="601" t="s">
        <v>221</v>
      </c>
      <c r="D416" s="602" t="s">
        <v>1367</v>
      </c>
    </row>
    <row r="417" spans="1:4">
      <c r="A417" s="415">
        <v>412</v>
      </c>
      <c r="B417" s="601" t="s">
        <v>352</v>
      </c>
      <c r="C417" s="601" t="s">
        <v>222</v>
      </c>
      <c r="D417" s="602" t="s">
        <v>1368</v>
      </c>
    </row>
    <row r="418" spans="1:4">
      <c r="A418" s="415">
        <v>413</v>
      </c>
      <c r="B418" s="601" t="s">
        <v>352</v>
      </c>
      <c r="C418" s="601" t="s">
        <v>222</v>
      </c>
      <c r="D418" s="602" t="s">
        <v>1369</v>
      </c>
    </row>
    <row r="419" spans="1:4">
      <c r="A419" s="415">
        <v>414</v>
      </c>
      <c r="B419" s="601" t="s">
        <v>352</v>
      </c>
      <c r="C419" s="601" t="s">
        <v>222</v>
      </c>
      <c r="D419" s="602" t="s">
        <v>1370</v>
      </c>
    </row>
    <row r="420" spans="1:4">
      <c r="A420" s="415">
        <v>415</v>
      </c>
      <c r="B420" s="601" t="s">
        <v>352</v>
      </c>
      <c r="C420" s="601" t="s">
        <v>222</v>
      </c>
      <c r="D420" s="602" t="s">
        <v>1371</v>
      </c>
    </row>
    <row r="421" spans="1:4">
      <c r="A421" s="415">
        <v>416</v>
      </c>
      <c r="B421" s="601" t="s">
        <v>352</v>
      </c>
      <c r="C421" s="601" t="s">
        <v>222</v>
      </c>
      <c r="D421" s="602" t="s">
        <v>1372</v>
      </c>
    </row>
    <row r="422" spans="1:4">
      <c r="A422" s="415">
        <v>417</v>
      </c>
      <c r="B422" s="601" t="s">
        <v>352</v>
      </c>
      <c r="C422" s="601" t="s">
        <v>223</v>
      </c>
      <c r="D422" s="602" t="s">
        <v>1373</v>
      </c>
    </row>
    <row r="423" spans="1:4">
      <c r="A423" s="415">
        <v>418</v>
      </c>
      <c r="B423" s="601" t="s">
        <v>352</v>
      </c>
      <c r="C423" s="601" t="s">
        <v>223</v>
      </c>
      <c r="D423" s="602" t="s">
        <v>1374</v>
      </c>
    </row>
    <row r="424" spans="1:4">
      <c r="A424" s="415">
        <v>419</v>
      </c>
      <c r="B424" s="601" t="s">
        <v>352</v>
      </c>
      <c r="C424" s="601" t="s">
        <v>223</v>
      </c>
      <c r="D424" s="602" t="s">
        <v>1375</v>
      </c>
    </row>
    <row r="425" spans="1:4">
      <c r="A425" s="415">
        <v>420</v>
      </c>
      <c r="B425" s="601" t="s">
        <v>352</v>
      </c>
      <c r="C425" s="601" t="s">
        <v>223</v>
      </c>
      <c r="D425" s="602" t="s">
        <v>1376</v>
      </c>
    </row>
    <row r="426" spans="1:4">
      <c r="A426" s="415">
        <v>421</v>
      </c>
      <c r="B426" s="601" t="s">
        <v>352</v>
      </c>
      <c r="C426" s="601" t="s">
        <v>223</v>
      </c>
      <c r="D426" s="602" t="s">
        <v>1377</v>
      </c>
    </row>
    <row r="427" spans="1:4">
      <c r="A427" s="415">
        <v>422</v>
      </c>
      <c r="B427" s="601" t="s">
        <v>352</v>
      </c>
      <c r="C427" s="601" t="s">
        <v>223</v>
      </c>
      <c r="D427" s="602" t="s">
        <v>1297</v>
      </c>
    </row>
    <row r="428" spans="1:4">
      <c r="A428" s="415">
        <v>423</v>
      </c>
      <c r="B428" s="601" t="s">
        <v>352</v>
      </c>
      <c r="C428" s="601" t="s">
        <v>224</v>
      </c>
      <c r="D428" s="602" t="s">
        <v>1378</v>
      </c>
    </row>
    <row r="429" spans="1:4">
      <c r="A429" s="415">
        <v>424</v>
      </c>
      <c r="B429" s="601" t="s">
        <v>352</v>
      </c>
      <c r="C429" s="601" t="s">
        <v>224</v>
      </c>
      <c r="D429" s="602" t="s">
        <v>1379</v>
      </c>
    </row>
    <row r="430" spans="1:4">
      <c r="A430" s="415">
        <v>425</v>
      </c>
      <c r="B430" s="601" t="s">
        <v>352</v>
      </c>
      <c r="C430" s="601" t="s">
        <v>224</v>
      </c>
      <c r="D430" s="602" t="s">
        <v>1380</v>
      </c>
    </row>
    <row r="431" spans="1:4">
      <c r="A431" s="415">
        <v>426</v>
      </c>
      <c r="B431" s="601" t="s">
        <v>352</v>
      </c>
      <c r="C431" s="601" t="s">
        <v>224</v>
      </c>
      <c r="D431" s="602" t="s">
        <v>1381</v>
      </c>
    </row>
    <row r="432" spans="1:4">
      <c r="A432" s="415">
        <v>427</v>
      </c>
      <c r="B432" s="601" t="s">
        <v>352</v>
      </c>
      <c r="C432" s="601" t="s">
        <v>224</v>
      </c>
      <c r="D432" s="602" t="s">
        <v>1382</v>
      </c>
    </row>
    <row r="433" spans="1:4">
      <c r="A433" s="415">
        <v>428</v>
      </c>
      <c r="B433" s="601" t="s">
        <v>352</v>
      </c>
      <c r="C433" s="601" t="s">
        <v>224</v>
      </c>
      <c r="D433" s="602" t="s">
        <v>1383</v>
      </c>
    </row>
    <row r="434" spans="1:4">
      <c r="A434" s="415">
        <v>429</v>
      </c>
      <c r="B434" s="601" t="s">
        <v>352</v>
      </c>
      <c r="C434" s="601" t="s">
        <v>224</v>
      </c>
      <c r="D434" s="602" t="s">
        <v>1384</v>
      </c>
    </row>
    <row r="435" spans="1:4">
      <c r="A435" s="415">
        <v>430</v>
      </c>
      <c r="B435" s="601" t="s">
        <v>352</v>
      </c>
      <c r="C435" s="601" t="s">
        <v>224</v>
      </c>
      <c r="D435" s="602" t="s">
        <v>1385</v>
      </c>
    </row>
    <row r="436" spans="1:4">
      <c r="A436" s="415">
        <v>431</v>
      </c>
      <c r="B436" s="601" t="s">
        <v>352</v>
      </c>
      <c r="C436" s="601" t="s">
        <v>225</v>
      </c>
      <c r="D436" s="602" t="s">
        <v>1109</v>
      </c>
    </row>
    <row r="437" spans="1:4">
      <c r="A437" s="415">
        <v>432</v>
      </c>
      <c r="B437" s="601" t="s">
        <v>352</v>
      </c>
      <c r="C437" s="601" t="s">
        <v>225</v>
      </c>
      <c r="D437" s="602" t="s">
        <v>1386</v>
      </c>
    </row>
    <row r="438" spans="1:4">
      <c r="A438" s="415">
        <v>433</v>
      </c>
      <c r="B438" s="601" t="s">
        <v>352</v>
      </c>
      <c r="C438" s="601" t="s">
        <v>225</v>
      </c>
      <c r="D438" s="602" t="s">
        <v>1387</v>
      </c>
    </row>
    <row r="439" spans="1:4">
      <c r="A439" s="415">
        <v>434</v>
      </c>
      <c r="B439" s="601" t="s">
        <v>352</v>
      </c>
      <c r="C439" s="601" t="s">
        <v>225</v>
      </c>
      <c r="D439" s="602" t="s">
        <v>1388</v>
      </c>
    </row>
    <row r="440" spans="1:4">
      <c r="A440" s="415">
        <v>435</v>
      </c>
      <c r="B440" s="601" t="s">
        <v>352</v>
      </c>
      <c r="C440" s="601" t="s">
        <v>225</v>
      </c>
      <c r="D440" s="602" t="s">
        <v>1303</v>
      </c>
    </row>
    <row r="441" spans="1:4">
      <c r="A441" s="415">
        <v>436</v>
      </c>
      <c r="B441" s="601" t="s">
        <v>352</v>
      </c>
      <c r="C441" s="601" t="s">
        <v>225</v>
      </c>
      <c r="D441" s="602" t="s">
        <v>1389</v>
      </c>
    </row>
    <row r="442" spans="1:4">
      <c r="A442" s="415">
        <v>437</v>
      </c>
      <c r="B442" s="601" t="s">
        <v>352</v>
      </c>
      <c r="C442" s="601" t="s">
        <v>225</v>
      </c>
      <c r="D442" s="602" t="s">
        <v>1390</v>
      </c>
    </row>
    <row r="443" spans="1:4">
      <c r="A443" s="415">
        <v>438</v>
      </c>
      <c r="B443" s="601" t="s">
        <v>352</v>
      </c>
      <c r="C443" s="601" t="s">
        <v>225</v>
      </c>
      <c r="D443" s="602" t="s">
        <v>1391</v>
      </c>
    </row>
    <row r="444" spans="1:4">
      <c r="A444" s="415">
        <v>439</v>
      </c>
      <c r="B444" s="601" t="s">
        <v>352</v>
      </c>
      <c r="C444" s="601" t="s">
        <v>225</v>
      </c>
      <c r="D444" s="602" t="s">
        <v>1392</v>
      </c>
    </row>
    <row r="445" spans="1:4">
      <c r="A445" s="415">
        <v>440</v>
      </c>
      <c r="B445" s="601" t="s">
        <v>352</v>
      </c>
      <c r="C445" s="601" t="s">
        <v>225</v>
      </c>
      <c r="D445" s="602" t="s">
        <v>1393</v>
      </c>
    </row>
    <row r="446" spans="1:4" ht="17.25" thickBot="1">
      <c r="A446" s="594">
        <v>441</v>
      </c>
      <c r="B446" s="426" t="s">
        <v>363</v>
      </c>
      <c r="C446" s="426" t="s">
        <v>849</v>
      </c>
      <c r="D446" s="82" t="s">
        <v>1394</v>
      </c>
    </row>
  </sheetData>
  <mergeCells count="1">
    <mergeCell ref="A3:C3"/>
  </mergeCells>
  <phoneticPr fontId="40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9"/>
  <sheetViews>
    <sheetView zoomScale="90" zoomScaleNormal="90" workbookViewId="0">
      <selection activeCell="I12" sqref="I12"/>
    </sheetView>
  </sheetViews>
  <sheetFormatPr defaultRowHeight="16.5"/>
  <cols>
    <col min="1" max="1" width="9" style="107"/>
    <col min="2" max="2" width="9.375" style="107" bestFit="1" customWidth="1"/>
    <col min="3" max="5" width="9" style="107"/>
    <col min="6" max="6" width="9.375" style="107" bestFit="1" customWidth="1"/>
    <col min="7" max="7" width="9" style="107"/>
    <col min="8" max="8" width="9.375" style="107" bestFit="1" customWidth="1"/>
    <col min="9" max="16384" width="9" style="107"/>
  </cols>
  <sheetData>
    <row r="1" spans="1:11" ht="26.25">
      <c r="A1" s="1331" t="s">
        <v>714</v>
      </c>
      <c r="B1" s="1331"/>
      <c r="C1" s="1331"/>
      <c r="D1" s="1331"/>
      <c r="E1" s="1331"/>
      <c r="F1" s="1331"/>
      <c r="G1" s="1331"/>
      <c r="H1" s="1331"/>
      <c r="I1" s="1331"/>
    </row>
    <row r="2" spans="1:11" ht="16.5" customHeight="1">
      <c r="A2" s="114" t="s">
        <v>715</v>
      </c>
      <c r="B2" s="120"/>
      <c r="C2" s="115"/>
      <c r="D2" s="111"/>
      <c r="E2" s="111"/>
      <c r="F2" s="111"/>
      <c r="G2" s="111"/>
      <c r="H2" s="111"/>
      <c r="I2" s="111"/>
    </row>
    <row r="3" spans="1:11" ht="17.25" thickBot="1">
      <c r="A3" s="109"/>
      <c r="B3" s="121"/>
      <c r="C3" s="121"/>
      <c r="E3" s="522" t="s">
        <v>959</v>
      </c>
      <c r="I3" s="110" t="s">
        <v>232</v>
      </c>
    </row>
    <row r="4" spans="1:11">
      <c r="A4" s="1363" t="s">
        <v>295</v>
      </c>
      <c r="B4" s="1409" t="s">
        <v>227</v>
      </c>
      <c r="C4" s="1411" t="s">
        <v>296</v>
      </c>
      <c r="D4" s="1411"/>
      <c r="E4" s="1411"/>
      <c r="F4" s="1411"/>
      <c r="G4" s="1411"/>
      <c r="H4" s="1411"/>
      <c r="I4" s="1412"/>
    </row>
    <row r="5" spans="1:11" ht="51" customHeight="1" thickBot="1">
      <c r="A5" s="1408"/>
      <c r="B5" s="1410"/>
      <c r="C5" s="484" t="s">
        <v>694</v>
      </c>
      <c r="D5" s="484" t="s">
        <v>943</v>
      </c>
      <c r="E5" s="485" t="s">
        <v>944</v>
      </c>
      <c r="F5" s="596" t="s">
        <v>945</v>
      </c>
      <c r="G5" s="484" t="s">
        <v>696</v>
      </c>
      <c r="H5" s="484" t="s">
        <v>695</v>
      </c>
      <c r="I5" s="502" t="s">
        <v>697</v>
      </c>
    </row>
    <row r="6" spans="1:11">
      <c r="A6" s="330" t="s">
        <v>297</v>
      </c>
      <c r="B6" s="952">
        <f>SUM(C6:I6)</f>
        <v>43770</v>
      </c>
      <c r="C6" s="952">
        <f>SUM(C7:C9)</f>
        <v>2332</v>
      </c>
      <c r="D6" s="952">
        <f t="shared" ref="D6:I6" si="0">SUM(D7:D9)</f>
        <v>1439</v>
      </c>
      <c r="E6" s="952">
        <f t="shared" si="0"/>
        <v>868</v>
      </c>
      <c r="F6" s="952">
        <f t="shared" si="0"/>
        <v>14751</v>
      </c>
      <c r="G6" s="952">
        <f t="shared" si="0"/>
        <v>23632</v>
      </c>
      <c r="H6" s="952">
        <f t="shared" si="0"/>
        <v>129</v>
      </c>
      <c r="I6" s="714">
        <f t="shared" si="0"/>
        <v>619</v>
      </c>
      <c r="J6" s="910"/>
      <c r="K6" s="910"/>
    </row>
    <row r="7" spans="1:11">
      <c r="A7" s="332" t="s">
        <v>298</v>
      </c>
      <c r="B7" s="953">
        <f t="shared" ref="B7:B70" si="1">SUM(C7:I7)</f>
        <v>15852</v>
      </c>
      <c r="C7" s="953">
        <f>SUM(C11,C15,C19,C23,C27,C31,C35,C39,C43,C47,C51,C55,C59,C63,C67,C71,C75)</f>
        <v>1120</v>
      </c>
      <c r="D7" s="953">
        <f t="shared" ref="D7:I7" si="2">SUM(D11,D15,D19,D23,D27,D31,D35,D39,D43,D47,D51,D55,D59,D63,D67,D71,D75)</f>
        <v>383</v>
      </c>
      <c r="E7" s="953">
        <f t="shared" si="2"/>
        <v>302</v>
      </c>
      <c r="F7" s="953">
        <f t="shared" si="2"/>
        <v>5746</v>
      </c>
      <c r="G7" s="953">
        <f t="shared" si="2"/>
        <v>7927</v>
      </c>
      <c r="H7" s="953">
        <f t="shared" si="2"/>
        <v>56</v>
      </c>
      <c r="I7" s="718">
        <f t="shared" si="2"/>
        <v>318</v>
      </c>
      <c r="J7" s="910"/>
      <c r="K7" s="910"/>
    </row>
    <row r="8" spans="1:11">
      <c r="A8" s="332" t="s">
        <v>299</v>
      </c>
      <c r="B8" s="953">
        <f t="shared" si="1"/>
        <v>19649</v>
      </c>
      <c r="C8" s="953">
        <f>SUM(C12,C16,C20,C24,C28,C32,C36,C40,C44,C48,C52,C56,C60,C64,C68,C72,C76)</f>
        <v>643</v>
      </c>
      <c r="D8" s="953">
        <f t="shared" ref="D8:I8" si="3">SUM(D12,D16,D20,D24,D28,D32,D36,D40,D44,D48,D52,D56,D60,D64,D68,D72,D76)</f>
        <v>286</v>
      </c>
      <c r="E8" s="953">
        <f t="shared" si="3"/>
        <v>204</v>
      </c>
      <c r="F8" s="953">
        <f t="shared" si="3"/>
        <v>5785</v>
      </c>
      <c r="G8" s="953">
        <f t="shared" si="3"/>
        <v>12481</v>
      </c>
      <c r="H8" s="953">
        <f t="shared" si="3"/>
        <v>52</v>
      </c>
      <c r="I8" s="718">
        <f t="shared" si="3"/>
        <v>198</v>
      </c>
      <c r="J8" s="910"/>
      <c r="K8" s="910"/>
    </row>
    <row r="9" spans="1:11" ht="17.25" thickBot="1">
      <c r="A9" s="331" t="s">
        <v>300</v>
      </c>
      <c r="B9" s="719">
        <f t="shared" si="1"/>
        <v>8269</v>
      </c>
      <c r="C9" s="954">
        <f>SUM(C13,C17,C21,C25,C29,C33,C37,C41,C45,C49,C53,C57,C61,C65,C69,C73,C77)</f>
        <v>569</v>
      </c>
      <c r="D9" s="954">
        <f t="shared" ref="D9:I9" si="4">SUM(D13,D17,D21,D25,D29,D33,D37,D41,D45,D49,D53,D57,D61,D65,D69,D73,D77)</f>
        <v>770</v>
      </c>
      <c r="E9" s="954">
        <f t="shared" si="4"/>
        <v>362</v>
      </c>
      <c r="F9" s="954">
        <f t="shared" si="4"/>
        <v>3220</v>
      </c>
      <c r="G9" s="954">
        <f t="shared" si="4"/>
        <v>3224</v>
      </c>
      <c r="H9" s="954">
        <f t="shared" si="4"/>
        <v>21</v>
      </c>
      <c r="I9" s="955">
        <f t="shared" si="4"/>
        <v>103</v>
      </c>
      <c r="J9" s="910"/>
      <c r="K9" s="910"/>
    </row>
    <row r="10" spans="1:11">
      <c r="A10" s="335" t="s">
        <v>242</v>
      </c>
      <c r="B10" s="952">
        <f t="shared" si="1"/>
        <v>6742</v>
      </c>
      <c r="C10" s="952">
        <f>SUM(C11:C13)</f>
        <v>750</v>
      </c>
      <c r="D10" s="952">
        <f t="shared" ref="D10" si="5">SUM(D11:D13)</f>
        <v>39</v>
      </c>
      <c r="E10" s="952">
        <f t="shared" ref="E10" si="6">SUM(E11:E13)</f>
        <v>167</v>
      </c>
      <c r="F10" s="952">
        <f t="shared" ref="F10" si="7">SUM(F11:F13)</f>
        <v>2337</v>
      </c>
      <c r="G10" s="952">
        <f t="shared" ref="G10" si="8">SUM(G11:G13)</f>
        <v>3258</v>
      </c>
      <c r="H10" s="952">
        <f t="shared" ref="H10" si="9">SUM(H11:H13)</f>
        <v>26</v>
      </c>
      <c r="I10" s="714">
        <f t="shared" ref="I10" si="10">SUM(I11:I13)</f>
        <v>165</v>
      </c>
      <c r="J10" s="910"/>
      <c r="K10" s="910"/>
    </row>
    <row r="11" spans="1:11">
      <c r="A11" s="285" t="s">
        <v>298</v>
      </c>
      <c r="B11" s="953">
        <f t="shared" si="1"/>
        <v>6742</v>
      </c>
      <c r="C11" s="956">
        <v>750</v>
      </c>
      <c r="D11" s="956">
        <v>39</v>
      </c>
      <c r="E11" s="664">
        <v>167</v>
      </c>
      <c r="F11" s="664">
        <v>2337</v>
      </c>
      <c r="G11" s="664">
        <v>3258</v>
      </c>
      <c r="H11" s="664">
        <v>26</v>
      </c>
      <c r="I11" s="665">
        <v>165</v>
      </c>
      <c r="J11" s="910"/>
      <c r="K11" s="910"/>
    </row>
    <row r="12" spans="1:11">
      <c r="A12" s="285" t="s">
        <v>299</v>
      </c>
      <c r="B12" s="953">
        <f t="shared" si="1"/>
        <v>0</v>
      </c>
      <c r="C12" s="957">
        <v>0</v>
      </c>
      <c r="D12" s="957">
        <v>0</v>
      </c>
      <c r="E12" s="958">
        <v>0</v>
      </c>
      <c r="F12" s="958">
        <v>0</v>
      </c>
      <c r="G12" s="958">
        <v>0</v>
      </c>
      <c r="H12" s="958">
        <v>0</v>
      </c>
      <c r="I12" s="959">
        <v>0</v>
      </c>
      <c r="J12" s="910"/>
      <c r="K12" s="910"/>
    </row>
    <row r="13" spans="1:11" ht="17.25" thickBot="1">
      <c r="A13" s="286" t="s">
        <v>300</v>
      </c>
      <c r="B13" s="719">
        <f t="shared" si="1"/>
        <v>0</v>
      </c>
      <c r="C13" s="654">
        <v>0</v>
      </c>
      <c r="D13" s="654">
        <v>0</v>
      </c>
      <c r="E13" s="654">
        <v>0</v>
      </c>
      <c r="F13" s="654">
        <v>0</v>
      </c>
      <c r="G13" s="654">
        <v>0</v>
      </c>
      <c r="H13" s="654">
        <v>0</v>
      </c>
      <c r="I13" s="655">
        <v>0</v>
      </c>
      <c r="J13" s="910"/>
      <c r="K13" s="910"/>
    </row>
    <row r="14" spans="1:11">
      <c r="A14" s="291" t="s">
        <v>243</v>
      </c>
      <c r="B14" s="952">
        <f t="shared" si="1"/>
        <v>1897</v>
      </c>
      <c r="C14" s="952">
        <f>SUM(C15:C17)</f>
        <v>152</v>
      </c>
      <c r="D14" s="952">
        <f t="shared" ref="D14" si="11">SUM(D15:D17)</f>
        <v>84</v>
      </c>
      <c r="E14" s="952">
        <f t="shared" ref="E14" si="12">SUM(E15:E17)</f>
        <v>38</v>
      </c>
      <c r="F14" s="952">
        <f t="shared" ref="F14" si="13">SUM(F15:F17)</f>
        <v>814</v>
      </c>
      <c r="G14" s="952">
        <f t="shared" ref="G14" si="14">SUM(G15:G17)</f>
        <v>776</v>
      </c>
      <c r="H14" s="952">
        <f t="shared" ref="H14" si="15">SUM(H15:H17)</f>
        <v>5</v>
      </c>
      <c r="I14" s="714">
        <f t="shared" ref="I14" si="16">SUM(I15:I17)</f>
        <v>28</v>
      </c>
      <c r="J14" s="910"/>
      <c r="K14" s="910"/>
    </row>
    <row r="15" spans="1:11">
      <c r="A15" s="169" t="s">
        <v>298</v>
      </c>
      <c r="B15" s="953">
        <f t="shared" si="1"/>
        <v>1745</v>
      </c>
      <c r="C15" s="956">
        <v>140</v>
      </c>
      <c r="D15" s="956">
        <v>73</v>
      </c>
      <c r="E15" s="664">
        <v>38</v>
      </c>
      <c r="F15" s="664">
        <v>772</v>
      </c>
      <c r="G15" s="664">
        <v>692</v>
      </c>
      <c r="H15" s="664">
        <v>4</v>
      </c>
      <c r="I15" s="665">
        <v>26</v>
      </c>
      <c r="J15" s="910"/>
      <c r="K15" s="910"/>
    </row>
    <row r="16" spans="1:11">
      <c r="A16" s="169" t="s">
        <v>299</v>
      </c>
      <c r="B16" s="953">
        <f t="shared" si="1"/>
        <v>0</v>
      </c>
      <c r="C16" s="957">
        <v>0</v>
      </c>
      <c r="D16" s="957">
        <v>0</v>
      </c>
      <c r="E16" s="958">
        <v>0</v>
      </c>
      <c r="F16" s="958">
        <v>0</v>
      </c>
      <c r="G16" s="958">
        <v>0</v>
      </c>
      <c r="H16" s="958">
        <v>0</v>
      </c>
      <c r="I16" s="959">
        <v>0</v>
      </c>
      <c r="J16" s="910"/>
      <c r="K16" s="910"/>
    </row>
    <row r="17" spans="1:11" ht="17.25" thickBot="1">
      <c r="A17" s="170" t="s">
        <v>300</v>
      </c>
      <c r="B17" s="719">
        <f t="shared" si="1"/>
        <v>152</v>
      </c>
      <c r="C17" s="654">
        <v>12</v>
      </c>
      <c r="D17" s="654">
        <v>11</v>
      </c>
      <c r="E17" s="654">
        <v>0</v>
      </c>
      <c r="F17" s="654">
        <v>42</v>
      </c>
      <c r="G17" s="654">
        <v>84</v>
      </c>
      <c r="H17" s="654">
        <v>1</v>
      </c>
      <c r="I17" s="655">
        <v>2</v>
      </c>
      <c r="J17" s="910"/>
      <c r="K17" s="910"/>
    </row>
    <row r="18" spans="1:11">
      <c r="A18" s="172" t="s">
        <v>244</v>
      </c>
      <c r="B18" s="952">
        <f t="shared" si="1"/>
        <v>1590</v>
      </c>
      <c r="C18" s="952">
        <f>SUM(C19:C21)</f>
        <v>39</v>
      </c>
      <c r="D18" s="952">
        <f t="shared" ref="D18" si="17">SUM(D19:D21)</f>
        <v>123</v>
      </c>
      <c r="E18" s="952">
        <f t="shared" ref="E18" si="18">SUM(E19:E21)</f>
        <v>34</v>
      </c>
      <c r="F18" s="952">
        <f t="shared" ref="F18" si="19">SUM(F19:F21)</f>
        <v>726</v>
      </c>
      <c r="G18" s="952">
        <f t="shared" ref="G18" si="20">SUM(G19:G21)</f>
        <v>646</v>
      </c>
      <c r="H18" s="952">
        <f t="shared" ref="H18" si="21">SUM(H19:H21)</f>
        <v>5</v>
      </c>
      <c r="I18" s="714">
        <f t="shared" ref="I18" si="22">SUM(I19:I21)</f>
        <v>17</v>
      </c>
      <c r="J18" s="910"/>
      <c r="K18" s="910"/>
    </row>
    <row r="19" spans="1:11">
      <c r="A19" s="169" t="s">
        <v>298</v>
      </c>
      <c r="B19" s="953">
        <f t="shared" si="1"/>
        <v>1449</v>
      </c>
      <c r="C19" s="956">
        <v>33</v>
      </c>
      <c r="D19" s="956">
        <v>110</v>
      </c>
      <c r="E19" s="664">
        <v>34</v>
      </c>
      <c r="F19" s="664">
        <v>657</v>
      </c>
      <c r="G19" s="664">
        <v>594</v>
      </c>
      <c r="H19" s="664">
        <v>4</v>
      </c>
      <c r="I19" s="665">
        <v>17</v>
      </c>
      <c r="J19" s="910"/>
      <c r="K19" s="910"/>
    </row>
    <row r="20" spans="1:11">
      <c r="A20" s="169" t="s">
        <v>299</v>
      </c>
      <c r="B20" s="953">
        <f t="shared" si="1"/>
        <v>0</v>
      </c>
      <c r="C20" s="957">
        <v>0</v>
      </c>
      <c r="D20" s="957">
        <v>0</v>
      </c>
      <c r="E20" s="958">
        <v>0</v>
      </c>
      <c r="F20" s="958">
        <v>0</v>
      </c>
      <c r="G20" s="958">
        <v>0</v>
      </c>
      <c r="H20" s="958">
        <v>0</v>
      </c>
      <c r="I20" s="959">
        <v>0</v>
      </c>
      <c r="J20" s="910"/>
      <c r="K20" s="910"/>
    </row>
    <row r="21" spans="1:11" ht="17.25" thickBot="1">
      <c r="A21" s="170" t="s">
        <v>300</v>
      </c>
      <c r="B21" s="719">
        <f t="shared" si="1"/>
        <v>141</v>
      </c>
      <c r="C21" s="654">
        <v>6</v>
      </c>
      <c r="D21" s="654">
        <v>13</v>
      </c>
      <c r="E21" s="654">
        <v>0</v>
      </c>
      <c r="F21" s="654">
        <v>69</v>
      </c>
      <c r="G21" s="654">
        <v>52</v>
      </c>
      <c r="H21" s="654">
        <v>1</v>
      </c>
      <c r="I21" s="655">
        <v>0</v>
      </c>
      <c r="J21" s="910"/>
      <c r="K21" s="910"/>
    </row>
    <row r="22" spans="1:11">
      <c r="A22" s="172" t="s">
        <v>245</v>
      </c>
      <c r="B22" s="952">
        <f t="shared" si="1"/>
        <v>2263</v>
      </c>
      <c r="C22" s="952">
        <f>SUM(C23:C25)</f>
        <v>125</v>
      </c>
      <c r="D22" s="952">
        <f t="shared" ref="D22" si="23">SUM(D23:D25)</f>
        <v>10</v>
      </c>
      <c r="E22" s="952">
        <f t="shared" ref="E22" si="24">SUM(E23:E25)</f>
        <v>22</v>
      </c>
      <c r="F22" s="952">
        <f t="shared" ref="F22" si="25">SUM(F23:F25)</f>
        <v>799</v>
      </c>
      <c r="G22" s="952">
        <f t="shared" ref="G22" si="26">SUM(G23:G25)</f>
        <v>1255</v>
      </c>
      <c r="H22" s="952">
        <f t="shared" ref="H22" si="27">SUM(H23:H25)</f>
        <v>8</v>
      </c>
      <c r="I22" s="714">
        <f t="shared" ref="I22" si="28">SUM(I23:I25)</f>
        <v>44</v>
      </c>
      <c r="J22" s="910"/>
      <c r="K22" s="910"/>
    </row>
    <row r="23" spans="1:11">
      <c r="A23" s="169" t="s">
        <v>298</v>
      </c>
      <c r="B23" s="953">
        <f t="shared" si="1"/>
        <v>2232</v>
      </c>
      <c r="C23" s="956">
        <v>113</v>
      </c>
      <c r="D23" s="956">
        <v>10</v>
      </c>
      <c r="E23" s="664">
        <v>21</v>
      </c>
      <c r="F23" s="664">
        <v>789</v>
      </c>
      <c r="G23" s="664">
        <v>1247</v>
      </c>
      <c r="H23" s="664">
        <v>8</v>
      </c>
      <c r="I23" s="665">
        <v>44</v>
      </c>
      <c r="J23" s="910"/>
      <c r="K23" s="910"/>
    </row>
    <row r="24" spans="1:11">
      <c r="A24" s="169" t="s">
        <v>299</v>
      </c>
      <c r="B24" s="953">
        <f t="shared" si="1"/>
        <v>0</v>
      </c>
      <c r="C24" s="957">
        <v>0</v>
      </c>
      <c r="D24" s="957">
        <v>0</v>
      </c>
      <c r="E24" s="958">
        <v>0</v>
      </c>
      <c r="F24" s="958">
        <v>0</v>
      </c>
      <c r="G24" s="958">
        <v>0</v>
      </c>
      <c r="H24" s="958">
        <v>0</v>
      </c>
      <c r="I24" s="959">
        <v>0</v>
      </c>
      <c r="J24" s="910"/>
      <c r="K24" s="910"/>
    </row>
    <row r="25" spans="1:11" ht="17.25" thickBot="1">
      <c r="A25" s="170" t="s">
        <v>300</v>
      </c>
      <c r="B25" s="719">
        <f t="shared" si="1"/>
        <v>31</v>
      </c>
      <c r="C25" s="654">
        <v>12</v>
      </c>
      <c r="D25" s="654">
        <v>0</v>
      </c>
      <c r="E25" s="654">
        <v>1</v>
      </c>
      <c r="F25" s="654">
        <v>10</v>
      </c>
      <c r="G25" s="654">
        <v>8</v>
      </c>
      <c r="H25" s="654">
        <v>0</v>
      </c>
      <c r="I25" s="655">
        <v>0</v>
      </c>
      <c r="J25" s="910"/>
      <c r="K25" s="910"/>
    </row>
    <row r="26" spans="1:11">
      <c r="A26" s="172" t="s">
        <v>246</v>
      </c>
      <c r="B26" s="952">
        <f t="shared" si="1"/>
        <v>1251</v>
      </c>
      <c r="C26" s="952">
        <f>SUM(C27:C29)</f>
        <v>31</v>
      </c>
      <c r="D26" s="952">
        <f t="shared" ref="D26" si="29">SUM(D27:D29)</f>
        <v>108</v>
      </c>
      <c r="E26" s="952">
        <f t="shared" ref="E26" si="30">SUM(E27:E29)</f>
        <v>24</v>
      </c>
      <c r="F26" s="952">
        <f t="shared" ref="F26" si="31">SUM(F27:F29)</f>
        <v>401</v>
      </c>
      <c r="G26" s="952">
        <f t="shared" ref="G26" si="32">SUM(G27:G29)</f>
        <v>658</v>
      </c>
      <c r="H26" s="952">
        <f t="shared" ref="H26" si="33">SUM(H27:H29)</f>
        <v>9</v>
      </c>
      <c r="I26" s="714">
        <f t="shared" ref="I26" si="34">SUM(I27:I29)</f>
        <v>20</v>
      </c>
      <c r="J26" s="910"/>
      <c r="K26" s="910"/>
    </row>
    <row r="27" spans="1:11">
      <c r="A27" s="169" t="s">
        <v>298</v>
      </c>
      <c r="B27" s="953">
        <f t="shared" si="1"/>
        <v>1243</v>
      </c>
      <c r="C27" s="956">
        <v>31</v>
      </c>
      <c r="D27" s="956">
        <v>104</v>
      </c>
      <c r="E27" s="664">
        <v>23</v>
      </c>
      <c r="F27" s="664">
        <v>398</v>
      </c>
      <c r="G27" s="664">
        <v>658</v>
      </c>
      <c r="H27" s="664">
        <v>9</v>
      </c>
      <c r="I27" s="665">
        <v>20</v>
      </c>
      <c r="J27" s="910"/>
      <c r="K27" s="910"/>
    </row>
    <row r="28" spans="1:11">
      <c r="A28" s="169" t="s">
        <v>299</v>
      </c>
      <c r="B28" s="953">
        <f t="shared" si="1"/>
        <v>0</v>
      </c>
      <c r="C28" s="957">
        <v>0</v>
      </c>
      <c r="D28" s="957">
        <v>0</v>
      </c>
      <c r="E28" s="958">
        <v>0</v>
      </c>
      <c r="F28" s="958">
        <v>0</v>
      </c>
      <c r="G28" s="958">
        <v>0</v>
      </c>
      <c r="H28" s="958">
        <v>0</v>
      </c>
      <c r="I28" s="959">
        <v>0</v>
      </c>
      <c r="J28" s="910"/>
      <c r="K28" s="910"/>
    </row>
    <row r="29" spans="1:11" ht="17.25" thickBot="1">
      <c r="A29" s="170" t="s">
        <v>300</v>
      </c>
      <c r="B29" s="719">
        <f t="shared" si="1"/>
        <v>8</v>
      </c>
      <c r="C29" s="654">
        <v>0</v>
      </c>
      <c r="D29" s="654">
        <v>4</v>
      </c>
      <c r="E29" s="654">
        <v>1</v>
      </c>
      <c r="F29" s="654">
        <v>3</v>
      </c>
      <c r="G29" s="654">
        <v>0</v>
      </c>
      <c r="H29" s="654">
        <v>0</v>
      </c>
      <c r="I29" s="655">
        <v>0</v>
      </c>
      <c r="J29" s="910"/>
      <c r="K29" s="910"/>
    </row>
    <row r="30" spans="1:11">
      <c r="A30" s="172" t="s">
        <v>247</v>
      </c>
      <c r="B30" s="952">
        <f t="shared" si="1"/>
        <v>1680</v>
      </c>
      <c r="C30" s="952">
        <f>SUM(C31:C33)</f>
        <v>28</v>
      </c>
      <c r="D30" s="952">
        <f t="shared" ref="D30" si="35">SUM(D31:D33)</f>
        <v>42</v>
      </c>
      <c r="E30" s="952">
        <f t="shared" ref="E30" si="36">SUM(E31:E33)</f>
        <v>17</v>
      </c>
      <c r="F30" s="952">
        <f t="shared" ref="F30" si="37">SUM(F31:F33)</f>
        <v>437</v>
      </c>
      <c r="G30" s="952">
        <f t="shared" ref="G30" si="38">SUM(G31:G33)</f>
        <v>1121</v>
      </c>
      <c r="H30" s="952">
        <f t="shared" ref="H30" si="39">SUM(H31:H33)</f>
        <v>4</v>
      </c>
      <c r="I30" s="714">
        <f t="shared" ref="I30" si="40">SUM(I31:I33)</f>
        <v>31</v>
      </c>
      <c r="J30" s="910"/>
      <c r="K30" s="910"/>
    </row>
    <row r="31" spans="1:11">
      <c r="A31" s="169" t="s">
        <v>298</v>
      </c>
      <c r="B31" s="953">
        <f t="shared" si="1"/>
        <v>1680</v>
      </c>
      <c r="C31" s="956">
        <v>28</v>
      </c>
      <c r="D31" s="956">
        <v>42</v>
      </c>
      <c r="E31" s="664">
        <v>17</v>
      </c>
      <c r="F31" s="664">
        <v>437</v>
      </c>
      <c r="G31" s="664">
        <v>1121</v>
      </c>
      <c r="H31" s="664">
        <v>4</v>
      </c>
      <c r="I31" s="665">
        <v>31</v>
      </c>
      <c r="J31" s="910"/>
      <c r="K31" s="910"/>
    </row>
    <row r="32" spans="1:11">
      <c r="A32" s="169" t="s">
        <v>299</v>
      </c>
      <c r="B32" s="953">
        <f t="shared" si="1"/>
        <v>0</v>
      </c>
      <c r="C32" s="957">
        <v>0</v>
      </c>
      <c r="D32" s="957">
        <v>0</v>
      </c>
      <c r="E32" s="958">
        <v>0</v>
      </c>
      <c r="F32" s="958">
        <v>0</v>
      </c>
      <c r="G32" s="958">
        <v>0</v>
      </c>
      <c r="H32" s="958">
        <v>0</v>
      </c>
      <c r="I32" s="959">
        <v>0</v>
      </c>
      <c r="J32" s="910"/>
      <c r="K32" s="910"/>
    </row>
    <row r="33" spans="1:11" ht="17.25" thickBot="1">
      <c r="A33" s="170" t="s">
        <v>300</v>
      </c>
      <c r="B33" s="719">
        <f t="shared" si="1"/>
        <v>0</v>
      </c>
      <c r="C33" s="960">
        <v>0</v>
      </c>
      <c r="D33" s="960">
        <v>0</v>
      </c>
      <c r="E33" s="960">
        <v>0</v>
      </c>
      <c r="F33" s="960">
        <v>0</v>
      </c>
      <c r="G33" s="960">
        <v>0</v>
      </c>
      <c r="H33" s="960">
        <v>0</v>
      </c>
      <c r="I33" s="961">
        <v>0</v>
      </c>
      <c r="J33" s="910"/>
      <c r="K33" s="910"/>
    </row>
    <row r="34" spans="1:11" ht="16.5" customHeight="1">
      <c r="A34" s="172" t="s">
        <v>248</v>
      </c>
      <c r="B34" s="952">
        <f t="shared" si="1"/>
        <v>933</v>
      </c>
      <c r="C34" s="952">
        <f>SUM(C35:C37)</f>
        <v>32</v>
      </c>
      <c r="D34" s="952">
        <f t="shared" ref="D34" si="41">SUM(D35:D37)</f>
        <v>13</v>
      </c>
      <c r="E34" s="952">
        <f t="shared" ref="E34" si="42">SUM(E35:E37)</f>
        <v>5</v>
      </c>
      <c r="F34" s="952">
        <f t="shared" ref="F34" si="43">SUM(F35:F37)</f>
        <v>459</v>
      </c>
      <c r="G34" s="952">
        <f t="shared" ref="G34" si="44">SUM(G35:G37)</f>
        <v>402</v>
      </c>
      <c r="H34" s="952">
        <f t="shared" ref="H34" si="45">SUM(H35:H37)</f>
        <v>2</v>
      </c>
      <c r="I34" s="714">
        <f t="shared" ref="I34" si="46">SUM(I35:I37)</f>
        <v>20</v>
      </c>
      <c r="J34" s="910"/>
      <c r="K34" s="910"/>
    </row>
    <row r="35" spans="1:11">
      <c r="A35" s="169" t="s">
        <v>298</v>
      </c>
      <c r="B35" s="953">
        <f t="shared" si="1"/>
        <v>761</v>
      </c>
      <c r="C35" s="956">
        <v>25</v>
      </c>
      <c r="D35" s="956">
        <v>5</v>
      </c>
      <c r="E35" s="664">
        <v>2</v>
      </c>
      <c r="F35" s="664">
        <v>356</v>
      </c>
      <c r="G35" s="664">
        <v>357</v>
      </c>
      <c r="H35" s="664">
        <v>1</v>
      </c>
      <c r="I35" s="665">
        <v>15</v>
      </c>
      <c r="J35" s="910"/>
      <c r="K35" s="910"/>
    </row>
    <row r="36" spans="1:11">
      <c r="A36" s="169" t="s">
        <v>299</v>
      </c>
      <c r="B36" s="953">
        <f t="shared" si="1"/>
        <v>0</v>
      </c>
      <c r="C36" s="957">
        <v>0</v>
      </c>
      <c r="D36" s="957">
        <v>0</v>
      </c>
      <c r="E36" s="958">
        <v>0</v>
      </c>
      <c r="F36" s="958">
        <v>0</v>
      </c>
      <c r="G36" s="958">
        <v>0</v>
      </c>
      <c r="H36" s="958">
        <v>0</v>
      </c>
      <c r="I36" s="959">
        <v>0</v>
      </c>
      <c r="J36" s="910"/>
      <c r="K36" s="910"/>
    </row>
    <row r="37" spans="1:11" ht="17.25" thickBot="1">
      <c r="A37" s="170" t="s">
        <v>300</v>
      </c>
      <c r="B37" s="719">
        <f t="shared" si="1"/>
        <v>172</v>
      </c>
      <c r="C37" s="654">
        <v>7</v>
      </c>
      <c r="D37" s="654">
        <v>8</v>
      </c>
      <c r="E37" s="654">
        <v>3</v>
      </c>
      <c r="F37" s="654">
        <v>103</v>
      </c>
      <c r="G37" s="654">
        <v>45</v>
      </c>
      <c r="H37" s="654">
        <v>1</v>
      </c>
      <c r="I37" s="655">
        <v>5</v>
      </c>
      <c r="J37" s="910"/>
      <c r="K37" s="910"/>
    </row>
    <row r="38" spans="1:11" ht="16.5" customHeight="1">
      <c r="A38" s="390" t="s">
        <v>855</v>
      </c>
      <c r="B38" s="952">
        <f t="shared" si="1"/>
        <v>118</v>
      </c>
      <c r="C38" s="952">
        <f>SUM(C39:C41)</f>
        <v>5</v>
      </c>
      <c r="D38" s="952">
        <f t="shared" ref="D38" si="47">SUM(D39:D41)</f>
        <v>8</v>
      </c>
      <c r="E38" s="952">
        <f t="shared" ref="E38" si="48">SUM(E39:E41)</f>
        <v>4</v>
      </c>
      <c r="F38" s="952">
        <f t="shared" ref="F38" si="49">SUM(F39:F41)</f>
        <v>36</v>
      </c>
      <c r="G38" s="952">
        <f t="shared" ref="G38" si="50">SUM(G39:G41)</f>
        <v>61</v>
      </c>
      <c r="H38" s="952">
        <f t="shared" ref="H38" si="51">SUM(H39:H41)</f>
        <v>0</v>
      </c>
      <c r="I38" s="714">
        <f t="shared" ref="I38" si="52">SUM(I39:I41)</f>
        <v>4</v>
      </c>
      <c r="J38" s="910"/>
      <c r="K38" s="910"/>
    </row>
    <row r="39" spans="1:11">
      <c r="A39" s="392" t="s">
        <v>298</v>
      </c>
      <c r="B39" s="953">
        <f t="shared" si="1"/>
        <v>0</v>
      </c>
      <c r="C39" s="956">
        <v>0</v>
      </c>
      <c r="D39" s="956">
        <v>0</v>
      </c>
      <c r="E39" s="664">
        <v>0</v>
      </c>
      <c r="F39" s="664">
        <v>0</v>
      </c>
      <c r="G39" s="664">
        <v>0</v>
      </c>
      <c r="H39" s="664">
        <v>0</v>
      </c>
      <c r="I39" s="665">
        <v>0</v>
      </c>
      <c r="J39" s="910"/>
      <c r="K39" s="910"/>
    </row>
    <row r="40" spans="1:11">
      <c r="A40" s="392" t="s">
        <v>299</v>
      </c>
      <c r="B40" s="953">
        <f t="shared" si="1"/>
        <v>36</v>
      </c>
      <c r="C40" s="957">
        <v>2</v>
      </c>
      <c r="D40" s="957">
        <v>0</v>
      </c>
      <c r="E40" s="958">
        <v>0</v>
      </c>
      <c r="F40" s="958">
        <v>8</v>
      </c>
      <c r="G40" s="958">
        <v>22</v>
      </c>
      <c r="H40" s="958">
        <v>0</v>
      </c>
      <c r="I40" s="959">
        <v>4</v>
      </c>
      <c r="J40" s="910"/>
      <c r="K40" s="910"/>
    </row>
    <row r="41" spans="1:11" ht="17.25" thickBot="1">
      <c r="A41" s="393" t="s">
        <v>300</v>
      </c>
      <c r="B41" s="719">
        <f t="shared" si="1"/>
        <v>82</v>
      </c>
      <c r="C41" s="654">
        <v>3</v>
      </c>
      <c r="D41" s="654">
        <v>8</v>
      </c>
      <c r="E41" s="654">
        <v>4</v>
      </c>
      <c r="F41" s="654">
        <v>28</v>
      </c>
      <c r="G41" s="654">
        <v>39</v>
      </c>
      <c r="H41" s="654">
        <v>0</v>
      </c>
      <c r="I41" s="655">
        <v>0</v>
      </c>
      <c r="J41" s="910"/>
      <c r="K41" s="910"/>
    </row>
    <row r="42" spans="1:11" ht="16.5" customHeight="1">
      <c r="A42" s="172" t="s">
        <v>284</v>
      </c>
      <c r="B42" s="952">
        <f t="shared" si="1"/>
        <v>13364</v>
      </c>
      <c r="C42" s="952">
        <f>SUM(C43:C45)</f>
        <v>546</v>
      </c>
      <c r="D42" s="952">
        <f t="shared" ref="D42" si="53">SUM(D43:D45)</f>
        <v>72</v>
      </c>
      <c r="E42" s="952">
        <f t="shared" ref="E42" si="54">SUM(E43:E45)</f>
        <v>134</v>
      </c>
      <c r="F42" s="952">
        <f t="shared" ref="F42" si="55">SUM(F43:F45)</f>
        <v>4035</v>
      </c>
      <c r="G42" s="952">
        <f t="shared" ref="G42" si="56">SUM(G43:G45)</f>
        <v>8387</v>
      </c>
      <c r="H42" s="952">
        <f t="shared" ref="H42" si="57">SUM(H43:H45)</f>
        <v>54</v>
      </c>
      <c r="I42" s="714">
        <f t="shared" ref="I42" si="58">SUM(I43:I45)</f>
        <v>136</v>
      </c>
      <c r="J42" s="910"/>
      <c r="K42" s="910"/>
    </row>
    <row r="43" spans="1:11">
      <c r="A43" s="169" t="s">
        <v>298</v>
      </c>
      <c r="B43" s="953">
        <f t="shared" si="1"/>
        <v>0</v>
      </c>
      <c r="C43" s="957">
        <v>0</v>
      </c>
      <c r="D43" s="957">
        <v>0</v>
      </c>
      <c r="E43" s="958">
        <v>0</v>
      </c>
      <c r="F43" s="958">
        <v>0</v>
      </c>
      <c r="G43" s="958">
        <v>0</v>
      </c>
      <c r="H43" s="958">
        <v>0</v>
      </c>
      <c r="I43" s="959">
        <v>0</v>
      </c>
      <c r="J43" s="910"/>
      <c r="K43" s="910"/>
    </row>
    <row r="44" spans="1:11">
      <c r="A44" s="169" t="s">
        <v>299</v>
      </c>
      <c r="B44" s="953">
        <f t="shared" si="1"/>
        <v>10947</v>
      </c>
      <c r="C44" s="956">
        <v>415</v>
      </c>
      <c r="D44" s="956">
        <v>26</v>
      </c>
      <c r="E44" s="664">
        <v>82</v>
      </c>
      <c r="F44" s="664">
        <v>3006</v>
      </c>
      <c r="G44" s="664">
        <v>7262</v>
      </c>
      <c r="H44" s="664">
        <v>44</v>
      </c>
      <c r="I44" s="665">
        <v>112</v>
      </c>
      <c r="J44" s="910"/>
      <c r="K44" s="910"/>
    </row>
    <row r="45" spans="1:11" ht="17.25" thickBot="1">
      <c r="A45" s="170" t="s">
        <v>300</v>
      </c>
      <c r="B45" s="719">
        <f t="shared" si="1"/>
        <v>2417</v>
      </c>
      <c r="C45" s="654">
        <v>131</v>
      </c>
      <c r="D45" s="654">
        <v>46</v>
      </c>
      <c r="E45" s="654">
        <v>52</v>
      </c>
      <c r="F45" s="654">
        <v>1029</v>
      </c>
      <c r="G45" s="654">
        <v>1125</v>
      </c>
      <c r="H45" s="654">
        <v>10</v>
      </c>
      <c r="I45" s="655">
        <v>24</v>
      </c>
      <c r="J45" s="910"/>
      <c r="K45" s="910"/>
    </row>
    <row r="46" spans="1:11" ht="16.5" customHeight="1">
      <c r="A46" s="172" t="s">
        <v>8</v>
      </c>
      <c r="B46" s="952">
        <f t="shared" si="1"/>
        <v>1265</v>
      </c>
      <c r="C46" s="952">
        <f>SUM(C47:C49)</f>
        <v>83</v>
      </c>
      <c r="D46" s="952">
        <f t="shared" ref="D46" si="59">SUM(D47:D49)</f>
        <v>115</v>
      </c>
      <c r="E46" s="952">
        <f t="shared" ref="E46" si="60">SUM(E47:E49)</f>
        <v>46</v>
      </c>
      <c r="F46" s="952">
        <f t="shared" ref="F46" si="61">SUM(F47:F49)</f>
        <v>412</v>
      </c>
      <c r="G46" s="952">
        <f t="shared" ref="G46" si="62">SUM(G47:G49)</f>
        <v>585</v>
      </c>
      <c r="H46" s="952">
        <f t="shared" ref="H46" si="63">SUM(H47:H49)</f>
        <v>4</v>
      </c>
      <c r="I46" s="714">
        <f t="shared" ref="I46" si="64">SUM(I47:I49)</f>
        <v>20</v>
      </c>
      <c r="J46" s="910"/>
      <c r="K46" s="910"/>
    </row>
    <row r="47" spans="1:11">
      <c r="A47" s="169" t="s">
        <v>298</v>
      </c>
      <c r="B47" s="953">
        <f t="shared" si="1"/>
        <v>0</v>
      </c>
      <c r="C47" s="957">
        <v>0</v>
      </c>
      <c r="D47" s="957">
        <v>0</v>
      </c>
      <c r="E47" s="958">
        <v>0</v>
      </c>
      <c r="F47" s="958">
        <v>0</v>
      </c>
      <c r="G47" s="958">
        <v>0</v>
      </c>
      <c r="H47" s="958">
        <v>0</v>
      </c>
      <c r="I47" s="959">
        <v>0</v>
      </c>
      <c r="J47" s="910"/>
      <c r="K47" s="910"/>
    </row>
    <row r="48" spans="1:11">
      <c r="A48" s="169" t="s">
        <v>299</v>
      </c>
      <c r="B48" s="953">
        <f t="shared" si="1"/>
        <v>818</v>
      </c>
      <c r="C48" s="956">
        <v>28</v>
      </c>
      <c r="D48" s="956">
        <v>31</v>
      </c>
      <c r="E48" s="664">
        <v>13</v>
      </c>
      <c r="F48" s="664">
        <v>255</v>
      </c>
      <c r="G48" s="664">
        <v>482</v>
      </c>
      <c r="H48" s="664">
        <v>1</v>
      </c>
      <c r="I48" s="665">
        <v>8</v>
      </c>
      <c r="J48" s="910"/>
      <c r="K48" s="910"/>
    </row>
    <row r="49" spans="1:11" ht="17.25" thickBot="1">
      <c r="A49" s="170" t="s">
        <v>300</v>
      </c>
      <c r="B49" s="719">
        <f t="shared" si="1"/>
        <v>447</v>
      </c>
      <c r="C49" s="654">
        <v>55</v>
      </c>
      <c r="D49" s="654">
        <v>84</v>
      </c>
      <c r="E49" s="654">
        <v>33</v>
      </c>
      <c r="F49" s="654">
        <v>157</v>
      </c>
      <c r="G49" s="654">
        <v>103</v>
      </c>
      <c r="H49" s="654">
        <v>3</v>
      </c>
      <c r="I49" s="655">
        <v>12</v>
      </c>
      <c r="J49" s="910"/>
      <c r="K49" s="910"/>
    </row>
    <row r="50" spans="1:11">
      <c r="A50" s="172" t="s">
        <v>10</v>
      </c>
      <c r="B50" s="952">
        <f t="shared" si="1"/>
        <v>1212</v>
      </c>
      <c r="C50" s="952">
        <f>SUM(C51:C53)</f>
        <v>56</v>
      </c>
      <c r="D50" s="952">
        <f t="shared" ref="D50" si="65">SUM(D51:D53)</f>
        <v>109</v>
      </c>
      <c r="E50" s="952">
        <f t="shared" ref="E50" si="66">SUM(E51:E53)</f>
        <v>35</v>
      </c>
      <c r="F50" s="952">
        <f t="shared" ref="F50" si="67">SUM(F51:F53)</f>
        <v>434</v>
      </c>
      <c r="G50" s="952">
        <f t="shared" ref="G50" si="68">SUM(G51:G53)</f>
        <v>552</v>
      </c>
      <c r="H50" s="952">
        <f t="shared" ref="H50" si="69">SUM(H51:H53)</f>
        <v>5</v>
      </c>
      <c r="I50" s="714">
        <f t="shared" ref="I50" si="70">SUM(I51:I53)</f>
        <v>21</v>
      </c>
      <c r="J50" s="910"/>
      <c r="K50" s="910"/>
    </row>
    <row r="51" spans="1:11">
      <c r="A51" s="169" t="s">
        <v>298</v>
      </c>
      <c r="B51" s="953">
        <f t="shared" si="1"/>
        <v>0</v>
      </c>
      <c r="C51" s="957">
        <v>0</v>
      </c>
      <c r="D51" s="957">
        <v>0</v>
      </c>
      <c r="E51" s="958">
        <v>0</v>
      </c>
      <c r="F51" s="958">
        <v>0</v>
      </c>
      <c r="G51" s="958">
        <v>0</v>
      </c>
      <c r="H51" s="958">
        <v>0</v>
      </c>
      <c r="I51" s="959">
        <v>0</v>
      </c>
      <c r="J51" s="910"/>
      <c r="K51" s="910"/>
    </row>
    <row r="52" spans="1:11">
      <c r="A52" s="169" t="s">
        <v>299</v>
      </c>
      <c r="B52" s="953">
        <f t="shared" si="1"/>
        <v>789</v>
      </c>
      <c r="C52" s="956">
        <v>23</v>
      </c>
      <c r="D52" s="956">
        <v>23</v>
      </c>
      <c r="E52" s="664">
        <v>11</v>
      </c>
      <c r="F52" s="664">
        <v>274</v>
      </c>
      <c r="G52" s="664">
        <v>446</v>
      </c>
      <c r="H52" s="664">
        <v>2</v>
      </c>
      <c r="I52" s="665">
        <v>10</v>
      </c>
      <c r="J52" s="910"/>
      <c r="K52" s="910"/>
    </row>
    <row r="53" spans="1:11" ht="17.25" thickBot="1">
      <c r="A53" s="170" t="s">
        <v>300</v>
      </c>
      <c r="B53" s="719">
        <f t="shared" si="1"/>
        <v>423</v>
      </c>
      <c r="C53" s="654">
        <v>33</v>
      </c>
      <c r="D53" s="654">
        <v>86</v>
      </c>
      <c r="E53" s="654">
        <v>24</v>
      </c>
      <c r="F53" s="654">
        <v>160</v>
      </c>
      <c r="G53" s="654">
        <v>106</v>
      </c>
      <c r="H53" s="654">
        <v>3</v>
      </c>
      <c r="I53" s="655">
        <v>11</v>
      </c>
      <c r="J53" s="910"/>
      <c r="K53" s="910"/>
    </row>
    <row r="54" spans="1:11">
      <c r="A54" s="172" t="s">
        <v>273</v>
      </c>
      <c r="B54" s="952">
        <f t="shared" si="1"/>
        <v>2083</v>
      </c>
      <c r="C54" s="952">
        <f>SUM(C55:C57)</f>
        <v>65</v>
      </c>
      <c r="D54" s="952">
        <f t="shared" ref="D54" si="71">SUM(D55:D57)</f>
        <v>126</v>
      </c>
      <c r="E54" s="952">
        <f t="shared" ref="E54" si="72">SUM(E55:E57)</f>
        <v>61</v>
      </c>
      <c r="F54" s="952">
        <f t="shared" ref="F54" si="73">SUM(F55:F57)</f>
        <v>660</v>
      </c>
      <c r="G54" s="952">
        <f t="shared" ref="G54" si="74">SUM(G55:G57)</f>
        <v>1139</v>
      </c>
      <c r="H54" s="952">
        <f t="shared" ref="H54" si="75">SUM(H55:H57)</f>
        <v>4</v>
      </c>
      <c r="I54" s="714">
        <f t="shared" ref="I54" si="76">SUM(I55:I57)</f>
        <v>28</v>
      </c>
      <c r="J54" s="910"/>
      <c r="K54" s="910"/>
    </row>
    <row r="55" spans="1:11">
      <c r="A55" s="169" t="s">
        <v>298</v>
      </c>
      <c r="B55" s="953">
        <f t="shared" si="1"/>
        <v>0</v>
      </c>
      <c r="C55" s="957">
        <v>0</v>
      </c>
      <c r="D55" s="957">
        <v>0</v>
      </c>
      <c r="E55" s="958">
        <v>0</v>
      </c>
      <c r="F55" s="958">
        <v>0</v>
      </c>
      <c r="G55" s="958">
        <v>0</v>
      </c>
      <c r="H55" s="958">
        <v>0</v>
      </c>
      <c r="I55" s="959">
        <v>0</v>
      </c>
      <c r="J55" s="910"/>
      <c r="K55" s="910"/>
    </row>
    <row r="56" spans="1:11">
      <c r="A56" s="169" t="s">
        <v>299</v>
      </c>
      <c r="B56" s="953">
        <f t="shared" si="1"/>
        <v>1038</v>
      </c>
      <c r="C56" s="956">
        <v>17</v>
      </c>
      <c r="D56" s="956">
        <v>18</v>
      </c>
      <c r="E56" s="664">
        <v>13</v>
      </c>
      <c r="F56" s="664">
        <v>298</v>
      </c>
      <c r="G56" s="664">
        <v>681</v>
      </c>
      <c r="H56" s="664">
        <v>3</v>
      </c>
      <c r="I56" s="665">
        <v>8</v>
      </c>
      <c r="J56" s="910"/>
      <c r="K56" s="910"/>
    </row>
    <row r="57" spans="1:11" ht="17.25" thickBot="1">
      <c r="A57" s="170" t="s">
        <v>300</v>
      </c>
      <c r="B57" s="719">
        <f t="shared" si="1"/>
        <v>1045</v>
      </c>
      <c r="C57" s="654">
        <v>48</v>
      </c>
      <c r="D57" s="654">
        <v>108</v>
      </c>
      <c r="E57" s="654">
        <v>48</v>
      </c>
      <c r="F57" s="654">
        <v>362</v>
      </c>
      <c r="G57" s="654">
        <v>458</v>
      </c>
      <c r="H57" s="654">
        <v>1</v>
      </c>
      <c r="I57" s="655">
        <v>20</v>
      </c>
      <c r="J57" s="910"/>
      <c r="K57" s="910"/>
    </row>
    <row r="58" spans="1:11">
      <c r="A58" s="172" t="s">
        <v>11</v>
      </c>
      <c r="B58" s="952">
        <f t="shared" si="1"/>
        <v>1647</v>
      </c>
      <c r="C58" s="952">
        <f>SUM(C59:C61)</f>
        <v>54</v>
      </c>
      <c r="D58" s="952">
        <f t="shared" ref="D58" si="77">SUM(D59:D61)</f>
        <v>147</v>
      </c>
      <c r="E58" s="952">
        <f t="shared" ref="E58" si="78">SUM(E59:E61)</f>
        <v>97</v>
      </c>
      <c r="F58" s="952">
        <f t="shared" ref="F58" si="79">SUM(F59:F61)</f>
        <v>497</v>
      </c>
      <c r="G58" s="952">
        <f t="shared" ref="G58" si="80">SUM(G59:G61)</f>
        <v>841</v>
      </c>
      <c r="H58" s="952">
        <f t="shared" ref="H58" si="81">SUM(H59:H61)</f>
        <v>0</v>
      </c>
      <c r="I58" s="714">
        <f t="shared" ref="I58" si="82">SUM(I59:I61)</f>
        <v>11</v>
      </c>
      <c r="J58" s="910"/>
      <c r="K58" s="910"/>
    </row>
    <row r="59" spans="1:11">
      <c r="A59" s="169" t="s">
        <v>298</v>
      </c>
      <c r="B59" s="953">
        <f t="shared" si="1"/>
        <v>0</v>
      </c>
      <c r="C59" s="957">
        <v>0</v>
      </c>
      <c r="D59" s="957">
        <v>0</v>
      </c>
      <c r="E59" s="958">
        <v>0</v>
      </c>
      <c r="F59" s="958">
        <v>0</v>
      </c>
      <c r="G59" s="958">
        <v>0</v>
      </c>
      <c r="H59" s="958">
        <v>0</v>
      </c>
      <c r="I59" s="959">
        <v>0</v>
      </c>
      <c r="J59" s="910"/>
      <c r="K59" s="910"/>
    </row>
    <row r="60" spans="1:11">
      <c r="A60" s="169" t="s">
        <v>299</v>
      </c>
      <c r="B60" s="953">
        <f t="shared" si="1"/>
        <v>1316</v>
      </c>
      <c r="C60" s="956">
        <v>29</v>
      </c>
      <c r="D60" s="956">
        <v>66</v>
      </c>
      <c r="E60" s="664">
        <v>41</v>
      </c>
      <c r="F60" s="664">
        <v>378</v>
      </c>
      <c r="G60" s="664">
        <v>795</v>
      </c>
      <c r="H60" s="664">
        <v>0</v>
      </c>
      <c r="I60" s="665">
        <v>7</v>
      </c>
      <c r="J60" s="910"/>
      <c r="K60" s="910"/>
    </row>
    <row r="61" spans="1:11" ht="17.25" thickBot="1">
      <c r="A61" s="170" t="s">
        <v>300</v>
      </c>
      <c r="B61" s="719">
        <f t="shared" si="1"/>
        <v>331</v>
      </c>
      <c r="C61" s="654">
        <v>25</v>
      </c>
      <c r="D61" s="654">
        <v>81</v>
      </c>
      <c r="E61" s="654">
        <v>56</v>
      </c>
      <c r="F61" s="654">
        <v>119</v>
      </c>
      <c r="G61" s="654">
        <v>46</v>
      </c>
      <c r="H61" s="654">
        <v>0</v>
      </c>
      <c r="I61" s="655">
        <v>4</v>
      </c>
      <c r="J61" s="910"/>
      <c r="K61" s="910"/>
    </row>
    <row r="62" spans="1:11" ht="16.5" customHeight="1">
      <c r="A62" s="172" t="s">
        <v>274</v>
      </c>
      <c r="B62" s="952">
        <f t="shared" si="1"/>
        <v>1222</v>
      </c>
      <c r="C62" s="952">
        <f>SUM(C63:C65)</f>
        <v>80</v>
      </c>
      <c r="D62" s="952">
        <f t="shared" ref="D62" si="83">SUM(D63:D65)</f>
        <v>178</v>
      </c>
      <c r="E62" s="952">
        <f t="shared" ref="E62" si="84">SUM(E63:E65)</f>
        <v>54</v>
      </c>
      <c r="F62" s="952">
        <f t="shared" ref="F62" si="85">SUM(F63:F65)</f>
        <v>389</v>
      </c>
      <c r="G62" s="952">
        <f t="shared" ref="G62" si="86">SUM(G63:G65)</f>
        <v>506</v>
      </c>
      <c r="H62" s="952">
        <f t="shared" ref="H62" si="87">SUM(H63:H65)</f>
        <v>1</v>
      </c>
      <c r="I62" s="714">
        <f t="shared" ref="I62" si="88">SUM(I63:I65)</f>
        <v>14</v>
      </c>
      <c r="J62" s="910"/>
      <c r="K62" s="910"/>
    </row>
    <row r="63" spans="1:11">
      <c r="A63" s="169" t="s">
        <v>298</v>
      </c>
      <c r="B63" s="953">
        <f t="shared" si="1"/>
        <v>0</v>
      </c>
      <c r="C63" s="957">
        <v>0</v>
      </c>
      <c r="D63" s="957">
        <v>0</v>
      </c>
      <c r="E63" s="958">
        <v>0</v>
      </c>
      <c r="F63" s="958">
        <v>0</v>
      </c>
      <c r="G63" s="958">
        <v>0</v>
      </c>
      <c r="H63" s="958">
        <v>0</v>
      </c>
      <c r="I63" s="959">
        <v>0</v>
      </c>
      <c r="J63" s="910"/>
      <c r="K63" s="910"/>
    </row>
    <row r="64" spans="1:11">
      <c r="A64" s="169" t="s">
        <v>299</v>
      </c>
      <c r="B64" s="953">
        <f t="shared" si="1"/>
        <v>637</v>
      </c>
      <c r="C64" s="956">
        <v>22</v>
      </c>
      <c r="D64" s="956">
        <v>51</v>
      </c>
      <c r="E64" s="664">
        <v>8</v>
      </c>
      <c r="F64" s="664">
        <v>217</v>
      </c>
      <c r="G64" s="664">
        <v>331</v>
      </c>
      <c r="H64" s="664">
        <v>1</v>
      </c>
      <c r="I64" s="665">
        <v>7</v>
      </c>
      <c r="J64" s="910"/>
      <c r="K64" s="910"/>
    </row>
    <row r="65" spans="1:11" ht="17.25" thickBot="1">
      <c r="A65" s="170" t="s">
        <v>300</v>
      </c>
      <c r="B65" s="719">
        <f t="shared" si="1"/>
        <v>585</v>
      </c>
      <c r="C65" s="654">
        <v>58</v>
      </c>
      <c r="D65" s="654">
        <v>127</v>
      </c>
      <c r="E65" s="654">
        <v>46</v>
      </c>
      <c r="F65" s="654">
        <v>172</v>
      </c>
      <c r="G65" s="654">
        <v>175</v>
      </c>
      <c r="H65" s="654">
        <v>0</v>
      </c>
      <c r="I65" s="655">
        <v>7</v>
      </c>
      <c r="J65" s="910"/>
      <c r="K65" s="910"/>
    </row>
    <row r="66" spans="1:11">
      <c r="A66" s="172" t="s">
        <v>12</v>
      </c>
      <c r="B66" s="952">
        <f t="shared" si="1"/>
        <v>2273</v>
      </c>
      <c r="C66" s="952">
        <f>SUM(C67:C69)</f>
        <v>132</v>
      </c>
      <c r="D66" s="952">
        <f t="shared" ref="D66" si="89">SUM(D67:D69)</f>
        <v>85</v>
      </c>
      <c r="E66" s="952">
        <f t="shared" ref="E66" si="90">SUM(E67:E69)</f>
        <v>39</v>
      </c>
      <c r="F66" s="952">
        <f t="shared" ref="F66" si="91">SUM(F67:F69)</f>
        <v>924</v>
      </c>
      <c r="G66" s="952">
        <f t="shared" ref="G66" si="92">SUM(G67:G69)</f>
        <v>1067</v>
      </c>
      <c r="H66" s="952">
        <f t="shared" ref="H66" si="93">SUM(H67:H69)</f>
        <v>0</v>
      </c>
      <c r="I66" s="714">
        <f t="shared" ref="I66" si="94">SUM(I67:I69)</f>
        <v>26</v>
      </c>
      <c r="J66" s="910"/>
      <c r="K66" s="910"/>
    </row>
    <row r="67" spans="1:11">
      <c r="A67" s="169" t="s">
        <v>298</v>
      </c>
      <c r="B67" s="953">
        <f t="shared" si="1"/>
        <v>0</v>
      </c>
      <c r="C67" s="957">
        <v>0</v>
      </c>
      <c r="D67" s="957">
        <v>0</v>
      </c>
      <c r="E67" s="958">
        <v>0</v>
      </c>
      <c r="F67" s="958">
        <v>0</v>
      </c>
      <c r="G67" s="958">
        <v>0</v>
      </c>
      <c r="H67" s="958">
        <v>0</v>
      </c>
      <c r="I67" s="959">
        <v>0</v>
      </c>
      <c r="J67" s="910"/>
      <c r="K67" s="910"/>
    </row>
    <row r="68" spans="1:11">
      <c r="A68" s="169" t="s">
        <v>299</v>
      </c>
      <c r="B68" s="953">
        <f t="shared" si="1"/>
        <v>1334</v>
      </c>
      <c r="C68" s="956">
        <v>30</v>
      </c>
      <c r="D68" s="956">
        <v>34</v>
      </c>
      <c r="E68" s="664">
        <v>12</v>
      </c>
      <c r="F68" s="664">
        <v>566</v>
      </c>
      <c r="G68" s="664">
        <v>673</v>
      </c>
      <c r="H68" s="664">
        <v>0</v>
      </c>
      <c r="I68" s="665">
        <v>19</v>
      </c>
      <c r="J68" s="910"/>
      <c r="K68" s="910"/>
    </row>
    <row r="69" spans="1:11" ht="17.25" thickBot="1">
      <c r="A69" s="170" t="s">
        <v>300</v>
      </c>
      <c r="B69" s="719">
        <f t="shared" si="1"/>
        <v>939</v>
      </c>
      <c r="C69" s="654">
        <v>102</v>
      </c>
      <c r="D69" s="654">
        <v>51</v>
      </c>
      <c r="E69" s="654">
        <v>27</v>
      </c>
      <c r="F69" s="654">
        <v>358</v>
      </c>
      <c r="G69" s="654">
        <v>394</v>
      </c>
      <c r="H69" s="654">
        <v>0</v>
      </c>
      <c r="I69" s="655">
        <v>7</v>
      </c>
      <c r="J69" s="910"/>
      <c r="K69" s="910"/>
    </row>
    <row r="70" spans="1:11">
      <c r="A70" s="172" t="s">
        <v>275</v>
      </c>
      <c r="B70" s="952">
        <f t="shared" si="1"/>
        <v>3626</v>
      </c>
      <c r="C70" s="952">
        <f>SUM(C71:C73)</f>
        <v>133</v>
      </c>
      <c r="D70" s="952">
        <f t="shared" ref="D70" si="95">SUM(D71:D73)</f>
        <v>102</v>
      </c>
      <c r="E70" s="952">
        <f t="shared" ref="E70" si="96">SUM(E71:E73)</f>
        <v>51</v>
      </c>
      <c r="F70" s="952">
        <f t="shared" ref="F70" si="97">SUM(F71:F73)</f>
        <v>1115</v>
      </c>
      <c r="G70" s="952">
        <f t="shared" ref="G70" si="98">SUM(G71:G73)</f>
        <v>2197</v>
      </c>
      <c r="H70" s="952">
        <f t="shared" ref="H70" si="99">SUM(H71:H73)</f>
        <v>2</v>
      </c>
      <c r="I70" s="714">
        <f t="shared" ref="I70" si="100">SUM(I71:I73)</f>
        <v>26</v>
      </c>
      <c r="J70" s="910"/>
      <c r="K70" s="910"/>
    </row>
    <row r="71" spans="1:11">
      <c r="A71" s="169" t="s">
        <v>298</v>
      </c>
      <c r="B71" s="953">
        <f t="shared" ref="B71:B77" si="101">SUM(C71:I71)</f>
        <v>0</v>
      </c>
      <c r="C71" s="957">
        <v>0</v>
      </c>
      <c r="D71" s="957">
        <v>0</v>
      </c>
      <c r="E71" s="958">
        <v>0</v>
      </c>
      <c r="F71" s="958">
        <v>0</v>
      </c>
      <c r="G71" s="958">
        <v>0</v>
      </c>
      <c r="H71" s="958">
        <v>0</v>
      </c>
      <c r="I71" s="959">
        <v>0</v>
      </c>
      <c r="J71" s="910"/>
      <c r="K71" s="910"/>
    </row>
    <row r="72" spans="1:11">
      <c r="A72" s="169" t="s">
        <v>299</v>
      </c>
      <c r="B72" s="953">
        <f t="shared" si="101"/>
        <v>2621</v>
      </c>
      <c r="C72" s="956">
        <v>74</v>
      </c>
      <c r="D72" s="956">
        <v>35</v>
      </c>
      <c r="E72" s="664">
        <v>18</v>
      </c>
      <c r="F72" s="664">
        <v>737</v>
      </c>
      <c r="G72" s="664">
        <v>1735</v>
      </c>
      <c r="H72" s="664">
        <v>1</v>
      </c>
      <c r="I72" s="665">
        <v>21</v>
      </c>
      <c r="J72" s="910"/>
      <c r="K72" s="910"/>
    </row>
    <row r="73" spans="1:11" ht="17.25" thickBot="1">
      <c r="A73" s="170" t="s">
        <v>300</v>
      </c>
      <c r="B73" s="719">
        <f t="shared" si="101"/>
        <v>1005</v>
      </c>
      <c r="C73" s="654">
        <v>59</v>
      </c>
      <c r="D73" s="654">
        <v>67</v>
      </c>
      <c r="E73" s="654">
        <v>33</v>
      </c>
      <c r="F73" s="654">
        <v>378</v>
      </c>
      <c r="G73" s="654">
        <v>462</v>
      </c>
      <c r="H73" s="654">
        <v>1</v>
      </c>
      <c r="I73" s="655">
        <v>5</v>
      </c>
      <c r="J73" s="910"/>
      <c r="K73" s="910"/>
    </row>
    <row r="74" spans="1:11">
      <c r="A74" s="212" t="s">
        <v>13</v>
      </c>
      <c r="B74" s="952">
        <f t="shared" si="101"/>
        <v>604</v>
      </c>
      <c r="C74" s="952">
        <f>SUM(C75:C77)</f>
        <v>21</v>
      </c>
      <c r="D74" s="952">
        <f t="shared" ref="D74" si="102">SUM(D75:D77)</f>
        <v>78</v>
      </c>
      <c r="E74" s="952">
        <f t="shared" ref="E74" si="103">SUM(E75:E77)</f>
        <v>40</v>
      </c>
      <c r="F74" s="952">
        <f t="shared" ref="F74" si="104">SUM(F75:F77)</f>
        <v>276</v>
      </c>
      <c r="G74" s="952">
        <f t="shared" ref="G74" si="105">SUM(G75:G77)</f>
        <v>181</v>
      </c>
      <c r="H74" s="952">
        <f t="shared" ref="H74" si="106">SUM(H75:H77)</f>
        <v>0</v>
      </c>
      <c r="I74" s="714">
        <f t="shared" ref="I74" si="107">SUM(I75:I77)</f>
        <v>8</v>
      </c>
      <c r="J74" s="910"/>
      <c r="K74" s="910"/>
    </row>
    <row r="75" spans="1:11">
      <c r="A75" s="213" t="s">
        <v>298</v>
      </c>
      <c r="B75" s="953">
        <f t="shared" si="101"/>
        <v>0</v>
      </c>
      <c r="C75" s="957">
        <v>0</v>
      </c>
      <c r="D75" s="957">
        <v>0</v>
      </c>
      <c r="E75" s="958">
        <v>0</v>
      </c>
      <c r="F75" s="958">
        <v>0</v>
      </c>
      <c r="G75" s="958">
        <v>0</v>
      </c>
      <c r="H75" s="958">
        <v>0</v>
      </c>
      <c r="I75" s="959">
        <v>0</v>
      </c>
      <c r="J75" s="910"/>
      <c r="K75" s="910"/>
    </row>
    <row r="76" spans="1:11">
      <c r="A76" s="213" t="s">
        <v>299</v>
      </c>
      <c r="B76" s="953">
        <f t="shared" si="101"/>
        <v>113</v>
      </c>
      <c r="C76" s="956">
        <v>3</v>
      </c>
      <c r="D76" s="956">
        <v>2</v>
      </c>
      <c r="E76" s="664">
        <v>6</v>
      </c>
      <c r="F76" s="664">
        <v>46</v>
      </c>
      <c r="G76" s="664">
        <v>54</v>
      </c>
      <c r="H76" s="664">
        <v>0</v>
      </c>
      <c r="I76" s="665">
        <v>2</v>
      </c>
      <c r="J76" s="910"/>
      <c r="K76" s="910"/>
    </row>
    <row r="77" spans="1:11" ht="17.25" thickBot="1">
      <c r="A77" s="214" t="s">
        <v>300</v>
      </c>
      <c r="B77" s="719">
        <f t="shared" si="101"/>
        <v>491</v>
      </c>
      <c r="C77" s="654">
        <v>18</v>
      </c>
      <c r="D77" s="654">
        <v>76</v>
      </c>
      <c r="E77" s="654">
        <v>34</v>
      </c>
      <c r="F77" s="654">
        <v>230</v>
      </c>
      <c r="G77" s="654">
        <v>127</v>
      </c>
      <c r="H77" s="654">
        <v>0</v>
      </c>
      <c r="I77" s="655">
        <v>6</v>
      </c>
      <c r="J77" s="910"/>
      <c r="K77" s="910"/>
    </row>
    <row r="78" spans="1:11">
      <c r="A78" s="116"/>
      <c r="B78" s="116"/>
      <c r="C78" s="116"/>
      <c r="D78" s="116"/>
      <c r="E78" s="116"/>
      <c r="F78" s="116"/>
      <c r="G78" s="116"/>
      <c r="H78" s="116"/>
      <c r="I78" s="116"/>
    </row>
    <row r="79" spans="1:11">
      <c r="A79" s="133" t="s">
        <v>18</v>
      </c>
      <c r="B79" s="116"/>
      <c r="C79" s="116"/>
      <c r="D79" s="116"/>
      <c r="E79" s="116"/>
      <c r="F79" s="116"/>
      <c r="G79" s="116"/>
      <c r="H79" s="116"/>
      <c r="I79" s="116"/>
    </row>
  </sheetData>
  <mergeCells count="4">
    <mergeCell ref="A1:I1"/>
    <mergeCell ref="A4:A5"/>
    <mergeCell ref="B4:B5"/>
    <mergeCell ref="C4:I4"/>
  </mergeCells>
  <phoneticPr fontId="9" type="noConversion"/>
  <pageMargins left="0.56999999999999995" right="0.25" top="0.75" bottom="0.75" header="0.3" footer="0.3"/>
  <pageSetup paperSize="9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78"/>
  <sheetViews>
    <sheetView zoomScale="90" zoomScaleNormal="90" workbookViewId="0">
      <selection activeCell="E10" sqref="E10"/>
    </sheetView>
  </sheetViews>
  <sheetFormatPr defaultRowHeight="16.5"/>
  <cols>
    <col min="1" max="1" width="9" style="107"/>
    <col min="2" max="2" width="12.375" style="107" bestFit="1" customWidth="1"/>
    <col min="3" max="3" width="10.5" style="107" bestFit="1" customWidth="1"/>
    <col min="4" max="5" width="12.625" style="107" customWidth="1"/>
    <col min="6" max="6" width="11.5" style="107" customWidth="1"/>
    <col min="7" max="7" width="11.625" style="107" customWidth="1"/>
    <col min="8" max="8" width="11" style="107" customWidth="1"/>
    <col min="9" max="9" width="11.25" style="107" customWidth="1"/>
    <col min="10" max="10" width="9.375" style="107" bestFit="1" customWidth="1"/>
    <col min="11" max="16384" width="9" style="107"/>
  </cols>
  <sheetData>
    <row r="1" spans="1:10" ht="26.25">
      <c r="A1" s="1331" t="s">
        <v>714</v>
      </c>
      <c r="B1" s="1331"/>
      <c r="C1" s="1331"/>
      <c r="D1" s="1331"/>
      <c r="E1" s="1331"/>
      <c r="F1" s="1331"/>
      <c r="G1" s="1331"/>
      <c r="H1" s="1331"/>
      <c r="I1" s="1331"/>
    </row>
    <row r="2" spans="1:10" ht="24">
      <c r="A2" s="114" t="s">
        <v>574</v>
      </c>
      <c r="B2" s="120"/>
      <c r="C2" s="115"/>
      <c r="D2" s="111"/>
      <c r="E2" s="111"/>
      <c r="F2" s="111"/>
      <c r="G2" s="111"/>
      <c r="H2" s="111"/>
      <c r="I2" s="111"/>
    </row>
    <row r="3" spans="1:10" ht="17.25" thickBot="1">
      <c r="A3" s="109"/>
      <c r="B3" s="121"/>
      <c r="C3" s="121"/>
      <c r="F3" s="522" t="s">
        <v>959</v>
      </c>
      <c r="I3" s="110" t="s">
        <v>232</v>
      </c>
    </row>
    <row r="4" spans="1:10">
      <c r="A4" s="1413" t="s">
        <v>295</v>
      </c>
      <c r="B4" s="1415" t="s">
        <v>227</v>
      </c>
      <c r="C4" s="1416" t="s">
        <v>296</v>
      </c>
      <c r="D4" s="1416"/>
      <c r="E4" s="1416"/>
      <c r="F4" s="1416"/>
      <c r="G4" s="1416"/>
      <c r="H4" s="1416"/>
      <c r="I4" s="1417"/>
    </row>
    <row r="5" spans="1:10" ht="42" customHeight="1" thickBot="1">
      <c r="A5" s="1414"/>
      <c r="B5" s="1410"/>
      <c r="C5" s="484" t="s">
        <v>694</v>
      </c>
      <c r="D5" s="484" t="s">
        <v>943</v>
      </c>
      <c r="E5" s="485" t="s">
        <v>944</v>
      </c>
      <c r="F5" s="596" t="s">
        <v>945</v>
      </c>
      <c r="G5" s="484" t="s">
        <v>696</v>
      </c>
      <c r="H5" s="484" t="s">
        <v>695</v>
      </c>
      <c r="I5" s="502" t="s">
        <v>697</v>
      </c>
    </row>
    <row r="6" spans="1:10">
      <c r="A6" s="430" t="s">
        <v>297</v>
      </c>
      <c r="B6" s="952">
        <f t="shared" ref="B6:B37" si="0">SUM(C6:I6)</f>
        <v>1782459</v>
      </c>
      <c r="C6" s="962">
        <f>SUM(C7:C9)</f>
        <v>170050</v>
      </c>
      <c r="D6" s="962">
        <f t="shared" ref="D6:I6" si="1">SUM(D7:D9)</f>
        <v>139669</v>
      </c>
      <c r="E6" s="962">
        <f t="shared" si="1"/>
        <v>62820</v>
      </c>
      <c r="F6" s="962">
        <f t="shared" si="1"/>
        <v>937632</v>
      </c>
      <c r="G6" s="962">
        <f t="shared" si="1"/>
        <v>423533</v>
      </c>
      <c r="H6" s="962">
        <f t="shared" si="1"/>
        <v>3972</v>
      </c>
      <c r="I6" s="714">
        <f t="shared" si="1"/>
        <v>44783</v>
      </c>
      <c r="J6" s="910"/>
    </row>
    <row r="7" spans="1:10" ht="16.5" customHeight="1">
      <c r="A7" s="431" t="s">
        <v>298</v>
      </c>
      <c r="B7" s="953">
        <f t="shared" si="0"/>
        <v>660602</v>
      </c>
      <c r="C7" s="715">
        <f>SUM(C11,C15,C19,C23,C27,C31,C35,C39,C43,C47,C51,C55,C59,C63,C67,C71,C75)</f>
        <v>86834</v>
      </c>
      <c r="D7" s="715">
        <f t="shared" ref="D7:I7" si="2">SUM(D11,D15,D19,D23,D27,D31,D35,D39,D43,D47,D51,D55,D59,D63,D67,D71,D75)</f>
        <v>39560</v>
      </c>
      <c r="E7" s="715">
        <f t="shared" si="2"/>
        <v>18886</v>
      </c>
      <c r="F7" s="715">
        <f t="shared" si="2"/>
        <v>348253</v>
      </c>
      <c r="G7" s="715">
        <f t="shared" si="2"/>
        <v>143205</v>
      </c>
      <c r="H7" s="715">
        <f t="shared" si="2"/>
        <v>1878</v>
      </c>
      <c r="I7" s="718">
        <f t="shared" si="2"/>
        <v>21986</v>
      </c>
      <c r="J7" s="910"/>
    </row>
    <row r="8" spans="1:10">
      <c r="A8" s="431" t="s">
        <v>299</v>
      </c>
      <c r="B8" s="953">
        <f t="shared" si="0"/>
        <v>687572</v>
      </c>
      <c r="C8" s="715">
        <f>SUM(C12,C16,C20,C24,C28,C32,C36,C40,C44,C48,C52,C56,C60,C64,C68,C72,C76)</f>
        <v>47851</v>
      </c>
      <c r="D8" s="715">
        <f t="shared" ref="D8:I8" si="3">SUM(D12,D16,D20,D24,D28,D32,D36,D40,D44,D48,D52,D56,D60,D64,D68,D72,D76)</f>
        <v>26746</v>
      </c>
      <c r="E8" s="715">
        <f t="shared" si="3"/>
        <v>17844</v>
      </c>
      <c r="F8" s="715">
        <f t="shared" si="3"/>
        <v>354539</v>
      </c>
      <c r="G8" s="715">
        <f t="shared" si="3"/>
        <v>223184</v>
      </c>
      <c r="H8" s="715">
        <f t="shared" si="3"/>
        <v>1498</v>
      </c>
      <c r="I8" s="718">
        <f t="shared" si="3"/>
        <v>15910</v>
      </c>
      <c r="J8" s="910"/>
    </row>
    <row r="9" spans="1:10" ht="17.25" thickBot="1">
      <c r="A9" s="421" t="s">
        <v>300</v>
      </c>
      <c r="B9" s="953">
        <f t="shared" si="0"/>
        <v>434285</v>
      </c>
      <c r="C9" s="954">
        <f>SUM(C13,C17,C21,C25,C29,C33,C37,C41,C45,C49,C53,C57,C61,C65,C69,C73,C77)</f>
        <v>35365</v>
      </c>
      <c r="D9" s="954">
        <f t="shared" ref="D9:I9" si="4">SUM(D13,D17,D21,D25,D29,D33,D37,D41,D45,D49,D53,D57,D61,D65,D69,D73,D77)</f>
        <v>73363</v>
      </c>
      <c r="E9" s="954">
        <f t="shared" si="4"/>
        <v>26090</v>
      </c>
      <c r="F9" s="954">
        <f t="shared" si="4"/>
        <v>234840</v>
      </c>
      <c r="G9" s="954">
        <f t="shared" si="4"/>
        <v>57144</v>
      </c>
      <c r="H9" s="954">
        <f t="shared" si="4"/>
        <v>596</v>
      </c>
      <c r="I9" s="955">
        <f t="shared" si="4"/>
        <v>6887</v>
      </c>
      <c r="J9" s="910"/>
    </row>
    <row r="10" spans="1:10">
      <c r="A10" s="430" t="s">
        <v>242</v>
      </c>
      <c r="B10" s="952">
        <f t="shared" si="0"/>
        <v>270458</v>
      </c>
      <c r="C10" s="963">
        <v>60375</v>
      </c>
      <c r="D10" s="963">
        <v>2617</v>
      </c>
      <c r="E10" s="963">
        <v>8765</v>
      </c>
      <c r="F10" s="963">
        <v>128229</v>
      </c>
      <c r="G10" s="963">
        <v>57916</v>
      </c>
      <c r="H10" s="963">
        <v>786</v>
      </c>
      <c r="I10" s="964">
        <v>11770</v>
      </c>
      <c r="J10" s="910"/>
    </row>
    <row r="11" spans="1:10">
      <c r="A11" s="414" t="s">
        <v>298</v>
      </c>
      <c r="B11" s="953">
        <f t="shared" si="0"/>
        <v>270458</v>
      </c>
      <c r="C11" s="965">
        <v>60375</v>
      </c>
      <c r="D11" s="965">
        <v>2617</v>
      </c>
      <c r="E11" s="965">
        <v>8765</v>
      </c>
      <c r="F11" s="965">
        <v>128229</v>
      </c>
      <c r="G11" s="965">
        <v>57916</v>
      </c>
      <c r="H11" s="965">
        <v>786</v>
      </c>
      <c r="I11" s="966">
        <v>11770</v>
      </c>
      <c r="J11" s="910"/>
    </row>
    <row r="12" spans="1:10">
      <c r="A12" s="414" t="s">
        <v>299</v>
      </c>
      <c r="B12" s="953">
        <f t="shared" si="0"/>
        <v>0</v>
      </c>
      <c r="C12" s="958">
        <v>0</v>
      </c>
      <c r="D12" s="958">
        <v>0</v>
      </c>
      <c r="E12" s="958">
        <v>0</v>
      </c>
      <c r="F12" s="958">
        <v>0</v>
      </c>
      <c r="G12" s="958">
        <v>0</v>
      </c>
      <c r="H12" s="958">
        <v>0</v>
      </c>
      <c r="I12" s="959">
        <v>0</v>
      </c>
      <c r="J12" s="910"/>
    </row>
    <row r="13" spans="1:10" ht="17.25" thickBot="1">
      <c r="A13" s="422" t="s">
        <v>300</v>
      </c>
      <c r="B13" s="953">
        <f t="shared" si="0"/>
        <v>0</v>
      </c>
      <c r="C13" s="960">
        <v>0</v>
      </c>
      <c r="D13" s="960">
        <v>0</v>
      </c>
      <c r="E13" s="654">
        <v>0</v>
      </c>
      <c r="F13" s="654">
        <v>0</v>
      </c>
      <c r="G13" s="654">
        <v>0</v>
      </c>
      <c r="H13" s="654">
        <v>0</v>
      </c>
      <c r="I13" s="655">
        <v>0</v>
      </c>
      <c r="J13" s="910"/>
    </row>
    <row r="14" spans="1:10">
      <c r="A14" s="430" t="s">
        <v>243</v>
      </c>
      <c r="B14" s="952">
        <f t="shared" si="0"/>
        <v>87238</v>
      </c>
      <c r="C14" s="963">
        <v>11763</v>
      </c>
      <c r="D14" s="963">
        <v>7223</v>
      </c>
      <c r="E14" s="963">
        <v>2968</v>
      </c>
      <c r="F14" s="963">
        <v>48888</v>
      </c>
      <c r="G14" s="963">
        <v>14518</v>
      </c>
      <c r="H14" s="963">
        <v>140</v>
      </c>
      <c r="I14" s="964">
        <v>1738</v>
      </c>
      <c r="J14" s="910"/>
    </row>
    <row r="15" spans="1:10">
      <c r="A15" s="414" t="s">
        <v>298</v>
      </c>
      <c r="B15" s="953">
        <f t="shared" si="0"/>
        <v>79905</v>
      </c>
      <c r="C15" s="965">
        <v>11039</v>
      </c>
      <c r="D15" s="965">
        <v>5979</v>
      </c>
      <c r="E15" s="965">
        <v>2968</v>
      </c>
      <c r="F15" s="965">
        <v>45432</v>
      </c>
      <c r="G15" s="965">
        <v>12878</v>
      </c>
      <c r="H15" s="965">
        <v>120</v>
      </c>
      <c r="I15" s="966">
        <v>1489</v>
      </c>
      <c r="J15" s="910"/>
    </row>
    <row r="16" spans="1:10" ht="16.5" customHeight="1">
      <c r="A16" s="414" t="s">
        <v>299</v>
      </c>
      <c r="B16" s="953">
        <f t="shared" si="0"/>
        <v>0</v>
      </c>
      <c r="C16" s="958">
        <v>0</v>
      </c>
      <c r="D16" s="958">
        <v>0</v>
      </c>
      <c r="E16" s="958">
        <v>0</v>
      </c>
      <c r="F16" s="958">
        <v>0</v>
      </c>
      <c r="G16" s="958">
        <v>0</v>
      </c>
      <c r="H16" s="958">
        <v>0</v>
      </c>
      <c r="I16" s="959">
        <v>0</v>
      </c>
      <c r="J16" s="910"/>
    </row>
    <row r="17" spans="1:10" ht="17.25" thickBot="1">
      <c r="A17" s="422" t="s">
        <v>300</v>
      </c>
      <c r="B17" s="953">
        <f t="shared" si="0"/>
        <v>7333</v>
      </c>
      <c r="C17" s="960">
        <v>724</v>
      </c>
      <c r="D17" s="960">
        <v>1244</v>
      </c>
      <c r="E17" s="654">
        <v>0</v>
      </c>
      <c r="F17" s="654">
        <v>3456</v>
      </c>
      <c r="G17" s="654">
        <v>1640</v>
      </c>
      <c r="H17" s="654">
        <v>20</v>
      </c>
      <c r="I17" s="655">
        <v>249</v>
      </c>
      <c r="J17" s="910"/>
    </row>
    <row r="18" spans="1:10">
      <c r="A18" s="430" t="s">
        <v>244</v>
      </c>
      <c r="B18" s="952">
        <f t="shared" si="0"/>
        <v>79638</v>
      </c>
      <c r="C18" s="963">
        <v>2385</v>
      </c>
      <c r="D18" s="963">
        <v>15098</v>
      </c>
      <c r="E18" s="963">
        <v>2442</v>
      </c>
      <c r="F18" s="963">
        <v>46678</v>
      </c>
      <c r="G18" s="963">
        <v>11762</v>
      </c>
      <c r="H18" s="963">
        <v>125</v>
      </c>
      <c r="I18" s="964">
        <v>1148</v>
      </c>
      <c r="J18" s="910"/>
    </row>
    <row r="19" spans="1:10">
      <c r="A19" s="414" t="s">
        <v>298</v>
      </c>
      <c r="B19" s="953">
        <f t="shared" si="0"/>
        <v>72209</v>
      </c>
      <c r="C19" s="965">
        <v>1997</v>
      </c>
      <c r="D19" s="965">
        <v>13683</v>
      </c>
      <c r="E19" s="965">
        <v>2442</v>
      </c>
      <c r="F19" s="965">
        <v>42044</v>
      </c>
      <c r="G19" s="965">
        <v>10789</v>
      </c>
      <c r="H19" s="965">
        <v>106</v>
      </c>
      <c r="I19" s="966">
        <v>1148</v>
      </c>
      <c r="J19" s="910"/>
    </row>
    <row r="20" spans="1:10">
      <c r="A20" s="414" t="s">
        <v>299</v>
      </c>
      <c r="B20" s="953">
        <f t="shared" si="0"/>
        <v>0</v>
      </c>
      <c r="C20" s="958">
        <v>0</v>
      </c>
      <c r="D20" s="958">
        <v>0</v>
      </c>
      <c r="E20" s="958">
        <v>0</v>
      </c>
      <c r="F20" s="958">
        <v>0</v>
      </c>
      <c r="G20" s="958">
        <v>0</v>
      </c>
      <c r="H20" s="958">
        <v>0</v>
      </c>
      <c r="I20" s="959">
        <v>0</v>
      </c>
      <c r="J20" s="910"/>
    </row>
    <row r="21" spans="1:10" ht="17.25" thickBot="1">
      <c r="A21" s="422" t="s">
        <v>300</v>
      </c>
      <c r="B21" s="953">
        <f t="shared" si="0"/>
        <v>7429</v>
      </c>
      <c r="C21" s="960">
        <v>388</v>
      </c>
      <c r="D21" s="960">
        <v>1415</v>
      </c>
      <c r="E21" s="654">
        <v>0</v>
      </c>
      <c r="F21" s="654">
        <v>4634</v>
      </c>
      <c r="G21" s="654">
        <v>973</v>
      </c>
      <c r="H21" s="654">
        <v>19</v>
      </c>
      <c r="I21" s="655">
        <v>0</v>
      </c>
      <c r="J21" s="910"/>
    </row>
    <row r="22" spans="1:10">
      <c r="A22" s="430" t="s">
        <v>245</v>
      </c>
      <c r="B22" s="952">
        <f t="shared" si="0"/>
        <v>92290</v>
      </c>
      <c r="C22" s="963">
        <v>8197</v>
      </c>
      <c r="D22" s="963">
        <v>1126</v>
      </c>
      <c r="E22" s="963">
        <v>1638</v>
      </c>
      <c r="F22" s="963">
        <v>55737</v>
      </c>
      <c r="G22" s="963">
        <v>22720</v>
      </c>
      <c r="H22" s="963">
        <v>262</v>
      </c>
      <c r="I22" s="964">
        <v>2610</v>
      </c>
      <c r="J22" s="910"/>
    </row>
    <row r="23" spans="1:10">
      <c r="A23" s="414" t="s">
        <v>298</v>
      </c>
      <c r="B23" s="953">
        <f t="shared" si="0"/>
        <v>90747</v>
      </c>
      <c r="C23" s="965">
        <v>7485</v>
      </c>
      <c r="D23" s="965">
        <v>1126</v>
      </c>
      <c r="E23" s="965">
        <v>1578</v>
      </c>
      <c r="F23" s="965">
        <v>55126</v>
      </c>
      <c r="G23" s="965">
        <v>22560</v>
      </c>
      <c r="H23" s="965">
        <v>262</v>
      </c>
      <c r="I23" s="966">
        <v>2610</v>
      </c>
      <c r="J23" s="910"/>
    </row>
    <row r="24" spans="1:10">
      <c r="A24" s="414" t="s">
        <v>299</v>
      </c>
      <c r="B24" s="953">
        <f t="shared" si="0"/>
        <v>0</v>
      </c>
      <c r="C24" s="958">
        <v>0</v>
      </c>
      <c r="D24" s="958">
        <v>0</v>
      </c>
      <c r="E24" s="958">
        <v>0</v>
      </c>
      <c r="F24" s="958">
        <v>0</v>
      </c>
      <c r="G24" s="958">
        <v>0</v>
      </c>
      <c r="H24" s="958">
        <v>0</v>
      </c>
      <c r="I24" s="959">
        <v>0</v>
      </c>
      <c r="J24" s="910"/>
    </row>
    <row r="25" spans="1:10" ht="17.25" thickBot="1">
      <c r="A25" s="422" t="s">
        <v>300</v>
      </c>
      <c r="B25" s="953">
        <f t="shared" si="0"/>
        <v>1543</v>
      </c>
      <c r="C25" s="960">
        <v>712</v>
      </c>
      <c r="D25" s="960">
        <v>0</v>
      </c>
      <c r="E25" s="654">
        <v>60</v>
      </c>
      <c r="F25" s="654">
        <v>611</v>
      </c>
      <c r="G25" s="654">
        <v>160</v>
      </c>
      <c r="H25" s="654">
        <v>0</v>
      </c>
      <c r="I25" s="655">
        <v>0</v>
      </c>
      <c r="J25" s="910"/>
    </row>
    <row r="26" spans="1:10">
      <c r="A26" s="430" t="s">
        <v>246</v>
      </c>
      <c r="B26" s="952">
        <f t="shared" si="0"/>
        <v>62582</v>
      </c>
      <c r="C26" s="963">
        <v>2729</v>
      </c>
      <c r="D26" s="963">
        <v>12441</v>
      </c>
      <c r="E26" s="963">
        <v>1998</v>
      </c>
      <c r="F26" s="963">
        <v>32018</v>
      </c>
      <c r="G26" s="963">
        <v>11668</v>
      </c>
      <c r="H26" s="963">
        <v>405</v>
      </c>
      <c r="I26" s="964">
        <v>1323</v>
      </c>
      <c r="J26" s="910"/>
    </row>
    <row r="27" spans="1:10">
      <c r="A27" s="414" t="s">
        <v>298</v>
      </c>
      <c r="B27" s="953">
        <f t="shared" si="0"/>
        <v>61623</v>
      </c>
      <c r="C27" s="965">
        <v>2729</v>
      </c>
      <c r="D27" s="965">
        <v>11984</v>
      </c>
      <c r="E27" s="965">
        <v>1946</v>
      </c>
      <c r="F27" s="965">
        <v>31568</v>
      </c>
      <c r="G27" s="965">
        <v>11668</v>
      </c>
      <c r="H27" s="965">
        <v>405</v>
      </c>
      <c r="I27" s="966">
        <v>1323</v>
      </c>
      <c r="J27" s="910"/>
    </row>
    <row r="28" spans="1:10">
      <c r="A28" s="414" t="s">
        <v>299</v>
      </c>
      <c r="B28" s="953">
        <f t="shared" si="0"/>
        <v>0</v>
      </c>
      <c r="C28" s="958">
        <v>0</v>
      </c>
      <c r="D28" s="958">
        <v>0</v>
      </c>
      <c r="E28" s="958">
        <v>0</v>
      </c>
      <c r="F28" s="958">
        <v>0</v>
      </c>
      <c r="G28" s="958">
        <v>0</v>
      </c>
      <c r="H28" s="958">
        <v>0</v>
      </c>
      <c r="I28" s="959">
        <v>0</v>
      </c>
      <c r="J28" s="910"/>
    </row>
    <row r="29" spans="1:10" ht="17.25" thickBot="1">
      <c r="A29" s="422" t="s">
        <v>300</v>
      </c>
      <c r="B29" s="953">
        <f t="shared" si="0"/>
        <v>959</v>
      </c>
      <c r="C29" s="960">
        <v>0</v>
      </c>
      <c r="D29" s="960">
        <v>457</v>
      </c>
      <c r="E29" s="654">
        <v>52</v>
      </c>
      <c r="F29" s="654">
        <v>450</v>
      </c>
      <c r="G29" s="654">
        <v>0</v>
      </c>
      <c r="H29" s="654">
        <v>0</v>
      </c>
      <c r="I29" s="655">
        <v>0</v>
      </c>
      <c r="J29" s="910"/>
    </row>
    <row r="30" spans="1:10">
      <c r="A30" s="430" t="s">
        <v>247</v>
      </c>
      <c r="B30" s="952">
        <f t="shared" si="0"/>
        <v>55106</v>
      </c>
      <c r="C30" s="963">
        <v>1570</v>
      </c>
      <c r="D30" s="963">
        <v>3878</v>
      </c>
      <c r="E30" s="963">
        <v>937</v>
      </c>
      <c r="F30" s="963">
        <v>25057</v>
      </c>
      <c r="G30" s="963">
        <v>20765</v>
      </c>
      <c r="H30" s="963">
        <v>180</v>
      </c>
      <c r="I30" s="964">
        <v>2719</v>
      </c>
      <c r="J30" s="910"/>
    </row>
    <row r="31" spans="1:10">
      <c r="A31" s="414" t="s">
        <v>298</v>
      </c>
      <c r="B31" s="953">
        <f t="shared" si="0"/>
        <v>55106</v>
      </c>
      <c r="C31" s="965">
        <v>1570</v>
      </c>
      <c r="D31" s="965">
        <v>3878</v>
      </c>
      <c r="E31" s="965">
        <v>937</v>
      </c>
      <c r="F31" s="965">
        <v>25057</v>
      </c>
      <c r="G31" s="965">
        <v>20765</v>
      </c>
      <c r="H31" s="965">
        <v>180</v>
      </c>
      <c r="I31" s="966">
        <v>2719</v>
      </c>
      <c r="J31" s="910"/>
    </row>
    <row r="32" spans="1:10">
      <c r="A32" s="414" t="s">
        <v>299</v>
      </c>
      <c r="B32" s="953">
        <f t="shared" si="0"/>
        <v>0</v>
      </c>
      <c r="C32" s="958">
        <v>0</v>
      </c>
      <c r="D32" s="958">
        <v>0</v>
      </c>
      <c r="E32" s="958">
        <v>0</v>
      </c>
      <c r="F32" s="958">
        <v>0</v>
      </c>
      <c r="G32" s="958">
        <v>0</v>
      </c>
      <c r="H32" s="958">
        <v>0</v>
      </c>
      <c r="I32" s="959">
        <v>0</v>
      </c>
      <c r="J32" s="910"/>
    </row>
    <row r="33" spans="1:10" ht="17.25" thickBot="1">
      <c r="A33" s="422" t="s">
        <v>300</v>
      </c>
      <c r="B33" s="953">
        <f t="shared" si="0"/>
        <v>0</v>
      </c>
      <c r="C33" s="960">
        <v>0</v>
      </c>
      <c r="D33" s="960">
        <v>0</v>
      </c>
      <c r="E33" s="654">
        <v>0</v>
      </c>
      <c r="F33" s="654">
        <v>0</v>
      </c>
      <c r="G33" s="654">
        <v>0</v>
      </c>
      <c r="H33" s="654">
        <v>0</v>
      </c>
      <c r="I33" s="655">
        <v>0</v>
      </c>
      <c r="J33" s="910"/>
    </row>
    <row r="34" spans="1:10" ht="16.5" customHeight="1">
      <c r="A34" s="430" t="s">
        <v>248</v>
      </c>
      <c r="B34" s="952">
        <f t="shared" si="0"/>
        <v>39629</v>
      </c>
      <c r="C34" s="963">
        <v>2174</v>
      </c>
      <c r="D34" s="963">
        <v>962</v>
      </c>
      <c r="E34" s="963">
        <v>516</v>
      </c>
      <c r="F34" s="963">
        <v>27387</v>
      </c>
      <c r="G34" s="963">
        <v>7432</v>
      </c>
      <c r="H34" s="963">
        <v>34</v>
      </c>
      <c r="I34" s="964">
        <v>1124</v>
      </c>
      <c r="J34" s="910"/>
    </row>
    <row r="35" spans="1:10">
      <c r="A35" s="414" t="s">
        <v>298</v>
      </c>
      <c r="B35" s="953">
        <f t="shared" si="0"/>
        <v>30554</v>
      </c>
      <c r="C35" s="965">
        <v>1639</v>
      </c>
      <c r="D35" s="965">
        <v>293</v>
      </c>
      <c r="E35" s="965">
        <v>250</v>
      </c>
      <c r="F35" s="965">
        <v>20797</v>
      </c>
      <c r="G35" s="965">
        <v>6629</v>
      </c>
      <c r="H35" s="965">
        <v>19</v>
      </c>
      <c r="I35" s="966">
        <v>927</v>
      </c>
      <c r="J35" s="910"/>
    </row>
    <row r="36" spans="1:10">
      <c r="A36" s="414" t="s">
        <v>299</v>
      </c>
      <c r="B36" s="953">
        <f t="shared" si="0"/>
        <v>0</v>
      </c>
      <c r="C36" s="958">
        <v>0</v>
      </c>
      <c r="D36" s="958">
        <v>0</v>
      </c>
      <c r="E36" s="958">
        <v>0</v>
      </c>
      <c r="F36" s="958">
        <v>0</v>
      </c>
      <c r="G36" s="958">
        <v>0</v>
      </c>
      <c r="H36" s="958">
        <v>0</v>
      </c>
      <c r="I36" s="959">
        <v>0</v>
      </c>
      <c r="J36" s="910"/>
    </row>
    <row r="37" spans="1:10" ht="17.25" thickBot="1">
      <c r="A37" s="422" t="s">
        <v>300</v>
      </c>
      <c r="B37" s="953">
        <f t="shared" si="0"/>
        <v>9075</v>
      </c>
      <c r="C37" s="960">
        <v>535</v>
      </c>
      <c r="D37" s="960">
        <v>669</v>
      </c>
      <c r="E37" s="654">
        <v>266</v>
      </c>
      <c r="F37" s="654">
        <v>6590</v>
      </c>
      <c r="G37" s="654">
        <v>803</v>
      </c>
      <c r="H37" s="654">
        <v>15</v>
      </c>
      <c r="I37" s="655">
        <v>197</v>
      </c>
      <c r="J37" s="910"/>
    </row>
    <row r="38" spans="1:10" ht="16.5" customHeight="1">
      <c r="A38" s="430" t="s">
        <v>855</v>
      </c>
      <c r="B38" s="952">
        <f t="shared" ref="B38:B69" si="5">SUM(C38:I38)</f>
        <v>6321</v>
      </c>
      <c r="C38" s="963">
        <v>488</v>
      </c>
      <c r="D38" s="963">
        <v>997</v>
      </c>
      <c r="E38" s="963">
        <v>397</v>
      </c>
      <c r="F38" s="963">
        <v>2380</v>
      </c>
      <c r="G38" s="963">
        <v>1170</v>
      </c>
      <c r="H38" s="963">
        <v>0</v>
      </c>
      <c r="I38" s="964">
        <v>889</v>
      </c>
      <c r="J38" s="910"/>
    </row>
    <row r="39" spans="1:10">
      <c r="A39" s="414" t="s">
        <v>298</v>
      </c>
      <c r="B39" s="953">
        <f t="shared" si="5"/>
        <v>0</v>
      </c>
      <c r="C39" s="965">
        <v>0</v>
      </c>
      <c r="D39" s="965">
        <v>0</v>
      </c>
      <c r="E39" s="965">
        <v>0</v>
      </c>
      <c r="F39" s="965">
        <v>0</v>
      </c>
      <c r="G39" s="965">
        <v>0</v>
      </c>
      <c r="H39" s="965">
        <v>0</v>
      </c>
      <c r="I39" s="966">
        <v>0</v>
      </c>
      <c r="J39" s="910"/>
    </row>
    <row r="40" spans="1:10">
      <c r="A40" s="414" t="s">
        <v>299</v>
      </c>
      <c r="B40" s="953">
        <f t="shared" si="5"/>
        <v>1902</v>
      </c>
      <c r="C40" s="958">
        <v>192</v>
      </c>
      <c r="D40" s="958">
        <v>0</v>
      </c>
      <c r="E40" s="958">
        <v>0</v>
      </c>
      <c r="F40" s="958">
        <v>381</v>
      </c>
      <c r="G40" s="958">
        <v>440</v>
      </c>
      <c r="H40" s="958">
        <v>0</v>
      </c>
      <c r="I40" s="959">
        <v>889</v>
      </c>
      <c r="J40" s="910"/>
    </row>
    <row r="41" spans="1:10" ht="17.25" thickBot="1">
      <c r="A41" s="422" t="s">
        <v>300</v>
      </c>
      <c r="B41" s="953">
        <f t="shared" si="5"/>
        <v>4419</v>
      </c>
      <c r="C41" s="960">
        <v>296</v>
      </c>
      <c r="D41" s="960">
        <v>997</v>
      </c>
      <c r="E41" s="654">
        <v>397</v>
      </c>
      <c r="F41" s="654">
        <v>1999</v>
      </c>
      <c r="G41" s="654">
        <v>730</v>
      </c>
      <c r="H41" s="654">
        <v>0</v>
      </c>
      <c r="I41" s="655">
        <v>0</v>
      </c>
      <c r="J41" s="910"/>
    </row>
    <row r="42" spans="1:10" ht="16.5" customHeight="1">
      <c r="A42" s="430" t="s">
        <v>284</v>
      </c>
      <c r="B42" s="952">
        <f t="shared" si="5"/>
        <v>472497</v>
      </c>
      <c r="C42" s="963">
        <v>38832</v>
      </c>
      <c r="D42" s="963">
        <v>6308</v>
      </c>
      <c r="E42" s="963">
        <v>10677</v>
      </c>
      <c r="F42" s="963">
        <v>253796</v>
      </c>
      <c r="G42" s="963">
        <v>150539</v>
      </c>
      <c r="H42" s="963">
        <v>1468</v>
      </c>
      <c r="I42" s="964">
        <v>10877</v>
      </c>
      <c r="J42" s="910"/>
    </row>
    <row r="43" spans="1:10">
      <c r="A43" s="414" t="s">
        <v>298</v>
      </c>
      <c r="B43" s="953">
        <f t="shared" si="5"/>
        <v>0</v>
      </c>
      <c r="C43" s="965">
        <v>0</v>
      </c>
      <c r="D43" s="965">
        <v>0</v>
      </c>
      <c r="E43" s="965">
        <v>0</v>
      </c>
      <c r="F43" s="965">
        <v>0</v>
      </c>
      <c r="G43" s="965">
        <v>0</v>
      </c>
      <c r="H43" s="965">
        <v>0</v>
      </c>
      <c r="I43" s="966">
        <v>0</v>
      </c>
      <c r="J43" s="910"/>
    </row>
    <row r="44" spans="1:10">
      <c r="A44" s="414" t="s">
        <v>299</v>
      </c>
      <c r="B44" s="953">
        <f t="shared" si="5"/>
        <v>356697</v>
      </c>
      <c r="C44" s="958">
        <v>30593</v>
      </c>
      <c r="D44" s="958">
        <v>2082</v>
      </c>
      <c r="E44" s="958">
        <v>7014</v>
      </c>
      <c r="F44" s="958">
        <v>176471</v>
      </c>
      <c r="G44" s="958">
        <v>130187</v>
      </c>
      <c r="H44" s="958">
        <v>1200</v>
      </c>
      <c r="I44" s="959">
        <v>9150</v>
      </c>
      <c r="J44" s="910"/>
    </row>
    <row r="45" spans="1:10" ht="17.25" thickBot="1">
      <c r="A45" s="422" t="s">
        <v>300</v>
      </c>
      <c r="B45" s="953">
        <f t="shared" si="5"/>
        <v>115800</v>
      </c>
      <c r="C45" s="960">
        <v>8239</v>
      </c>
      <c r="D45" s="960">
        <v>4226</v>
      </c>
      <c r="E45" s="654">
        <v>3663</v>
      </c>
      <c r="F45" s="654">
        <v>77325</v>
      </c>
      <c r="G45" s="654">
        <v>20352</v>
      </c>
      <c r="H45" s="654">
        <v>268</v>
      </c>
      <c r="I45" s="655">
        <v>1727</v>
      </c>
      <c r="J45" s="910"/>
    </row>
    <row r="46" spans="1:10" ht="16.5" customHeight="1">
      <c r="A46" s="430" t="s">
        <v>8</v>
      </c>
      <c r="B46" s="952">
        <f t="shared" si="5"/>
        <v>56846</v>
      </c>
      <c r="C46" s="963">
        <v>6397</v>
      </c>
      <c r="D46" s="963">
        <v>9786</v>
      </c>
      <c r="E46" s="963">
        <v>3172</v>
      </c>
      <c r="F46" s="963">
        <v>25567</v>
      </c>
      <c r="G46" s="963">
        <v>10705</v>
      </c>
      <c r="H46" s="963">
        <v>98</v>
      </c>
      <c r="I46" s="964">
        <v>1121</v>
      </c>
      <c r="J46" s="910"/>
    </row>
    <row r="47" spans="1:10">
      <c r="A47" s="414" t="s">
        <v>298</v>
      </c>
      <c r="B47" s="953">
        <f t="shared" si="5"/>
        <v>0</v>
      </c>
      <c r="C47" s="965">
        <v>0</v>
      </c>
      <c r="D47" s="965">
        <v>0</v>
      </c>
      <c r="E47" s="965">
        <v>0</v>
      </c>
      <c r="F47" s="965">
        <v>0</v>
      </c>
      <c r="G47" s="965">
        <v>0</v>
      </c>
      <c r="H47" s="965">
        <v>0</v>
      </c>
      <c r="I47" s="966">
        <v>0</v>
      </c>
      <c r="J47" s="910"/>
    </row>
    <row r="48" spans="1:10">
      <c r="A48" s="414" t="s">
        <v>299</v>
      </c>
      <c r="B48" s="953">
        <f t="shared" si="5"/>
        <v>30662</v>
      </c>
      <c r="C48" s="958">
        <v>2698</v>
      </c>
      <c r="D48" s="958">
        <v>3108</v>
      </c>
      <c r="E48" s="958">
        <v>1118</v>
      </c>
      <c r="F48" s="958">
        <v>14524</v>
      </c>
      <c r="G48" s="958">
        <v>8810</v>
      </c>
      <c r="H48" s="958">
        <v>16</v>
      </c>
      <c r="I48" s="959">
        <v>388</v>
      </c>
      <c r="J48" s="910"/>
    </row>
    <row r="49" spans="1:10" ht="17.25" thickBot="1">
      <c r="A49" s="422" t="s">
        <v>300</v>
      </c>
      <c r="B49" s="953">
        <f t="shared" si="5"/>
        <v>26184</v>
      </c>
      <c r="C49" s="960">
        <v>3699</v>
      </c>
      <c r="D49" s="960">
        <v>6678</v>
      </c>
      <c r="E49" s="654">
        <v>2054</v>
      </c>
      <c r="F49" s="654">
        <v>11043</v>
      </c>
      <c r="G49" s="654">
        <v>1895</v>
      </c>
      <c r="H49" s="654">
        <v>82</v>
      </c>
      <c r="I49" s="655">
        <v>733</v>
      </c>
      <c r="J49" s="910"/>
    </row>
    <row r="50" spans="1:10">
      <c r="A50" s="430" t="s">
        <v>10</v>
      </c>
      <c r="B50" s="952">
        <f t="shared" si="5"/>
        <v>62739</v>
      </c>
      <c r="C50" s="963">
        <v>4217</v>
      </c>
      <c r="D50" s="963">
        <v>11343</v>
      </c>
      <c r="E50" s="963">
        <v>3120</v>
      </c>
      <c r="F50" s="963">
        <v>32492</v>
      </c>
      <c r="G50" s="963">
        <v>9862</v>
      </c>
      <c r="H50" s="963">
        <v>233</v>
      </c>
      <c r="I50" s="964">
        <v>1472</v>
      </c>
      <c r="J50" s="910"/>
    </row>
    <row r="51" spans="1:10">
      <c r="A51" s="414" t="s">
        <v>298</v>
      </c>
      <c r="B51" s="953">
        <f t="shared" si="5"/>
        <v>0</v>
      </c>
      <c r="C51" s="965">
        <v>0</v>
      </c>
      <c r="D51" s="965">
        <v>0</v>
      </c>
      <c r="E51" s="965">
        <v>0</v>
      </c>
      <c r="F51" s="965">
        <v>0</v>
      </c>
      <c r="G51" s="965">
        <v>0</v>
      </c>
      <c r="H51" s="965">
        <v>0</v>
      </c>
      <c r="I51" s="966">
        <v>0</v>
      </c>
      <c r="J51" s="910"/>
    </row>
    <row r="52" spans="1:10">
      <c r="A52" s="414" t="s">
        <v>299</v>
      </c>
      <c r="B52" s="953">
        <f t="shared" si="5"/>
        <v>32665</v>
      </c>
      <c r="C52" s="958">
        <v>1732</v>
      </c>
      <c r="D52" s="958">
        <v>2229</v>
      </c>
      <c r="E52" s="958">
        <v>1083</v>
      </c>
      <c r="F52" s="958">
        <v>18867</v>
      </c>
      <c r="G52" s="958">
        <v>7876</v>
      </c>
      <c r="H52" s="958">
        <v>110</v>
      </c>
      <c r="I52" s="959">
        <v>768</v>
      </c>
      <c r="J52" s="910"/>
    </row>
    <row r="53" spans="1:10" ht="17.25" thickBot="1">
      <c r="A53" s="422" t="s">
        <v>300</v>
      </c>
      <c r="B53" s="953">
        <f t="shared" si="5"/>
        <v>30074</v>
      </c>
      <c r="C53" s="960">
        <v>2485</v>
      </c>
      <c r="D53" s="960">
        <v>9114</v>
      </c>
      <c r="E53" s="654">
        <v>2037</v>
      </c>
      <c r="F53" s="654">
        <v>13625</v>
      </c>
      <c r="G53" s="654">
        <v>1986</v>
      </c>
      <c r="H53" s="654">
        <v>123</v>
      </c>
      <c r="I53" s="655">
        <v>704</v>
      </c>
      <c r="J53" s="910"/>
    </row>
    <row r="54" spans="1:10">
      <c r="A54" s="430" t="s">
        <v>273</v>
      </c>
      <c r="B54" s="952">
        <f t="shared" si="5"/>
        <v>88126</v>
      </c>
      <c r="C54" s="963">
        <v>3954</v>
      </c>
      <c r="D54" s="963">
        <v>11595</v>
      </c>
      <c r="E54" s="963">
        <v>4088</v>
      </c>
      <c r="F54" s="963">
        <v>46599</v>
      </c>
      <c r="G54" s="963">
        <v>19714</v>
      </c>
      <c r="H54" s="963">
        <v>128</v>
      </c>
      <c r="I54" s="964">
        <v>2048</v>
      </c>
      <c r="J54" s="910"/>
    </row>
    <row r="55" spans="1:10">
      <c r="A55" s="414" t="s">
        <v>298</v>
      </c>
      <c r="B55" s="953">
        <f t="shared" si="5"/>
        <v>0</v>
      </c>
      <c r="C55" s="965">
        <v>0</v>
      </c>
      <c r="D55" s="965">
        <v>0</v>
      </c>
      <c r="E55" s="965">
        <v>0</v>
      </c>
      <c r="F55" s="965">
        <v>0</v>
      </c>
      <c r="G55" s="965">
        <v>0</v>
      </c>
      <c r="H55" s="965">
        <v>0</v>
      </c>
      <c r="I55" s="966">
        <v>0</v>
      </c>
      <c r="J55" s="910"/>
    </row>
    <row r="56" spans="1:10">
      <c r="A56" s="414" t="s">
        <v>299</v>
      </c>
      <c r="B56" s="953">
        <f t="shared" si="5"/>
        <v>35464</v>
      </c>
      <c r="C56" s="958">
        <v>854</v>
      </c>
      <c r="D56" s="958">
        <v>1391</v>
      </c>
      <c r="E56" s="958">
        <v>781</v>
      </c>
      <c r="F56" s="958">
        <v>19401</v>
      </c>
      <c r="G56" s="958">
        <v>12244</v>
      </c>
      <c r="H56" s="958">
        <v>79</v>
      </c>
      <c r="I56" s="959">
        <v>714</v>
      </c>
      <c r="J56" s="910"/>
    </row>
    <row r="57" spans="1:10" ht="17.25" thickBot="1">
      <c r="A57" s="422" t="s">
        <v>300</v>
      </c>
      <c r="B57" s="953">
        <f t="shared" si="5"/>
        <v>52662</v>
      </c>
      <c r="C57" s="960">
        <v>3100</v>
      </c>
      <c r="D57" s="960">
        <v>10204</v>
      </c>
      <c r="E57" s="654">
        <v>3307</v>
      </c>
      <c r="F57" s="654">
        <v>27198</v>
      </c>
      <c r="G57" s="654">
        <v>7470</v>
      </c>
      <c r="H57" s="654">
        <v>49</v>
      </c>
      <c r="I57" s="655">
        <v>1334</v>
      </c>
      <c r="J57" s="910"/>
    </row>
    <row r="58" spans="1:10">
      <c r="A58" s="430" t="s">
        <v>11</v>
      </c>
      <c r="B58" s="952">
        <f t="shared" si="5"/>
        <v>75181</v>
      </c>
      <c r="C58" s="963">
        <v>3568</v>
      </c>
      <c r="D58" s="963">
        <v>12678</v>
      </c>
      <c r="E58" s="963">
        <v>7420</v>
      </c>
      <c r="F58" s="963">
        <v>36364</v>
      </c>
      <c r="G58" s="963">
        <v>14639</v>
      </c>
      <c r="H58" s="963">
        <v>0</v>
      </c>
      <c r="I58" s="964">
        <v>512</v>
      </c>
      <c r="J58" s="910"/>
    </row>
    <row r="59" spans="1:10">
      <c r="A59" s="414" t="s">
        <v>298</v>
      </c>
      <c r="B59" s="953">
        <f t="shared" si="5"/>
        <v>0</v>
      </c>
      <c r="C59" s="965">
        <v>0</v>
      </c>
      <c r="D59" s="965">
        <v>0</v>
      </c>
      <c r="E59" s="965">
        <v>0</v>
      </c>
      <c r="F59" s="965">
        <v>0</v>
      </c>
      <c r="G59" s="965">
        <v>0</v>
      </c>
      <c r="H59" s="965">
        <v>0</v>
      </c>
      <c r="I59" s="966">
        <v>0</v>
      </c>
      <c r="J59" s="910"/>
    </row>
    <row r="60" spans="1:10">
      <c r="A60" s="414" t="s">
        <v>299</v>
      </c>
      <c r="B60" s="953">
        <f t="shared" si="5"/>
        <v>53590</v>
      </c>
      <c r="C60" s="958">
        <v>2085</v>
      </c>
      <c r="D60" s="958">
        <v>6093</v>
      </c>
      <c r="E60" s="958">
        <v>3445</v>
      </c>
      <c r="F60" s="958">
        <v>27773</v>
      </c>
      <c r="G60" s="958">
        <v>13780</v>
      </c>
      <c r="H60" s="958">
        <v>0</v>
      </c>
      <c r="I60" s="959">
        <v>414</v>
      </c>
      <c r="J60" s="910"/>
    </row>
    <row r="61" spans="1:10" ht="17.25" thickBot="1">
      <c r="A61" s="422" t="s">
        <v>300</v>
      </c>
      <c r="B61" s="953">
        <f t="shared" si="5"/>
        <v>21591</v>
      </c>
      <c r="C61" s="960">
        <v>1483</v>
      </c>
      <c r="D61" s="960">
        <v>6585</v>
      </c>
      <c r="E61" s="654">
        <v>3975</v>
      </c>
      <c r="F61" s="654">
        <v>8591</v>
      </c>
      <c r="G61" s="654">
        <v>859</v>
      </c>
      <c r="H61" s="654">
        <v>0</v>
      </c>
      <c r="I61" s="655">
        <v>98</v>
      </c>
      <c r="J61" s="910"/>
    </row>
    <row r="62" spans="1:10">
      <c r="A62" s="430" t="s">
        <v>274</v>
      </c>
      <c r="B62" s="952">
        <f t="shared" si="5"/>
        <v>69771</v>
      </c>
      <c r="C62" s="963">
        <v>5194</v>
      </c>
      <c r="D62" s="963">
        <v>17976</v>
      </c>
      <c r="E62" s="963">
        <v>4402</v>
      </c>
      <c r="F62" s="963">
        <v>32039</v>
      </c>
      <c r="G62" s="963">
        <v>8998</v>
      </c>
      <c r="H62" s="963">
        <v>73</v>
      </c>
      <c r="I62" s="964">
        <v>1089</v>
      </c>
      <c r="J62" s="910"/>
    </row>
    <row r="63" spans="1:10">
      <c r="A63" s="414" t="s">
        <v>298</v>
      </c>
      <c r="B63" s="953">
        <f t="shared" si="5"/>
        <v>0</v>
      </c>
      <c r="C63" s="965">
        <v>0</v>
      </c>
      <c r="D63" s="965">
        <v>0</v>
      </c>
      <c r="E63" s="965">
        <v>0</v>
      </c>
      <c r="F63" s="965">
        <v>0</v>
      </c>
      <c r="G63" s="965">
        <v>0</v>
      </c>
      <c r="H63" s="965">
        <v>0</v>
      </c>
      <c r="I63" s="966">
        <v>0</v>
      </c>
      <c r="J63" s="910"/>
    </row>
    <row r="64" spans="1:10" ht="16.5" customHeight="1">
      <c r="A64" s="414" t="s">
        <v>299</v>
      </c>
      <c r="B64" s="953">
        <f t="shared" si="5"/>
        <v>34592</v>
      </c>
      <c r="C64" s="958">
        <v>1889</v>
      </c>
      <c r="D64" s="958">
        <v>5672</v>
      </c>
      <c r="E64" s="958">
        <v>955</v>
      </c>
      <c r="F64" s="958">
        <v>19384</v>
      </c>
      <c r="G64" s="958">
        <v>5988</v>
      </c>
      <c r="H64" s="958">
        <v>73</v>
      </c>
      <c r="I64" s="959">
        <v>631</v>
      </c>
      <c r="J64" s="910"/>
    </row>
    <row r="65" spans="1:10" ht="17.25" thickBot="1">
      <c r="A65" s="422" t="s">
        <v>300</v>
      </c>
      <c r="B65" s="953">
        <f t="shared" si="5"/>
        <v>35179</v>
      </c>
      <c r="C65" s="960">
        <v>3305</v>
      </c>
      <c r="D65" s="960">
        <v>12304</v>
      </c>
      <c r="E65" s="654">
        <v>3447</v>
      </c>
      <c r="F65" s="654">
        <v>12655</v>
      </c>
      <c r="G65" s="654">
        <v>3010</v>
      </c>
      <c r="H65" s="654">
        <v>0</v>
      </c>
      <c r="I65" s="655">
        <v>458</v>
      </c>
      <c r="J65" s="910"/>
    </row>
    <row r="66" spans="1:10">
      <c r="A66" s="430" t="s">
        <v>12</v>
      </c>
      <c r="B66" s="952">
        <f t="shared" si="5"/>
        <v>97889</v>
      </c>
      <c r="C66" s="963">
        <v>7062</v>
      </c>
      <c r="D66" s="963">
        <v>8834</v>
      </c>
      <c r="E66" s="963">
        <v>2998</v>
      </c>
      <c r="F66" s="963">
        <v>58899</v>
      </c>
      <c r="G66" s="963">
        <v>18212</v>
      </c>
      <c r="H66" s="963">
        <v>0</v>
      </c>
      <c r="I66" s="964">
        <v>1884</v>
      </c>
      <c r="J66" s="910"/>
    </row>
    <row r="67" spans="1:10">
      <c r="A67" s="414" t="s">
        <v>298</v>
      </c>
      <c r="B67" s="953">
        <f t="shared" si="5"/>
        <v>0</v>
      </c>
      <c r="C67" s="965">
        <v>0</v>
      </c>
      <c r="D67" s="965">
        <v>0</v>
      </c>
      <c r="E67" s="965">
        <v>0</v>
      </c>
      <c r="F67" s="965">
        <v>0</v>
      </c>
      <c r="G67" s="965">
        <v>0</v>
      </c>
      <c r="H67" s="965">
        <v>0</v>
      </c>
      <c r="I67" s="966">
        <v>0</v>
      </c>
      <c r="J67" s="910"/>
    </row>
    <row r="68" spans="1:10">
      <c r="A68" s="414" t="s">
        <v>299</v>
      </c>
      <c r="B68" s="953">
        <f t="shared" si="5"/>
        <v>52124</v>
      </c>
      <c r="C68" s="958">
        <v>1832</v>
      </c>
      <c r="D68" s="958">
        <v>3158</v>
      </c>
      <c r="E68" s="958">
        <v>1218</v>
      </c>
      <c r="F68" s="958">
        <v>33011</v>
      </c>
      <c r="G68" s="958">
        <v>11767</v>
      </c>
      <c r="H68" s="958">
        <v>0</v>
      </c>
      <c r="I68" s="959">
        <v>1138</v>
      </c>
      <c r="J68" s="910"/>
    </row>
    <row r="69" spans="1:10" ht="17.25" thickBot="1">
      <c r="A69" s="422" t="s">
        <v>300</v>
      </c>
      <c r="B69" s="953">
        <f t="shared" si="5"/>
        <v>45765</v>
      </c>
      <c r="C69" s="960">
        <v>5230</v>
      </c>
      <c r="D69" s="960">
        <v>5676</v>
      </c>
      <c r="E69" s="654">
        <v>1780</v>
      </c>
      <c r="F69" s="654">
        <v>25888</v>
      </c>
      <c r="G69" s="654">
        <v>6445</v>
      </c>
      <c r="H69" s="654">
        <v>0</v>
      </c>
      <c r="I69" s="655">
        <v>746</v>
      </c>
      <c r="J69" s="910"/>
    </row>
    <row r="70" spans="1:10">
      <c r="A70" s="430" t="s">
        <v>275</v>
      </c>
      <c r="B70" s="952">
        <f t="shared" ref="B70:B77" si="6">SUM(C70:I70)</f>
        <v>132963</v>
      </c>
      <c r="C70" s="963">
        <v>9687</v>
      </c>
      <c r="D70" s="963">
        <v>8538</v>
      </c>
      <c r="E70" s="963">
        <v>3860</v>
      </c>
      <c r="F70" s="963">
        <v>69345</v>
      </c>
      <c r="G70" s="963">
        <v>39524</v>
      </c>
      <c r="H70" s="963">
        <v>40</v>
      </c>
      <c r="I70" s="964">
        <v>1969</v>
      </c>
      <c r="J70" s="910"/>
    </row>
    <row r="71" spans="1:10">
      <c r="A71" s="414" t="s">
        <v>298</v>
      </c>
      <c r="B71" s="953">
        <f t="shared" si="6"/>
        <v>0</v>
      </c>
      <c r="C71" s="965">
        <v>0</v>
      </c>
      <c r="D71" s="965">
        <v>0</v>
      </c>
      <c r="E71" s="965">
        <v>0</v>
      </c>
      <c r="F71" s="965">
        <v>0</v>
      </c>
      <c r="G71" s="965">
        <v>0</v>
      </c>
      <c r="H71" s="965">
        <v>0</v>
      </c>
      <c r="I71" s="966">
        <v>0</v>
      </c>
      <c r="J71" s="910"/>
    </row>
    <row r="72" spans="1:10">
      <c r="A72" s="414" t="s">
        <v>299</v>
      </c>
      <c r="B72" s="953">
        <f t="shared" si="6"/>
        <v>85444</v>
      </c>
      <c r="C72" s="958">
        <v>5729</v>
      </c>
      <c r="D72" s="958">
        <v>2823</v>
      </c>
      <c r="E72" s="958">
        <v>1611</v>
      </c>
      <c r="F72" s="958">
        <v>42527</v>
      </c>
      <c r="G72" s="958">
        <v>31057</v>
      </c>
      <c r="H72" s="958">
        <v>20</v>
      </c>
      <c r="I72" s="959">
        <v>1677</v>
      </c>
      <c r="J72" s="910"/>
    </row>
    <row r="73" spans="1:10" ht="17.25" thickBot="1">
      <c r="A73" s="422" t="s">
        <v>300</v>
      </c>
      <c r="B73" s="953">
        <f t="shared" si="6"/>
        <v>47519</v>
      </c>
      <c r="C73" s="960">
        <v>3958</v>
      </c>
      <c r="D73" s="960">
        <v>5715</v>
      </c>
      <c r="E73" s="654">
        <v>2249</v>
      </c>
      <c r="F73" s="654">
        <v>26818</v>
      </c>
      <c r="G73" s="654">
        <v>8467</v>
      </c>
      <c r="H73" s="654">
        <v>20</v>
      </c>
      <c r="I73" s="655">
        <v>292</v>
      </c>
      <c r="J73" s="910"/>
    </row>
    <row r="74" spans="1:10">
      <c r="A74" s="430" t="s">
        <v>13</v>
      </c>
      <c r="B74" s="952">
        <f t="shared" si="6"/>
        <v>33185</v>
      </c>
      <c r="C74" s="963">
        <v>1458</v>
      </c>
      <c r="D74" s="963">
        <v>8269</v>
      </c>
      <c r="E74" s="963">
        <v>3422</v>
      </c>
      <c r="F74" s="963">
        <v>16157</v>
      </c>
      <c r="G74" s="963">
        <v>3389</v>
      </c>
      <c r="H74" s="963">
        <v>0</v>
      </c>
      <c r="I74" s="964">
        <v>490</v>
      </c>
      <c r="J74" s="910"/>
    </row>
    <row r="75" spans="1:10">
      <c r="A75" s="414" t="s">
        <v>298</v>
      </c>
      <c r="B75" s="953">
        <f t="shared" si="6"/>
        <v>0</v>
      </c>
      <c r="C75" s="965">
        <v>0</v>
      </c>
      <c r="D75" s="965">
        <v>0</v>
      </c>
      <c r="E75" s="965">
        <v>0</v>
      </c>
      <c r="F75" s="965">
        <v>0</v>
      </c>
      <c r="G75" s="965">
        <v>0</v>
      </c>
      <c r="H75" s="965">
        <v>0</v>
      </c>
      <c r="I75" s="966">
        <v>0</v>
      </c>
      <c r="J75" s="910"/>
    </row>
    <row r="76" spans="1:10">
      <c r="A76" s="414" t="s">
        <v>299</v>
      </c>
      <c r="B76" s="953">
        <f t="shared" si="6"/>
        <v>4432</v>
      </c>
      <c r="C76" s="958">
        <v>247</v>
      </c>
      <c r="D76" s="958">
        <v>190</v>
      </c>
      <c r="E76" s="958">
        <v>619</v>
      </c>
      <c r="F76" s="958">
        <v>2200</v>
      </c>
      <c r="G76" s="958">
        <v>1035</v>
      </c>
      <c r="H76" s="958">
        <v>0</v>
      </c>
      <c r="I76" s="959">
        <v>141</v>
      </c>
      <c r="J76" s="910"/>
    </row>
    <row r="77" spans="1:10" ht="17.25" thickBot="1">
      <c r="A77" s="422" t="s">
        <v>300</v>
      </c>
      <c r="B77" s="719">
        <f t="shared" si="6"/>
        <v>28753</v>
      </c>
      <c r="C77" s="960">
        <v>1211</v>
      </c>
      <c r="D77" s="960">
        <v>8079</v>
      </c>
      <c r="E77" s="654">
        <v>2803</v>
      </c>
      <c r="F77" s="654">
        <v>13957</v>
      </c>
      <c r="G77" s="654">
        <v>2354</v>
      </c>
      <c r="H77" s="654">
        <v>0</v>
      </c>
      <c r="I77" s="655">
        <v>349</v>
      </c>
      <c r="J77" s="910"/>
    </row>
    <row r="78" spans="1:10">
      <c r="A78" s="116"/>
      <c r="B78" s="967"/>
      <c r="C78" s="967"/>
      <c r="D78" s="967"/>
      <c r="E78" s="967"/>
      <c r="F78" s="967"/>
      <c r="G78" s="967"/>
      <c r="H78" s="967"/>
      <c r="I78" s="967"/>
      <c r="J78" s="910"/>
    </row>
  </sheetData>
  <mergeCells count="4">
    <mergeCell ref="A1:I1"/>
    <mergeCell ref="A4:A5"/>
    <mergeCell ref="B4:B5"/>
    <mergeCell ref="C4:I4"/>
  </mergeCells>
  <phoneticPr fontId="9" type="noConversion"/>
  <pageMargins left="0.39370078740157483" right="0.35433070866141736" top="0.74803149606299213" bottom="0.74803149606299213" header="0.31496062992125984" footer="0.31496062992125984"/>
  <pageSetup paperSize="9" scale="85" orientation="portrait" r:id="rId1"/>
  <ignoredErrors>
    <ignoredError sqref="C6:I6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L221"/>
  <sheetViews>
    <sheetView zoomScale="90" zoomScaleNormal="90" workbookViewId="0">
      <selection activeCell="G8" sqref="G8"/>
    </sheetView>
  </sheetViews>
  <sheetFormatPr defaultRowHeight="16.5"/>
  <cols>
    <col min="1" max="1" width="9" style="107"/>
    <col min="2" max="2" width="3.5" style="107" customWidth="1"/>
    <col min="3" max="3" width="5.25" style="107" customWidth="1"/>
    <col min="4" max="4" width="12.5" style="107" bestFit="1" customWidth="1"/>
    <col min="5" max="5" width="10.625" style="107" bestFit="1" customWidth="1"/>
    <col min="6" max="7" width="11.5" style="107" customWidth="1"/>
    <col min="8" max="8" width="10.625" style="107" bestFit="1" customWidth="1"/>
    <col min="9" max="9" width="10.5" style="107" bestFit="1" customWidth="1"/>
    <col min="10" max="10" width="10.625" style="107" bestFit="1" customWidth="1"/>
    <col min="11" max="11" width="9.375" style="107" bestFit="1" customWidth="1"/>
    <col min="12" max="16384" width="9" style="107"/>
  </cols>
  <sheetData>
    <row r="1" spans="1:12" ht="26.25">
      <c r="A1" s="1331" t="s">
        <v>714</v>
      </c>
      <c r="B1" s="1331"/>
      <c r="C1" s="1331"/>
      <c r="D1" s="1331"/>
      <c r="E1" s="1331"/>
      <c r="F1" s="1331"/>
      <c r="G1" s="1331"/>
      <c r="H1" s="1331"/>
      <c r="I1" s="1331"/>
      <c r="J1" s="1331"/>
      <c r="K1" s="1331"/>
      <c r="L1" s="118"/>
    </row>
    <row r="2" spans="1:12" ht="16.5" customHeight="1">
      <c r="A2" s="114" t="s">
        <v>317</v>
      </c>
      <c r="B2" s="120"/>
      <c r="D2" s="111"/>
      <c r="E2" s="111"/>
      <c r="F2" s="111"/>
      <c r="G2" s="111"/>
      <c r="H2" s="111"/>
      <c r="I2" s="111"/>
      <c r="J2" s="111"/>
      <c r="K2" s="111"/>
      <c r="L2" s="111"/>
    </row>
    <row r="3" spans="1:12" ht="17.25" thickBot="1">
      <c r="A3" s="109"/>
      <c r="B3" s="121"/>
      <c r="C3" s="121"/>
      <c r="F3" s="522" t="s">
        <v>959</v>
      </c>
      <c r="K3" s="110" t="s">
        <v>294</v>
      </c>
    </row>
    <row r="4" spans="1:12">
      <c r="A4" s="1362" t="s">
        <v>295</v>
      </c>
      <c r="B4" s="1363"/>
      <c r="C4" s="1438" t="s">
        <v>296</v>
      </c>
      <c r="D4" s="1438"/>
      <c r="E4" s="1438"/>
      <c r="F4" s="1438"/>
      <c r="G4" s="1438"/>
      <c r="H4" s="1438"/>
      <c r="I4" s="1438"/>
      <c r="J4" s="1438"/>
      <c r="K4" s="1439"/>
      <c r="L4" s="110"/>
    </row>
    <row r="5" spans="1:12" ht="43.5" customHeight="1" thickBot="1">
      <c r="A5" s="1437"/>
      <c r="B5" s="1408"/>
      <c r="C5" s="1440" t="s">
        <v>227</v>
      </c>
      <c r="D5" s="1440"/>
      <c r="E5" s="484" t="s">
        <v>694</v>
      </c>
      <c r="F5" s="484" t="s">
        <v>943</v>
      </c>
      <c r="G5" s="485" t="s">
        <v>944</v>
      </c>
      <c r="H5" s="596" t="s">
        <v>945</v>
      </c>
      <c r="I5" s="484" t="s">
        <v>696</v>
      </c>
      <c r="J5" s="484" t="s">
        <v>695</v>
      </c>
      <c r="K5" s="502" t="s">
        <v>697</v>
      </c>
    </row>
    <row r="6" spans="1:12">
      <c r="A6" s="1429" t="s">
        <v>297</v>
      </c>
      <c r="B6" s="1430"/>
      <c r="C6" s="255" t="s">
        <v>227</v>
      </c>
      <c r="D6" s="713">
        <f>SUM(E6:K6)</f>
        <v>1486980</v>
      </c>
      <c r="E6" s="713">
        <f>SUM(E7:E8)</f>
        <v>154465</v>
      </c>
      <c r="F6" s="713">
        <f t="shared" ref="F6:K6" si="0">SUM(F7:F8)</f>
        <v>108834</v>
      </c>
      <c r="G6" s="713">
        <f t="shared" si="0"/>
        <v>51684</v>
      </c>
      <c r="H6" s="713">
        <f t="shared" si="0"/>
        <v>770179</v>
      </c>
      <c r="I6" s="713">
        <f t="shared" si="0"/>
        <v>364113</v>
      </c>
      <c r="J6" s="713">
        <f t="shared" si="0"/>
        <v>3226</v>
      </c>
      <c r="K6" s="714">
        <f t="shared" si="0"/>
        <v>34479</v>
      </c>
      <c r="L6" s="933"/>
    </row>
    <row r="7" spans="1:12">
      <c r="A7" s="1420"/>
      <c r="B7" s="1421"/>
      <c r="C7" s="256" t="s">
        <v>49</v>
      </c>
      <c r="D7" s="715">
        <f>SUM(E7:K7)</f>
        <v>768523</v>
      </c>
      <c r="E7" s="715">
        <f>SUM(E10,E13,E16)</f>
        <v>79934</v>
      </c>
      <c r="F7" s="715">
        <f t="shared" ref="F7:K7" si="1">SUM(F10,F13,F16)</f>
        <v>57048</v>
      </c>
      <c r="G7" s="715">
        <f t="shared" si="1"/>
        <v>26670</v>
      </c>
      <c r="H7" s="715">
        <f t="shared" si="1"/>
        <v>397270</v>
      </c>
      <c r="I7" s="715">
        <f t="shared" si="1"/>
        <v>187899</v>
      </c>
      <c r="J7" s="715">
        <f t="shared" si="1"/>
        <v>1735</v>
      </c>
      <c r="K7" s="718">
        <f t="shared" si="1"/>
        <v>17967</v>
      </c>
      <c r="L7" s="933"/>
    </row>
    <row r="8" spans="1:12">
      <c r="A8" s="1420"/>
      <c r="B8" s="1421"/>
      <c r="C8" s="256" t="s">
        <v>228</v>
      </c>
      <c r="D8" s="715">
        <f t="shared" ref="D8:D16" si="2">SUM(E8:K8)</f>
        <v>718457</v>
      </c>
      <c r="E8" s="715">
        <f>SUM(E11,E14,E17)</f>
        <v>74531</v>
      </c>
      <c r="F8" s="715">
        <f t="shared" ref="F8:K8" si="3">SUM(F11,F14,F17)</f>
        <v>51786</v>
      </c>
      <c r="G8" s="715">
        <f t="shared" si="3"/>
        <v>25014</v>
      </c>
      <c r="H8" s="715">
        <f t="shared" si="3"/>
        <v>372909</v>
      </c>
      <c r="I8" s="715">
        <f t="shared" si="3"/>
        <v>176214</v>
      </c>
      <c r="J8" s="715">
        <f t="shared" si="3"/>
        <v>1491</v>
      </c>
      <c r="K8" s="718">
        <f t="shared" si="3"/>
        <v>16512</v>
      </c>
      <c r="L8" s="933"/>
    </row>
    <row r="9" spans="1:12">
      <c r="A9" s="1420" t="s">
        <v>298</v>
      </c>
      <c r="B9" s="1421"/>
      <c r="C9" s="256" t="s">
        <v>227</v>
      </c>
      <c r="D9" s="715">
        <f t="shared" si="2"/>
        <v>573577</v>
      </c>
      <c r="E9" s="715">
        <f>SUM(E10:E11)</f>
        <v>79950</v>
      </c>
      <c r="F9" s="715">
        <f t="shared" ref="F9:K9" si="4">SUM(F10:F11)</f>
        <v>31748</v>
      </c>
      <c r="G9" s="715">
        <f t="shared" si="4"/>
        <v>16166</v>
      </c>
      <c r="H9" s="715">
        <f t="shared" si="4"/>
        <v>300273</v>
      </c>
      <c r="I9" s="715">
        <f t="shared" si="4"/>
        <v>126877</v>
      </c>
      <c r="J9" s="715">
        <f t="shared" si="4"/>
        <v>1509</v>
      </c>
      <c r="K9" s="718">
        <f t="shared" si="4"/>
        <v>17054</v>
      </c>
      <c r="L9" s="933"/>
    </row>
    <row r="10" spans="1:12">
      <c r="A10" s="1420"/>
      <c r="B10" s="1421"/>
      <c r="C10" s="256" t="s">
        <v>49</v>
      </c>
      <c r="D10" s="715">
        <f t="shared" si="2"/>
        <v>296140</v>
      </c>
      <c r="E10" s="715">
        <f>SUM(E22,E34,E46,E58,E70,E82,E94,E106,E118,E130,E142,E154,E166,E178,E190,E202,E214)</f>
        <v>41363</v>
      </c>
      <c r="F10" s="715">
        <f t="shared" ref="F10:K10" si="5">SUM(F22,F34,F46,F58,F70,F82,F94,F106,F118,F130,F142,F154,F166,F178,F190,F202,F214)</f>
        <v>16713</v>
      </c>
      <c r="G10" s="715">
        <f t="shared" si="5"/>
        <v>8259</v>
      </c>
      <c r="H10" s="715">
        <f t="shared" si="5"/>
        <v>154602</v>
      </c>
      <c r="I10" s="715">
        <f t="shared" si="5"/>
        <v>65448</v>
      </c>
      <c r="J10" s="715">
        <f t="shared" si="5"/>
        <v>825</v>
      </c>
      <c r="K10" s="718">
        <f t="shared" si="5"/>
        <v>8930</v>
      </c>
      <c r="L10" s="933"/>
    </row>
    <row r="11" spans="1:12">
      <c r="A11" s="1420"/>
      <c r="B11" s="1421"/>
      <c r="C11" s="256" t="s">
        <v>228</v>
      </c>
      <c r="D11" s="715">
        <f t="shared" si="2"/>
        <v>277437</v>
      </c>
      <c r="E11" s="715">
        <f>SUM(E23,E35,E47,E59,E71,E83,E95,E107,E119,E131,E143,E155,E167,E179,E191,E203,E215)</f>
        <v>38587</v>
      </c>
      <c r="F11" s="715">
        <f t="shared" ref="F11:K11" si="6">SUM(F23,F35,F47,F59,F71,F83,F95,F107,F119,F131,F143,F155,F167,F179,F191,F203,F215)</f>
        <v>15035</v>
      </c>
      <c r="G11" s="715">
        <f t="shared" si="6"/>
        <v>7907</v>
      </c>
      <c r="H11" s="715">
        <f t="shared" si="6"/>
        <v>145671</v>
      </c>
      <c r="I11" s="715">
        <f t="shared" si="6"/>
        <v>61429</v>
      </c>
      <c r="J11" s="715">
        <f t="shared" si="6"/>
        <v>684</v>
      </c>
      <c r="K11" s="718">
        <f t="shared" si="6"/>
        <v>8124</v>
      </c>
      <c r="L11" s="933"/>
    </row>
    <row r="12" spans="1:12">
      <c r="A12" s="1420" t="s">
        <v>299</v>
      </c>
      <c r="B12" s="1421"/>
      <c r="C12" s="256" t="s">
        <v>227</v>
      </c>
      <c r="D12" s="715">
        <f t="shared" si="2"/>
        <v>572777</v>
      </c>
      <c r="E12" s="715">
        <f>SUM(E13:E14)</f>
        <v>44192</v>
      </c>
      <c r="F12" s="715">
        <f t="shared" ref="F12:K12" si="7">SUM(F13:F14)</f>
        <v>22017</v>
      </c>
      <c r="G12" s="715">
        <f t="shared" si="7"/>
        <v>15162</v>
      </c>
      <c r="H12" s="715">
        <f t="shared" si="7"/>
        <v>289231</v>
      </c>
      <c r="I12" s="715">
        <f t="shared" si="7"/>
        <v>188839</v>
      </c>
      <c r="J12" s="715">
        <f t="shared" si="7"/>
        <v>1237</v>
      </c>
      <c r="K12" s="718">
        <f t="shared" si="7"/>
        <v>12099</v>
      </c>
      <c r="L12" s="933"/>
    </row>
    <row r="13" spans="1:12">
      <c r="A13" s="1420"/>
      <c r="B13" s="1421"/>
      <c r="C13" s="256" t="s">
        <v>49</v>
      </c>
      <c r="D13" s="715">
        <f t="shared" si="2"/>
        <v>296067</v>
      </c>
      <c r="E13" s="715">
        <f>SUM(E25,E37,E49,E61,E73,E85,E97,E109,E121,E133,E145,E157,E169,E181,E193,E205,E217)</f>
        <v>22936</v>
      </c>
      <c r="F13" s="715">
        <f t="shared" ref="F13:K13" si="8">SUM(F25,F37,F49,F61,F73,F85,F97,F109,F121,F133,F145,F157,F169,F181,F193,F205,F217)</f>
        <v>11644</v>
      </c>
      <c r="G13" s="715">
        <f t="shared" si="8"/>
        <v>7886</v>
      </c>
      <c r="H13" s="715">
        <f t="shared" si="8"/>
        <v>149105</v>
      </c>
      <c r="I13" s="715">
        <f t="shared" si="8"/>
        <v>97581</v>
      </c>
      <c r="J13" s="715">
        <f t="shared" si="8"/>
        <v>650</v>
      </c>
      <c r="K13" s="718">
        <f t="shared" si="8"/>
        <v>6265</v>
      </c>
      <c r="L13" s="933"/>
    </row>
    <row r="14" spans="1:12">
      <c r="A14" s="1420"/>
      <c r="B14" s="1421"/>
      <c r="C14" s="256" t="s">
        <v>228</v>
      </c>
      <c r="D14" s="715">
        <f t="shared" si="2"/>
        <v>276710</v>
      </c>
      <c r="E14" s="715">
        <f>SUM(E26,E38,E50,E62,E74,E86,E98,E110,E122,E134,E146,E158,E170,E182,E194,E206,E218)</f>
        <v>21256</v>
      </c>
      <c r="F14" s="715">
        <f t="shared" ref="F14:K14" si="9">SUM(F26,F38,F50,F62,F74,F86,F98,F110,F122,F134,F146,F158,F170,F182,F194,F206,F218)</f>
        <v>10373</v>
      </c>
      <c r="G14" s="715">
        <f t="shared" si="9"/>
        <v>7276</v>
      </c>
      <c r="H14" s="715">
        <f t="shared" si="9"/>
        <v>140126</v>
      </c>
      <c r="I14" s="715">
        <f t="shared" si="9"/>
        <v>91258</v>
      </c>
      <c r="J14" s="715">
        <f t="shared" si="9"/>
        <v>587</v>
      </c>
      <c r="K14" s="718">
        <f t="shared" si="9"/>
        <v>5834</v>
      </c>
      <c r="L14" s="933"/>
    </row>
    <row r="15" spans="1:12">
      <c r="A15" s="1420" t="s">
        <v>300</v>
      </c>
      <c r="B15" s="1421"/>
      <c r="C15" s="256" t="s">
        <v>227</v>
      </c>
      <c r="D15" s="715">
        <f t="shared" si="2"/>
        <v>340626</v>
      </c>
      <c r="E15" s="715">
        <f>SUM(E16:E17)</f>
        <v>30323</v>
      </c>
      <c r="F15" s="715">
        <f t="shared" ref="F15:K15" si="10">SUM(F16:F17)</f>
        <v>55069</v>
      </c>
      <c r="G15" s="715">
        <f t="shared" si="10"/>
        <v>20356</v>
      </c>
      <c r="H15" s="715">
        <f t="shared" si="10"/>
        <v>180675</v>
      </c>
      <c r="I15" s="715">
        <f t="shared" si="10"/>
        <v>48397</v>
      </c>
      <c r="J15" s="715">
        <f t="shared" si="10"/>
        <v>480</v>
      </c>
      <c r="K15" s="718">
        <f t="shared" si="10"/>
        <v>5326</v>
      </c>
      <c r="L15" s="933"/>
    </row>
    <row r="16" spans="1:12">
      <c r="A16" s="1420"/>
      <c r="B16" s="1421"/>
      <c r="C16" s="256" t="s">
        <v>49</v>
      </c>
      <c r="D16" s="715">
        <f t="shared" si="2"/>
        <v>176316</v>
      </c>
      <c r="E16" s="715">
        <f>SUM(E28,E40,E52,E64,E76,E88,E100,E112,E124,E136,E148,E160,E172,E184,E196,E208,E220)</f>
        <v>15635</v>
      </c>
      <c r="F16" s="715">
        <f t="shared" ref="F16:K16" si="11">SUM(F28,F40,F52,F64,F76,F88,F100,F112,F124,F136,F148,F160,F172,F184,F196,F208,F220)</f>
        <v>28691</v>
      </c>
      <c r="G16" s="715">
        <f t="shared" si="11"/>
        <v>10525</v>
      </c>
      <c r="H16" s="715">
        <f t="shared" si="11"/>
        <v>93563</v>
      </c>
      <c r="I16" s="715">
        <f t="shared" si="11"/>
        <v>24870</v>
      </c>
      <c r="J16" s="715">
        <f t="shared" si="11"/>
        <v>260</v>
      </c>
      <c r="K16" s="718">
        <f t="shared" si="11"/>
        <v>2772</v>
      </c>
      <c r="L16" s="933"/>
    </row>
    <row r="17" spans="1:12" ht="17.25" thickBot="1">
      <c r="A17" s="1390"/>
      <c r="B17" s="1441"/>
      <c r="C17" s="257" t="s">
        <v>228</v>
      </c>
      <c r="D17" s="719">
        <f>SUM(E17:K17)</f>
        <v>164310</v>
      </c>
      <c r="E17" s="719">
        <f>SUM(E29,E41,E53,E65,E77,E89,E101,E113,E125,E137,E149,E161,E173,E185,E197,E209,E221)</f>
        <v>14688</v>
      </c>
      <c r="F17" s="719">
        <f t="shared" ref="F17:K17" si="12">SUM(F29,F41,F53,F65,F77,F89,F101,F113,F125,F137,F149,F161,F173,F185,F197,F209,F221)</f>
        <v>26378</v>
      </c>
      <c r="G17" s="719">
        <f t="shared" si="12"/>
        <v>9831</v>
      </c>
      <c r="H17" s="719">
        <f t="shared" si="12"/>
        <v>87112</v>
      </c>
      <c r="I17" s="719">
        <f t="shared" si="12"/>
        <v>23527</v>
      </c>
      <c r="J17" s="719">
        <f t="shared" si="12"/>
        <v>220</v>
      </c>
      <c r="K17" s="866">
        <f t="shared" si="12"/>
        <v>2554</v>
      </c>
      <c r="L17" s="933"/>
    </row>
    <row r="18" spans="1:12">
      <c r="A18" s="1442" t="s">
        <v>242</v>
      </c>
      <c r="B18" s="1443"/>
      <c r="C18" s="432" t="s">
        <v>227</v>
      </c>
      <c r="D18" s="713">
        <f>SUM(E18:K18)</f>
        <v>242648</v>
      </c>
      <c r="E18" s="968">
        <v>56064</v>
      </c>
      <c r="F18" s="968">
        <v>2371</v>
      </c>
      <c r="G18" s="968">
        <v>7613</v>
      </c>
      <c r="H18" s="968">
        <v>114716</v>
      </c>
      <c r="I18" s="968">
        <v>52102</v>
      </c>
      <c r="J18" s="968">
        <v>673</v>
      </c>
      <c r="K18" s="969">
        <v>9109</v>
      </c>
      <c r="L18" s="933"/>
    </row>
    <row r="19" spans="1:12">
      <c r="A19" s="1420"/>
      <c r="B19" s="1421"/>
      <c r="C19" s="440" t="s">
        <v>49</v>
      </c>
      <c r="D19" s="715">
        <f>SUM(E19:K19)</f>
        <v>124786</v>
      </c>
      <c r="E19" s="970">
        <v>29066</v>
      </c>
      <c r="F19" s="970">
        <v>1211</v>
      </c>
      <c r="G19" s="970">
        <v>3867</v>
      </c>
      <c r="H19" s="970">
        <v>58773</v>
      </c>
      <c r="I19" s="970">
        <v>26702</v>
      </c>
      <c r="J19" s="970">
        <v>386</v>
      </c>
      <c r="K19" s="971">
        <v>4781</v>
      </c>
      <c r="L19" s="933"/>
    </row>
    <row r="20" spans="1:12">
      <c r="A20" s="1420"/>
      <c r="B20" s="1421"/>
      <c r="C20" s="440" t="s">
        <v>228</v>
      </c>
      <c r="D20" s="715">
        <f t="shared" ref="D20:D28" si="13">SUM(E20:K20)</f>
        <v>117862</v>
      </c>
      <c r="E20" s="970">
        <v>26998</v>
      </c>
      <c r="F20" s="970">
        <v>1160</v>
      </c>
      <c r="G20" s="970">
        <v>3746</v>
      </c>
      <c r="H20" s="970">
        <v>55943</v>
      </c>
      <c r="I20" s="970">
        <v>25400</v>
      </c>
      <c r="J20" s="970">
        <v>287</v>
      </c>
      <c r="K20" s="971">
        <v>4328</v>
      </c>
      <c r="L20" s="933"/>
    </row>
    <row r="21" spans="1:12">
      <c r="A21" s="1425" t="s">
        <v>298</v>
      </c>
      <c r="B21" s="1426"/>
      <c r="C21" s="258" t="s">
        <v>227</v>
      </c>
      <c r="D21" s="715">
        <f t="shared" si="13"/>
        <v>242648</v>
      </c>
      <c r="E21" s="972">
        <v>56064</v>
      </c>
      <c r="F21" s="972">
        <v>2371</v>
      </c>
      <c r="G21" s="972">
        <v>7613</v>
      </c>
      <c r="H21" s="972">
        <v>114716</v>
      </c>
      <c r="I21" s="972">
        <v>52102</v>
      </c>
      <c r="J21" s="972">
        <v>673</v>
      </c>
      <c r="K21" s="973">
        <v>9109</v>
      </c>
      <c r="L21" s="933"/>
    </row>
    <row r="22" spans="1:12">
      <c r="A22" s="1425"/>
      <c r="B22" s="1426"/>
      <c r="C22" s="258" t="s">
        <v>49</v>
      </c>
      <c r="D22" s="715">
        <f t="shared" si="13"/>
        <v>124786</v>
      </c>
      <c r="E22" s="972">
        <v>29066</v>
      </c>
      <c r="F22" s="972">
        <v>1211</v>
      </c>
      <c r="G22" s="972">
        <v>3867</v>
      </c>
      <c r="H22" s="972">
        <v>58773</v>
      </c>
      <c r="I22" s="972">
        <v>26702</v>
      </c>
      <c r="J22" s="972">
        <v>386</v>
      </c>
      <c r="K22" s="973">
        <v>4781</v>
      </c>
      <c r="L22" s="933"/>
    </row>
    <row r="23" spans="1:12">
      <c r="A23" s="1425"/>
      <c r="B23" s="1426"/>
      <c r="C23" s="258" t="s">
        <v>228</v>
      </c>
      <c r="D23" s="715">
        <f t="shared" si="13"/>
        <v>117862</v>
      </c>
      <c r="E23" s="972">
        <v>26998</v>
      </c>
      <c r="F23" s="972">
        <v>1160</v>
      </c>
      <c r="G23" s="972">
        <v>3746</v>
      </c>
      <c r="H23" s="972">
        <v>55943</v>
      </c>
      <c r="I23" s="972">
        <v>25400</v>
      </c>
      <c r="J23" s="972">
        <v>287</v>
      </c>
      <c r="K23" s="973">
        <v>4328</v>
      </c>
      <c r="L23" s="933"/>
    </row>
    <row r="24" spans="1:12">
      <c r="A24" s="1434" t="s">
        <v>875</v>
      </c>
      <c r="B24" s="1426"/>
      <c r="C24" s="258" t="s">
        <v>227</v>
      </c>
      <c r="D24" s="715">
        <f t="shared" si="13"/>
        <v>0</v>
      </c>
      <c r="E24" s="972">
        <v>0</v>
      </c>
      <c r="F24" s="972">
        <v>0</v>
      </c>
      <c r="G24" s="972">
        <v>0</v>
      </c>
      <c r="H24" s="972">
        <v>0</v>
      </c>
      <c r="I24" s="972">
        <v>0</v>
      </c>
      <c r="J24" s="972">
        <v>0</v>
      </c>
      <c r="K24" s="973">
        <v>0</v>
      </c>
      <c r="L24" s="933"/>
    </row>
    <row r="25" spans="1:12">
      <c r="A25" s="1425"/>
      <c r="B25" s="1426"/>
      <c r="C25" s="258" t="s">
        <v>49</v>
      </c>
      <c r="D25" s="715">
        <f t="shared" si="13"/>
        <v>0</v>
      </c>
      <c r="E25" s="972">
        <v>0</v>
      </c>
      <c r="F25" s="972">
        <v>0</v>
      </c>
      <c r="G25" s="972">
        <v>0</v>
      </c>
      <c r="H25" s="972">
        <v>0</v>
      </c>
      <c r="I25" s="972">
        <v>0</v>
      </c>
      <c r="J25" s="972">
        <v>0</v>
      </c>
      <c r="K25" s="973">
        <v>0</v>
      </c>
      <c r="L25" s="933"/>
    </row>
    <row r="26" spans="1:12">
      <c r="A26" s="1425"/>
      <c r="B26" s="1426"/>
      <c r="C26" s="258" t="s">
        <v>228</v>
      </c>
      <c r="D26" s="715">
        <f t="shared" si="13"/>
        <v>0</v>
      </c>
      <c r="E26" s="972">
        <v>0</v>
      </c>
      <c r="F26" s="972">
        <v>0</v>
      </c>
      <c r="G26" s="972">
        <v>0</v>
      </c>
      <c r="H26" s="972">
        <v>0</v>
      </c>
      <c r="I26" s="972">
        <v>0</v>
      </c>
      <c r="J26" s="972">
        <v>0</v>
      </c>
      <c r="K26" s="973">
        <v>0</v>
      </c>
      <c r="L26" s="933"/>
    </row>
    <row r="27" spans="1:12">
      <c r="A27" s="1434" t="s">
        <v>1395</v>
      </c>
      <c r="B27" s="1426"/>
      <c r="C27" s="258" t="s">
        <v>227</v>
      </c>
      <c r="D27" s="715">
        <f t="shared" si="13"/>
        <v>0</v>
      </c>
      <c r="E27" s="972">
        <v>0</v>
      </c>
      <c r="F27" s="972">
        <v>0</v>
      </c>
      <c r="G27" s="972">
        <v>0</v>
      </c>
      <c r="H27" s="972">
        <v>0</v>
      </c>
      <c r="I27" s="972">
        <v>0</v>
      </c>
      <c r="J27" s="972">
        <v>0</v>
      </c>
      <c r="K27" s="973">
        <v>0</v>
      </c>
      <c r="L27" s="933"/>
    </row>
    <row r="28" spans="1:12">
      <c r="A28" s="1425"/>
      <c r="B28" s="1426"/>
      <c r="C28" s="258" t="s">
        <v>49</v>
      </c>
      <c r="D28" s="715">
        <f t="shared" si="13"/>
        <v>0</v>
      </c>
      <c r="E28" s="972">
        <v>0</v>
      </c>
      <c r="F28" s="972">
        <v>0</v>
      </c>
      <c r="G28" s="972">
        <v>0</v>
      </c>
      <c r="H28" s="972">
        <v>0</v>
      </c>
      <c r="I28" s="972">
        <v>0</v>
      </c>
      <c r="J28" s="972">
        <v>0</v>
      </c>
      <c r="K28" s="973">
        <v>0</v>
      </c>
      <c r="L28" s="933"/>
    </row>
    <row r="29" spans="1:12" ht="17.25" thickBot="1">
      <c r="A29" s="1431"/>
      <c r="B29" s="1432"/>
      <c r="C29" s="260" t="s">
        <v>228</v>
      </c>
      <c r="D29" s="719">
        <f>SUM(E29:K29)</f>
        <v>0</v>
      </c>
      <c r="E29" s="974">
        <v>0</v>
      </c>
      <c r="F29" s="974">
        <v>0</v>
      </c>
      <c r="G29" s="974">
        <v>0</v>
      </c>
      <c r="H29" s="974">
        <v>0</v>
      </c>
      <c r="I29" s="974">
        <v>0</v>
      </c>
      <c r="J29" s="974">
        <v>0</v>
      </c>
      <c r="K29" s="975">
        <v>0</v>
      </c>
      <c r="L29" s="933"/>
    </row>
    <row r="30" spans="1:12">
      <c r="A30" s="1433" t="s">
        <v>783</v>
      </c>
      <c r="B30" s="1419"/>
      <c r="C30" s="229" t="s">
        <v>227</v>
      </c>
      <c r="D30" s="713">
        <f>SUM(E30:K30)</f>
        <v>74317</v>
      </c>
      <c r="E30" s="970">
        <v>10694</v>
      </c>
      <c r="F30" s="970">
        <v>5829</v>
      </c>
      <c r="G30" s="970">
        <v>2524</v>
      </c>
      <c r="H30" s="970">
        <v>40823</v>
      </c>
      <c r="I30" s="970">
        <v>13029</v>
      </c>
      <c r="J30" s="970">
        <v>111</v>
      </c>
      <c r="K30" s="971">
        <v>1307</v>
      </c>
      <c r="L30" s="933"/>
    </row>
    <row r="31" spans="1:12">
      <c r="A31" s="1420"/>
      <c r="B31" s="1421"/>
      <c r="C31" s="231" t="s">
        <v>49</v>
      </c>
      <c r="D31" s="715">
        <f>SUM(E31:K31)</f>
        <v>38365</v>
      </c>
      <c r="E31" s="976">
        <v>5482</v>
      </c>
      <c r="F31" s="976">
        <v>3113</v>
      </c>
      <c r="G31" s="976">
        <v>1341</v>
      </c>
      <c r="H31" s="976">
        <v>21019</v>
      </c>
      <c r="I31" s="976">
        <v>6683</v>
      </c>
      <c r="J31" s="976">
        <v>54</v>
      </c>
      <c r="K31" s="977">
        <v>673</v>
      </c>
      <c r="L31" s="933"/>
    </row>
    <row r="32" spans="1:12">
      <c r="A32" s="1420"/>
      <c r="B32" s="1421"/>
      <c r="C32" s="231" t="s">
        <v>228</v>
      </c>
      <c r="D32" s="715">
        <f t="shared" ref="D32:D40" si="14">SUM(E32:K32)</f>
        <v>35952</v>
      </c>
      <c r="E32" s="976">
        <v>5212</v>
      </c>
      <c r="F32" s="976">
        <v>2716</v>
      </c>
      <c r="G32" s="976">
        <v>1183</v>
      </c>
      <c r="H32" s="976">
        <v>19804</v>
      </c>
      <c r="I32" s="976">
        <v>6346</v>
      </c>
      <c r="J32" s="976">
        <v>57</v>
      </c>
      <c r="K32" s="977">
        <v>634</v>
      </c>
      <c r="L32" s="933"/>
    </row>
    <row r="33" spans="1:12">
      <c r="A33" s="1425" t="s">
        <v>298</v>
      </c>
      <c r="B33" s="1426"/>
      <c r="C33" s="258" t="s">
        <v>227</v>
      </c>
      <c r="D33" s="715">
        <f t="shared" si="14"/>
        <v>68224</v>
      </c>
      <c r="E33" s="972">
        <v>10039</v>
      </c>
      <c r="F33" s="972">
        <v>4914</v>
      </c>
      <c r="G33" s="972">
        <v>2524</v>
      </c>
      <c r="H33" s="972">
        <v>38007</v>
      </c>
      <c r="I33" s="972">
        <v>11552</v>
      </c>
      <c r="J33" s="972">
        <v>99</v>
      </c>
      <c r="K33" s="973">
        <v>1089</v>
      </c>
      <c r="L33" s="933"/>
    </row>
    <row r="34" spans="1:12">
      <c r="A34" s="1425"/>
      <c r="B34" s="1426"/>
      <c r="C34" s="258" t="s">
        <v>49</v>
      </c>
      <c r="D34" s="715">
        <f t="shared" si="14"/>
        <v>35220</v>
      </c>
      <c r="E34" s="972">
        <v>5145</v>
      </c>
      <c r="F34" s="972">
        <v>2631</v>
      </c>
      <c r="G34" s="972">
        <v>1341</v>
      </c>
      <c r="H34" s="972">
        <v>19567</v>
      </c>
      <c r="I34" s="972">
        <v>5937</v>
      </c>
      <c r="J34" s="972">
        <v>46</v>
      </c>
      <c r="K34" s="973">
        <v>553</v>
      </c>
      <c r="L34" s="933"/>
    </row>
    <row r="35" spans="1:12">
      <c r="A35" s="1425"/>
      <c r="B35" s="1426"/>
      <c r="C35" s="258" t="s">
        <v>228</v>
      </c>
      <c r="D35" s="715">
        <f t="shared" si="14"/>
        <v>33004</v>
      </c>
      <c r="E35" s="972">
        <v>4894</v>
      </c>
      <c r="F35" s="972">
        <v>2283</v>
      </c>
      <c r="G35" s="972">
        <v>1183</v>
      </c>
      <c r="H35" s="972">
        <v>18440</v>
      </c>
      <c r="I35" s="972">
        <v>5615</v>
      </c>
      <c r="J35" s="972">
        <v>53</v>
      </c>
      <c r="K35" s="973">
        <v>536</v>
      </c>
      <c r="L35" s="933"/>
    </row>
    <row r="36" spans="1:12" ht="16.5" customHeight="1">
      <c r="A36" s="1434" t="s">
        <v>875</v>
      </c>
      <c r="B36" s="1426"/>
      <c r="C36" s="258" t="s">
        <v>227</v>
      </c>
      <c r="D36" s="715">
        <f t="shared" si="14"/>
        <v>0</v>
      </c>
      <c r="E36" s="972">
        <v>0</v>
      </c>
      <c r="F36" s="972">
        <v>0</v>
      </c>
      <c r="G36" s="972">
        <v>0</v>
      </c>
      <c r="H36" s="972">
        <v>0</v>
      </c>
      <c r="I36" s="972">
        <v>0</v>
      </c>
      <c r="J36" s="972">
        <v>0</v>
      </c>
      <c r="K36" s="973">
        <v>0</v>
      </c>
      <c r="L36" s="933"/>
    </row>
    <row r="37" spans="1:12">
      <c r="A37" s="1425"/>
      <c r="B37" s="1426"/>
      <c r="C37" s="258" t="s">
        <v>49</v>
      </c>
      <c r="D37" s="715">
        <f t="shared" si="14"/>
        <v>0</v>
      </c>
      <c r="E37" s="972">
        <v>0</v>
      </c>
      <c r="F37" s="972">
        <v>0</v>
      </c>
      <c r="G37" s="972">
        <v>0</v>
      </c>
      <c r="H37" s="972">
        <v>0</v>
      </c>
      <c r="I37" s="972">
        <v>0</v>
      </c>
      <c r="J37" s="972">
        <v>0</v>
      </c>
      <c r="K37" s="973">
        <v>0</v>
      </c>
      <c r="L37" s="933"/>
    </row>
    <row r="38" spans="1:12" ht="16.5" customHeight="1">
      <c r="A38" s="1425"/>
      <c r="B38" s="1426"/>
      <c r="C38" s="258" t="s">
        <v>228</v>
      </c>
      <c r="D38" s="715">
        <f t="shared" si="14"/>
        <v>0</v>
      </c>
      <c r="E38" s="972">
        <v>0</v>
      </c>
      <c r="F38" s="972">
        <v>0</v>
      </c>
      <c r="G38" s="972">
        <v>0</v>
      </c>
      <c r="H38" s="972">
        <v>0</v>
      </c>
      <c r="I38" s="972">
        <v>0</v>
      </c>
      <c r="J38" s="972">
        <v>0</v>
      </c>
      <c r="K38" s="973">
        <v>0</v>
      </c>
      <c r="L38" s="933"/>
    </row>
    <row r="39" spans="1:12">
      <c r="A39" s="1434" t="s">
        <v>1395</v>
      </c>
      <c r="B39" s="1426"/>
      <c r="C39" s="258" t="s">
        <v>227</v>
      </c>
      <c r="D39" s="715">
        <f t="shared" si="14"/>
        <v>6093</v>
      </c>
      <c r="E39" s="972">
        <v>655</v>
      </c>
      <c r="F39" s="972">
        <v>915</v>
      </c>
      <c r="G39" s="972">
        <v>0</v>
      </c>
      <c r="H39" s="972">
        <v>2816</v>
      </c>
      <c r="I39" s="972">
        <v>1477</v>
      </c>
      <c r="J39" s="972">
        <v>12</v>
      </c>
      <c r="K39" s="973">
        <v>218</v>
      </c>
      <c r="L39" s="933"/>
    </row>
    <row r="40" spans="1:12">
      <c r="A40" s="1425"/>
      <c r="B40" s="1426"/>
      <c r="C40" s="258" t="s">
        <v>49</v>
      </c>
      <c r="D40" s="715">
        <f t="shared" si="14"/>
        <v>3145</v>
      </c>
      <c r="E40" s="972">
        <v>337</v>
      </c>
      <c r="F40" s="972">
        <v>482</v>
      </c>
      <c r="G40" s="972">
        <v>0</v>
      </c>
      <c r="H40" s="972">
        <v>1452</v>
      </c>
      <c r="I40" s="972">
        <v>746</v>
      </c>
      <c r="J40" s="972">
        <v>8</v>
      </c>
      <c r="K40" s="973">
        <v>120</v>
      </c>
      <c r="L40" s="933"/>
    </row>
    <row r="41" spans="1:12" ht="17.25" thickBot="1">
      <c r="A41" s="1431"/>
      <c r="B41" s="1432"/>
      <c r="C41" s="260" t="s">
        <v>228</v>
      </c>
      <c r="D41" s="719">
        <f>SUM(E41:K41)</f>
        <v>2948</v>
      </c>
      <c r="E41" s="974">
        <v>318</v>
      </c>
      <c r="F41" s="974">
        <v>433</v>
      </c>
      <c r="G41" s="974">
        <v>0</v>
      </c>
      <c r="H41" s="974">
        <v>1364</v>
      </c>
      <c r="I41" s="974">
        <v>731</v>
      </c>
      <c r="J41" s="974">
        <v>4</v>
      </c>
      <c r="K41" s="975">
        <v>98</v>
      </c>
      <c r="L41" s="933"/>
    </row>
    <row r="42" spans="1:12">
      <c r="A42" s="1418" t="s">
        <v>784</v>
      </c>
      <c r="B42" s="1419"/>
      <c r="C42" s="229" t="s">
        <v>227</v>
      </c>
      <c r="D42" s="713">
        <f>SUM(E42:K42)</f>
        <v>63505</v>
      </c>
      <c r="E42" s="970">
        <v>2077</v>
      </c>
      <c r="F42" s="970">
        <v>11813</v>
      </c>
      <c r="G42" s="970">
        <v>1952</v>
      </c>
      <c r="H42" s="970">
        <v>37185</v>
      </c>
      <c r="I42" s="970">
        <v>9576</v>
      </c>
      <c r="J42" s="970">
        <v>109</v>
      </c>
      <c r="K42" s="971">
        <v>793</v>
      </c>
      <c r="L42" s="933"/>
    </row>
    <row r="43" spans="1:12">
      <c r="A43" s="1420"/>
      <c r="B43" s="1421"/>
      <c r="C43" s="231" t="s">
        <v>49</v>
      </c>
      <c r="D43" s="715">
        <f>SUM(E43:K43)</f>
        <v>32819</v>
      </c>
      <c r="E43" s="976">
        <v>1073</v>
      </c>
      <c r="F43" s="976">
        <v>6234</v>
      </c>
      <c r="G43" s="976">
        <v>955</v>
      </c>
      <c r="H43" s="976">
        <v>19169</v>
      </c>
      <c r="I43" s="976">
        <v>4911</v>
      </c>
      <c r="J43" s="976">
        <v>61</v>
      </c>
      <c r="K43" s="977">
        <v>416</v>
      </c>
      <c r="L43" s="933"/>
    </row>
    <row r="44" spans="1:12">
      <c r="A44" s="1420"/>
      <c r="B44" s="1421"/>
      <c r="C44" s="231" t="s">
        <v>228</v>
      </c>
      <c r="D44" s="715">
        <f t="shared" ref="D44:D52" si="15">SUM(E44:K44)</f>
        <v>30686</v>
      </c>
      <c r="E44" s="976">
        <v>1004</v>
      </c>
      <c r="F44" s="976">
        <v>5579</v>
      </c>
      <c r="G44" s="976">
        <v>997</v>
      </c>
      <c r="H44" s="976">
        <v>18016</v>
      </c>
      <c r="I44" s="976">
        <v>4665</v>
      </c>
      <c r="J44" s="976">
        <v>48</v>
      </c>
      <c r="K44" s="977">
        <v>377</v>
      </c>
      <c r="L44" s="933"/>
    </row>
    <row r="45" spans="1:12">
      <c r="A45" s="1425" t="s">
        <v>298</v>
      </c>
      <c r="B45" s="1426"/>
      <c r="C45" s="258" t="s">
        <v>227</v>
      </c>
      <c r="D45" s="715">
        <f t="shared" si="15"/>
        <v>57513</v>
      </c>
      <c r="E45" s="972">
        <v>1728</v>
      </c>
      <c r="F45" s="972">
        <v>10725</v>
      </c>
      <c r="G45" s="972">
        <v>1952</v>
      </c>
      <c r="H45" s="972">
        <v>33437</v>
      </c>
      <c r="I45" s="972">
        <v>8786</v>
      </c>
      <c r="J45" s="972">
        <v>92</v>
      </c>
      <c r="K45" s="973">
        <v>793</v>
      </c>
      <c r="L45" s="933"/>
    </row>
    <row r="46" spans="1:12">
      <c r="A46" s="1425"/>
      <c r="B46" s="1426"/>
      <c r="C46" s="258" t="s">
        <v>49</v>
      </c>
      <c r="D46" s="715">
        <f t="shared" si="15"/>
        <v>29719</v>
      </c>
      <c r="E46" s="972">
        <v>885</v>
      </c>
      <c r="F46" s="972">
        <v>5658</v>
      </c>
      <c r="G46" s="972">
        <v>955</v>
      </c>
      <c r="H46" s="972">
        <v>17267</v>
      </c>
      <c r="I46" s="972">
        <v>4487</v>
      </c>
      <c r="J46" s="972">
        <v>51</v>
      </c>
      <c r="K46" s="973">
        <v>416</v>
      </c>
      <c r="L46" s="933"/>
    </row>
    <row r="47" spans="1:12">
      <c r="A47" s="1425"/>
      <c r="B47" s="1426"/>
      <c r="C47" s="258" t="s">
        <v>228</v>
      </c>
      <c r="D47" s="715">
        <f t="shared" si="15"/>
        <v>27794</v>
      </c>
      <c r="E47" s="972">
        <v>843</v>
      </c>
      <c r="F47" s="972">
        <v>5067</v>
      </c>
      <c r="G47" s="972">
        <v>997</v>
      </c>
      <c r="H47" s="972">
        <v>16170</v>
      </c>
      <c r="I47" s="972">
        <v>4299</v>
      </c>
      <c r="J47" s="972">
        <v>41</v>
      </c>
      <c r="K47" s="973">
        <v>377</v>
      </c>
      <c r="L47" s="933"/>
    </row>
    <row r="48" spans="1:12">
      <c r="A48" s="1434" t="s">
        <v>875</v>
      </c>
      <c r="B48" s="1426"/>
      <c r="C48" s="258" t="s">
        <v>227</v>
      </c>
      <c r="D48" s="715">
        <f t="shared" si="15"/>
        <v>0</v>
      </c>
      <c r="E48" s="972">
        <v>0</v>
      </c>
      <c r="F48" s="972">
        <v>0</v>
      </c>
      <c r="G48" s="972">
        <v>0</v>
      </c>
      <c r="H48" s="972">
        <v>0</v>
      </c>
      <c r="I48" s="972">
        <v>0</v>
      </c>
      <c r="J48" s="972">
        <v>0</v>
      </c>
      <c r="K48" s="973">
        <v>0</v>
      </c>
      <c r="L48" s="933"/>
    </row>
    <row r="49" spans="1:12">
      <c r="A49" s="1425"/>
      <c r="B49" s="1426"/>
      <c r="C49" s="258" t="s">
        <v>49</v>
      </c>
      <c r="D49" s="715">
        <f t="shared" si="15"/>
        <v>0</v>
      </c>
      <c r="E49" s="972">
        <v>0</v>
      </c>
      <c r="F49" s="972">
        <v>0</v>
      </c>
      <c r="G49" s="972">
        <v>0</v>
      </c>
      <c r="H49" s="972">
        <v>0</v>
      </c>
      <c r="I49" s="972">
        <v>0</v>
      </c>
      <c r="J49" s="972">
        <v>0</v>
      </c>
      <c r="K49" s="973">
        <v>0</v>
      </c>
      <c r="L49" s="933"/>
    </row>
    <row r="50" spans="1:12">
      <c r="A50" s="1425"/>
      <c r="B50" s="1426"/>
      <c r="C50" s="258" t="s">
        <v>228</v>
      </c>
      <c r="D50" s="715">
        <f t="shared" si="15"/>
        <v>0</v>
      </c>
      <c r="E50" s="972">
        <v>0</v>
      </c>
      <c r="F50" s="972">
        <v>0</v>
      </c>
      <c r="G50" s="972">
        <v>0</v>
      </c>
      <c r="H50" s="972">
        <v>0</v>
      </c>
      <c r="I50" s="972">
        <v>0</v>
      </c>
      <c r="J50" s="972">
        <v>0</v>
      </c>
      <c r="K50" s="973">
        <v>0</v>
      </c>
      <c r="L50" s="933"/>
    </row>
    <row r="51" spans="1:12">
      <c r="A51" s="1425" t="s">
        <v>300</v>
      </c>
      <c r="B51" s="1426"/>
      <c r="C51" s="258" t="s">
        <v>227</v>
      </c>
      <c r="D51" s="715">
        <f t="shared" si="15"/>
        <v>5992</v>
      </c>
      <c r="E51" s="972">
        <v>349</v>
      </c>
      <c r="F51" s="972">
        <v>1088</v>
      </c>
      <c r="G51" s="972">
        <v>0</v>
      </c>
      <c r="H51" s="972">
        <v>3748</v>
      </c>
      <c r="I51" s="972">
        <v>790</v>
      </c>
      <c r="J51" s="972">
        <v>17</v>
      </c>
      <c r="K51" s="973">
        <v>0</v>
      </c>
      <c r="L51" s="933"/>
    </row>
    <row r="52" spans="1:12">
      <c r="A52" s="1425"/>
      <c r="B52" s="1426"/>
      <c r="C52" s="258" t="s">
        <v>49</v>
      </c>
      <c r="D52" s="715">
        <f t="shared" si="15"/>
        <v>3100</v>
      </c>
      <c r="E52" s="972">
        <v>188</v>
      </c>
      <c r="F52" s="972">
        <v>576</v>
      </c>
      <c r="G52" s="972">
        <v>0</v>
      </c>
      <c r="H52" s="972">
        <v>1902</v>
      </c>
      <c r="I52" s="972">
        <v>424</v>
      </c>
      <c r="J52" s="972">
        <v>10</v>
      </c>
      <c r="K52" s="973">
        <v>0</v>
      </c>
      <c r="L52" s="933"/>
    </row>
    <row r="53" spans="1:12" ht="17.25" thickBot="1">
      <c r="A53" s="1427"/>
      <c r="B53" s="1428"/>
      <c r="C53" s="259" t="s">
        <v>228</v>
      </c>
      <c r="D53" s="719">
        <f>SUM(E53:K53)</f>
        <v>2892</v>
      </c>
      <c r="E53" s="978">
        <v>161</v>
      </c>
      <c r="F53" s="978">
        <v>512</v>
      </c>
      <c r="G53" s="978">
        <v>0</v>
      </c>
      <c r="H53" s="978">
        <v>1846</v>
      </c>
      <c r="I53" s="978">
        <v>366</v>
      </c>
      <c r="J53" s="978">
        <v>7</v>
      </c>
      <c r="K53" s="979">
        <v>0</v>
      </c>
      <c r="L53" s="933"/>
    </row>
    <row r="54" spans="1:12">
      <c r="A54" s="1429" t="s">
        <v>785</v>
      </c>
      <c r="B54" s="1430"/>
      <c r="C54" s="230" t="s">
        <v>227</v>
      </c>
      <c r="D54" s="713">
        <f>SUM(E54:K54)</f>
        <v>81796</v>
      </c>
      <c r="E54" s="980">
        <v>7367</v>
      </c>
      <c r="F54" s="980">
        <v>955</v>
      </c>
      <c r="G54" s="980">
        <v>1456</v>
      </c>
      <c r="H54" s="980">
        <v>49126</v>
      </c>
      <c r="I54" s="980">
        <v>20685</v>
      </c>
      <c r="J54" s="980">
        <v>185</v>
      </c>
      <c r="K54" s="981">
        <v>2022</v>
      </c>
      <c r="L54" s="933"/>
    </row>
    <row r="55" spans="1:12">
      <c r="A55" s="1420"/>
      <c r="B55" s="1421"/>
      <c r="C55" s="231" t="s">
        <v>49</v>
      </c>
      <c r="D55" s="715">
        <f>SUM(E55:K55)</f>
        <v>42178</v>
      </c>
      <c r="E55" s="976">
        <v>3783</v>
      </c>
      <c r="F55" s="976">
        <v>499</v>
      </c>
      <c r="G55" s="976">
        <v>760</v>
      </c>
      <c r="H55" s="976">
        <v>25223</v>
      </c>
      <c r="I55" s="976">
        <v>10783</v>
      </c>
      <c r="J55" s="976">
        <v>90</v>
      </c>
      <c r="K55" s="977">
        <v>1040</v>
      </c>
      <c r="L55" s="933"/>
    </row>
    <row r="56" spans="1:12">
      <c r="A56" s="1420"/>
      <c r="B56" s="1421"/>
      <c r="C56" s="231" t="s">
        <v>228</v>
      </c>
      <c r="D56" s="715">
        <f t="shared" ref="D56:D64" si="16">SUM(E56:K56)</f>
        <v>39618</v>
      </c>
      <c r="E56" s="976">
        <v>3584</v>
      </c>
      <c r="F56" s="976">
        <v>456</v>
      </c>
      <c r="G56" s="976">
        <v>696</v>
      </c>
      <c r="H56" s="976">
        <v>23903</v>
      </c>
      <c r="I56" s="976">
        <v>9902</v>
      </c>
      <c r="J56" s="976">
        <v>95</v>
      </c>
      <c r="K56" s="977">
        <v>982</v>
      </c>
      <c r="L56" s="933"/>
    </row>
    <row r="57" spans="1:12">
      <c r="A57" s="1425" t="s">
        <v>298</v>
      </c>
      <c r="B57" s="1426"/>
      <c r="C57" s="258" t="s">
        <v>227</v>
      </c>
      <c r="D57" s="715">
        <f t="shared" si="16"/>
        <v>80501</v>
      </c>
      <c r="E57" s="972">
        <v>6766</v>
      </c>
      <c r="F57" s="972">
        <v>955</v>
      </c>
      <c r="G57" s="972">
        <v>1406</v>
      </c>
      <c r="H57" s="972">
        <v>48615</v>
      </c>
      <c r="I57" s="972">
        <v>20552</v>
      </c>
      <c r="J57" s="972">
        <v>185</v>
      </c>
      <c r="K57" s="973">
        <v>2022</v>
      </c>
      <c r="L57" s="933"/>
    </row>
    <row r="58" spans="1:12">
      <c r="A58" s="1425"/>
      <c r="B58" s="1426"/>
      <c r="C58" s="258" t="s">
        <v>49</v>
      </c>
      <c r="D58" s="715">
        <f t="shared" si="16"/>
        <v>41507</v>
      </c>
      <c r="E58" s="972">
        <v>3474</v>
      </c>
      <c r="F58" s="972">
        <v>499</v>
      </c>
      <c r="G58" s="972">
        <v>733</v>
      </c>
      <c r="H58" s="972">
        <v>24971</v>
      </c>
      <c r="I58" s="972">
        <v>10700</v>
      </c>
      <c r="J58" s="972">
        <v>90</v>
      </c>
      <c r="K58" s="973">
        <v>1040</v>
      </c>
      <c r="L58" s="933"/>
    </row>
    <row r="59" spans="1:12">
      <c r="A59" s="1425"/>
      <c r="B59" s="1426"/>
      <c r="C59" s="258" t="s">
        <v>228</v>
      </c>
      <c r="D59" s="715">
        <f t="shared" si="16"/>
        <v>38994</v>
      </c>
      <c r="E59" s="972">
        <v>3292</v>
      </c>
      <c r="F59" s="972">
        <v>456</v>
      </c>
      <c r="G59" s="972">
        <v>673</v>
      </c>
      <c r="H59" s="972">
        <v>23644</v>
      </c>
      <c r="I59" s="972">
        <v>9852</v>
      </c>
      <c r="J59" s="972">
        <v>95</v>
      </c>
      <c r="K59" s="973">
        <v>982</v>
      </c>
      <c r="L59" s="933"/>
    </row>
    <row r="60" spans="1:12">
      <c r="A60" s="1434" t="s">
        <v>875</v>
      </c>
      <c r="B60" s="1426"/>
      <c r="C60" s="258" t="s">
        <v>227</v>
      </c>
      <c r="D60" s="715">
        <f t="shared" si="16"/>
        <v>0</v>
      </c>
      <c r="E60" s="972">
        <v>0</v>
      </c>
      <c r="F60" s="972">
        <v>0</v>
      </c>
      <c r="G60" s="972">
        <v>0</v>
      </c>
      <c r="H60" s="972">
        <v>0</v>
      </c>
      <c r="I60" s="972">
        <v>0</v>
      </c>
      <c r="J60" s="972">
        <v>0</v>
      </c>
      <c r="K60" s="973">
        <v>0</v>
      </c>
      <c r="L60" s="933"/>
    </row>
    <row r="61" spans="1:12">
      <c r="A61" s="1425"/>
      <c r="B61" s="1426"/>
      <c r="C61" s="258" t="s">
        <v>49</v>
      </c>
      <c r="D61" s="715">
        <f t="shared" si="16"/>
        <v>0</v>
      </c>
      <c r="E61" s="972">
        <v>0</v>
      </c>
      <c r="F61" s="972">
        <v>0</v>
      </c>
      <c r="G61" s="972">
        <v>0</v>
      </c>
      <c r="H61" s="972">
        <v>0</v>
      </c>
      <c r="I61" s="972">
        <v>0</v>
      </c>
      <c r="J61" s="972">
        <v>0</v>
      </c>
      <c r="K61" s="973">
        <v>0</v>
      </c>
      <c r="L61" s="933"/>
    </row>
    <row r="62" spans="1:12">
      <c r="A62" s="1425"/>
      <c r="B62" s="1426"/>
      <c r="C62" s="258" t="s">
        <v>228</v>
      </c>
      <c r="D62" s="715">
        <f t="shared" si="16"/>
        <v>0</v>
      </c>
      <c r="E62" s="972">
        <v>0</v>
      </c>
      <c r="F62" s="972">
        <v>0</v>
      </c>
      <c r="G62" s="972">
        <v>0</v>
      </c>
      <c r="H62" s="972">
        <v>0</v>
      </c>
      <c r="I62" s="972">
        <v>0</v>
      </c>
      <c r="J62" s="972">
        <v>0</v>
      </c>
      <c r="K62" s="973">
        <v>0</v>
      </c>
      <c r="L62" s="933"/>
    </row>
    <row r="63" spans="1:12">
      <c r="A63" s="1425" t="s">
        <v>300</v>
      </c>
      <c r="B63" s="1426"/>
      <c r="C63" s="258" t="s">
        <v>227</v>
      </c>
      <c r="D63" s="715">
        <f t="shared" si="16"/>
        <v>1295</v>
      </c>
      <c r="E63" s="972">
        <v>601</v>
      </c>
      <c r="F63" s="972">
        <v>0</v>
      </c>
      <c r="G63" s="972">
        <v>50</v>
      </c>
      <c r="H63" s="972">
        <v>511</v>
      </c>
      <c r="I63" s="972">
        <v>133</v>
      </c>
      <c r="J63" s="972">
        <v>0</v>
      </c>
      <c r="K63" s="973">
        <v>0</v>
      </c>
      <c r="L63" s="933"/>
    </row>
    <row r="64" spans="1:12">
      <c r="A64" s="1425"/>
      <c r="B64" s="1426"/>
      <c r="C64" s="258" t="s">
        <v>49</v>
      </c>
      <c r="D64" s="715">
        <f t="shared" si="16"/>
        <v>671</v>
      </c>
      <c r="E64" s="972">
        <v>309</v>
      </c>
      <c r="F64" s="972">
        <v>0</v>
      </c>
      <c r="G64" s="972">
        <v>27</v>
      </c>
      <c r="H64" s="972">
        <v>252</v>
      </c>
      <c r="I64" s="972">
        <v>83</v>
      </c>
      <c r="J64" s="972">
        <v>0</v>
      </c>
      <c r="K64" s="973">
        <v>0</v>
      </c>
      <c r="L64" s="933"/>
    </row>
    <row r="65" spans="1:12" ht="17.25" thickBot="1">
      <c r="A65" s="1431"/>
      <c r="B65" s="1432"/>
      <c r="C65" s="260" t="s">
        <v>228</v>
      </c>
      <c r="D65" s="719">
        <f>SUM(E65:K65)</f>
        <v>624</v>
      </c>
      <c r="E65" s="974">
        <v>292</v>
      </c>
      <c r="F65" s="974">
        <v>0</v>
      </c>
      <c r="G65" s="974">
        <v>23</v>
      </c>
      <c r="H65" s="974">
        <v>259</v>
      </c>
      <c r="I65" s="974">
        <v>50</v>
      </c>
      <c r="J65" s="974">
        <v>0</v>
      </c>
      <c r="K65" s="975">
        <v>0</v>
      </c>
      <c r="L65" s="933"/>
    </row>
    <row r="66" spans="1:12">
      <c r="A66" s="1418" t="s">
        <v>786</v>
      </c>
      <c r="B66" s="1419"/>
      <c r="C66" s="229" t="s">
        <v>227</v>
      </c>
      <c r="D66" s="713">
        <f>SUM(E66:K66)</f>
        <v>51274</v>
      </c>
      <c r="E66" s="970">
        <v>2294</v>
      </c>
      <c r="F66" s="970">
        <v>9335</v>
      </c>
      <c r="G66" s="970">
        <v>1629</v>
      </c>
      <c r="H66" s="970">
        <v>26419</v>
      </c>
      <c r="I66" s="970">
        <v>10203</v>
      </c>
      <c r="J66" s="970">
        <v>332</v>
      </c>
      <c r="K66" s="971">
        <v>1062</v>
      </c>
      <c r="L66" s="933"/>
    </row>
    <row r="67" spans="1:12">
      <c r="A67" s="1420"/>
      <c r="B67" s="1421"/>
      <c r="C67" s="231" t="s">
        <v>49</v>
      </c>
      <c r="D67" s="715">
        <f>SUM(E67:K67)</f>
        <v>26664</v>
      </c>
      <c r="E67" s="976">
        <v>1143</v>
      </c>
      <c r="F67" s="976">
        <v>4917</v>
      </c>
      <c r="G67" s="976">
        <v>831</v>
      </c>
      <c r="H67" s="976">
        <v>13784</v>
      </c>
      <c r="I67" s="976">
        <v>5227</v>
      </c>
      <c r="J67" s="976">
        <v>185</v>
      </c>
      <c r="K67" s="977">
        <v>577</v>
      </c>
      <c r="L67" s="933"/>
    </row>
    <row r="68" spans="1:12" ht="16.5" customHeight="1">
      <c r="A68" s="1420"/>
      <c r="B68" s="1421"/>
      <c r="C68" s="231" t="s">
        <v>228</v>
      </c>
      <c r="D68" s="715">
        <f t="shared" ref="D68:D76" si="17">SUM(E68:K68)</f>
        <v>24610</v>
      </c>
      <c r="E68" s="976">
        <v>1151</v>
      </c>
      <c r="F68" s="976">
        <v>4418</v>
      </c>
      <c r="G68" s="976">
        <v>798</v>
      </c>
      <c r="H68" s="976">
        <v>12635</v>
      </c>
      <c r="I68" s="976">
        <v>4976</v>
      </c>
      <c r="J68" s="976">
        <v>147</v>
      </c>
      <c r="K68" s="977">
        <v>485</v>
      </c>
      <c r="L68" s="933"/>
    </row>
    <row r="69" spans="1:12">
      <c r="A69" s="1425" t="s">
        <v>298</v>
      </c>
      <c r="B69" s="1426"/>
      <c r="C69" s="258" t="s">
        <v>227</v>
      </c>
      <c r="D69" s="715">
        <f t="shared" si="17"/>
        <v>50657</v>
      </c>
      <c r="E69" s="972">
        <v>2294</v>
      </c>
      <c r="F69" s="972">
        <v>9096</v>
      </c>
      <c r="G69" s="972">
        <v>1604</v>
      </c>
      <c r="H69" s="972">
        <v>26066</v>
      </c>
      <c r="I69" s="972">
        <v>10203</v>
      </c>
      <c r="J69" s="972">
        <v>332</v>
      </c>
      <c r="K69" s="973">
        <v>1062</v>
      </c>
      <c r="L69" s="933"/>
    </row>
    <row r="70" spans="1:12">
      <c r="A70" s="1425"/>
      <c r="B70" s="1426"/>
      <c r="C70" s="258" t="s">
        <v>49</v>
      </c>
      <c r="D70" s="715">
        <f t="shared" si="17"/>
        <v>26311</v>
      </c>
      <c r="E70" s="972">
        <v>1143</v>
      </c>
      <c r="F70" s="972">
        <v>4790</v>
      </c>
      <c r="G70" s="972">
        <v>815</v>
      </c>
      <c r="H70" s="972">
        <v>13574</v>
      </c>
      <c r="I70" s="972">
        <v>5227</v>
      </c>
      <c r="J70" s="972">
        <v>185</v>
      </c>
      <c r="K70" s="973">
        <v>577</v>
      </c>
      <c r="L70" s="933"/>
    </row>
    <row r="71" spans="1:12">
      <c r="A71" s="1425"/>
      <c r="B71" s="1426"/>
      <c r="C71" s="258" t="s">
        <v>228</v>
      </c>
      <c r="D71" s="715">
        <f t="shared" si="17"/>
        <v>24346</v>
      </c>
      <c r="E71" s="972">
        <v>1151</v>
      </c>
      <c r="F71" s="972">
        <v>4306</v>
      </c>
      <c r="G71" s="972">
        <v>789</v>
      </c>
      <c r="H71" s="972">
        <v>12492</v>
      </c>
      <c r="I71" s="972">
        <v>4976</v>
      </c>
      <c r="J71" s="972">
        <v>147</v>
      </c>
      <c r="K71" s="973">
        <v>485</v>
      </c>
      <c r="L71" s="933"/>
    </row>
    <row r="72" spans="1:12">
      <c r="A72" s="1434" t="s">
        <v>875</v>
      </c>
      <c r="B72" s="1426"/>
      <c r="C72" s="258" t="s">
        <v>227</v>
      </c>
      <c r="D72" s="715">
        <f t="shared" si="17"/>
        <v>0</v>
      </c>
      <c r="E72" s="972">
        <v>0</v>
      </c>
      <c r="F72" s="972">
        <v>0</v>
      </c>
      <c r="G72" s="972">
        <v>0</v>
      </c>
      <c r="H72" s="972">
        <v>0</v>
      </c>
      <c r="I72" s="972">
        <v>0</v>
      </c>
      <c r="J72" s="972">
        <v>0</v>
      </c>
      <c r="K72" s="973">
        <v>0</v>
      </c>
      <c r="L72" s="933"/>
    </row>
    <row r="73" spans="1:12">
      <c r="A73" s="1425"/>
      <c r="B73" s="1426"/>
      <c r="C73" s="258" t="s">
        <v>49</v>
      </c>
      <c r="D73" s="715">
        <f t="shared" si="17"/>
        <v>0</v>
      </c>
      <c r="E73" s="972">
        <v>0</v>
      </c>
      <c r="F73" s="972">
        <v>0</v>
      </c>
      <c r="G73" s="972">
        <v>0</v>
      </c>
      <c r="H73" s="972">
        <v>0</v>
      </c>
      <c r="I73" s="972">
        <v>0</v>
      </c>
      <c r="J73" s="972">
        <v>0</v>
      </c>
      <c r="K73" s="973">
        <v>0</v>
      </c>
      <c r="L73" s="933"/>
    </row>
    <row r="74" spans="1:12">
      <c r="A74" s="1425"/>
      <c r="B74" s="1426"/>
      <c r="C74" s="258" t="s">
        <v>228</v>
      </c>
      <c r="D74" s="715">
        <f t="shared" si="17"/>
        <v>0</v>
      </c>
      <c r="E74" s="972">
        <v>0</v>
      </c>
      <c r="F74" s="972">
        <v>0</v>
      </c>
      <c r="G74" s="972">
        <v>0</v>
      </c>
      <c r="H74" s="972">
        <v>0</v>
      </c>
      <c r="I74" s="972">
        <v>0</v>
      </c>
      <c r="J74" s="972">
        <v>0</v>
      </c>
      <c r="K74" s="973">
        <v>0</v>
      </c>
      <c r="L74" s="933"/>
    </row>
    <row r="75" spans="1:12">
      <c r="A75" s="1425" t="s">
        <v>300</v>
      </c>
      <c r="B75" s="1426"/>
      <c r="C75" s="258" t="s">
        <v>227</v>
      </c>
      <c r="D75" s="715">
        <f t="shared" si="17"/>
        <v>617</v>
      </c>
      <c r="E75" s="972">
        <v>0</v>
      </c>
      <c r="F75" s="972">
        <v>239</v>
      </c>
      <c r="G75" s="972">
        <v>25</v>
      </c>
      <c r="H75" s="972">
        <v>353</v>
      </c>
      <c r="I75" s="972">
        <v>0</v>
      </c>
      <c r="J75" s="972">
        <v>0</v>
      </c>
      <c r="K75" s="973">
        <v>0</v>
      </c>
      <c r="L75" s="933"/>
    </row>
    <row r="76" spans="1:12">
      <c r="A76" s="1425"/>
      <c r="B76" s="1426"/>
      <c r="C76" s="258" t="s">
        <v>49</v>
      </c>
      <c r="D76" s="715">
        <f t="shared" si="17"/>
        <v>353</v>
      </c>
      <c r="E76" s="972">
        <v>0</v>
      </c>
      <c r="F76" s="972">
        <v>127</v>
      </c>
      <c r="G76" s="972">
        <v>16</v>
      </c>
      <c r="H76" s="972">
        <v>210</v>
      </c>
      <c r="I76" s="972">
        <v>0</v>
      </c>
      <c r="J76" s="972">
        <v>0</v>
      </c>
      <c r="K76" s="973">
        <v>0</v>
      </c>
      <c r="L76" s="933"/>
    </row>
    <row r="77" spans="1:12" ht="17.25" thickBot="1">
      <c r="A77" s="1427"/>
      <c r="B77" s="1428"/>
      <c r="C77" s="259" t="s">
        <v>228</v>
      </c>
      <c r="D77" s="719">
        <f>SUM(E77:K77)</f>
        <v>264</v>
      </c>
      <c r="E77" s="978">
        <v>0</v>
      </c>
      <c r="F77" s="978">
        <v>112</v>
      </c>
      <c r="G77" s="978">
        <v>9</v>
      </c>
      <c r="H77" s="978">
        <v>143</v>
      </c>
      <c r="I77" s="978">
        <v>0</v>
      </c>
      <c r="J77" s="978">
        <v>0</v>
      </c>
      <c r="K77" s="979">
        <v>0</v>
      </c>
      <c r="L77" s="933"/>
    </row>
    <row r="78" spans="1:12">
      <c r="A78" s="1442" t="s">
        <v>787</v>
      </c>
      <c r="B78" s="1443"/>
      <c r="C78" s="432" t="s">
        <v>227</v>
      </c>
      <c r="D78" s="713">
        <f>SUM(E78:K78)</f>
        <v>47163</v>
      </c>
      <c r="E78" s="968">
        <v>1471</v>
      </c>
      <c r="F78" s="968">
        <v>3398</v>
      </c>
      <c r="G78" s="968">
        <v>842</v>
      </c>
      <c r="H78" s="968">
        <v>21299</v>
      </c>
      <c r="I78" s="968">
        <v>17775</v>
      </c>
      <c r="J78" s="968">
        <v>124</v>
      </c>
      <c r="K78" s="969">
        <v>2254</v>
      </c>
      <c r="L78" s="933"/>
    </row>
    <row r="79" spans="1:12">
      <c r="A79" s="1444"/>
      <c r="B79" s="1421"/>
      <c r="C79" s="425" t="s">
        <v>49</v>
      </c>
      <c r="D79" s="715">
        <f>SUM(E79:K79)</f>
        <v>24499</v>
      </c>
      <c r="E79" s="970">
        <v>789</v>
      </c>
      <c r="F79" s="970">
        <v>1763</v>
      </c>
      <c r="G79" s="970">
        <v>433</v>
      </c>
      <c r="H79" s="970">
        <v>10974</v>
      </c>
      <c r="I79" s="970">
        <v>9299</v>
      </c>
      <c r="J79" s="970">
        <v>66</v>
      </c>
      <c r="K79" s="971">
        <v>1175</v>
      </c>
      <c r="L79" s="933"/>
    </row>
    <row r="80" spans="1:12">
      <c r="A80" s="1444"/>
      <c r="B80" s="1421"/>
      <c r="C80" s="425" t="s">
        <v>228</v>
      </c>
      <c r="D80" s="715">
        <f t="shared" ref="D80:D88" si="18">SUM(E80:K80)</f>
        <v>22664</v>
      </c>
      <c r="E80" s="970">
        <v>682</v>
      </c>
      <c r="F80" s="970">
        <v>1635</v>
      </c>
      <c r="G80" s="970">
        <v>409</v>
      </c>
      <c r="H80" s="970">
        <v>10325</v>
      </c>
      <c r="I80" s="970">
        <v>8476</v>
      </c>
      <c r="J80" s="970">
        <v>58</v>
      </c>
      <c r="K80" s="971">
        <v>1079</v>
      </c>
      <c r="L80" s="933"/>
    </row>
    <row r="81" spans="1:12">
      <c r="A81" s="1436" t="s">
        <v>298</v>
      </c>
      <c r="B81" s="1426"/>
      <c r="C81" s="258" t="s">
        <v>227</v>
      </c>
      <c r="D81" s="715">
        <f t="shared" si="18"/>
        <v>47163</v>
      </c>
      <c r="E81" s="972">
        <v>1471</v>
      </c>
      <c r="F81" s="972">
        <v>3398</v>
      </c>
      <c r="G81" s="972">
        <v>842</v>
      </c>
      <c r="H81" s="972">
        <v>21299</v>
      </c>
      <c r="I81" s="972">
        <v>17775</v>
      </c>
      <c r="J81" s="972">
        <v>124</v>
      </c>
      <c r="K81" s="973">
        <v>2254</v>
      </c>
      <c r="L81" s="933"/>
    </row>
    <row r="82" spans="1:12">
      <c r="A82" s="1436"/>
      <c r="B82" s="1426"/>
      <c r="C82" s="258" t="s">
        <v>49</v>
      </c>
      <c r="D82" s="715">
        <f t="shared" si="18"/>
        <v>24499</v>
      </c>
      <c r="E82" s="972">
        <v>789</v>
      </c>
      <c r="F82" s="972">
        <v>1763</v>
      </c>
      <c r="G82" s="972">
        <v>433</v>
      </c>
      <c r="H82" s="972">
        <v>10974</v>
      </c>
      <c r="I82" s="972">
        <v>9299</v>
      </c>
      <c r="J82" s="972">
        <v>66</v>
      </c>
      <c r="K82" s="973">
        <v>1175</v>
      </c>
      <c r="L82" s="933"/>
    </row>
    <row r="83" spans="1:12">
      <c r="A83" s="1427"/>
      <c r="B83" s="1445"/>
      <c r="C83" s="258" t="s">
        <v>228</v>
      </c>
      <c r="D83" s="715">
        <f t="shared" si="18"/>
        <v>22664</v>
      </c>
      <c r="E83" s="972">
        <v>682</v>
      </c>
      <c r="F83" s="972">
        <v>1635</v>
      </c>
      <c r="G83" s="972">
        <v>409</v>
      </c>
      <c r="H83" s="972">
        <v>10325</v>
      </c>
      <c r="I83" s="972">
        <v>8476</v>
      </c>
      <c r="J83" s="972">
        <v>58</v>
      </c>
      <c r="K83" s="973">
        <v>1079</v>
      </c>
      <c r="L83" s="933"/>
    </row>
    <row r="84" spans="1:12">
      <c r="A84" s="1435" t="s">
        <v>875</v>
      </c>
      <c r="B84" s="1426"/>
      <c r="C84" s="258" t="s">
        <v>227</v>
      </c>
      <c r="D84" s="715">
        <f t="shared" si="18"/>
        <v>0</v>
      </c>
      <c r="E84" s="972">
        <v>0</v>
      </c>
      <c r="F84" s="972">
        <v>0</v>
      </c>
      <c r="G84" s="972">
        <v>0</v>
      </c>
      <c r="H84" s="972">
        <v>0</v>
      </c>
      <c r="I84" s="972">
        <v>0</v>
      </c>
      <c r="J84" s="972">
        <v>0</v>
      </c>
      <c r="K84" s="973">
        <v>0</v>
      </c>
      <c r="L84" s="933"/>
    </row>
    <row r="85" spans="1:12">
      <c r="A85" s="1436"/>
      <c r="B85" s="1426"/>
      <c r="C85" s="258" t="s">
        <v>49</v>
      </c>
      <c r="D85" s="715">
        <f t="shared" si="18"/>
        <v>0</v>
      </c>
      <c r="E85" s="972">
        <v>0</v>
      </c>
      <c r="F85" s="972">
        <v>0</v>
      </c>
      <c r="G85" s="972">
        <v>0</v>
      </c>
      <c r="H85" s="972">
        <v>0</v>
      </c>
      <c r="I85" s="972">
        <v>0</v>
      </c>
      <c r="J85" s="972">
        <v>0</v>
      </c>
      <c r="K85" s="973">
        <v>0</v>
      </c>
      <c r="L85" s="933"/>
    </row>
    <row r="86" spans="1:12">
      <c r="A86" s="1436"/>
      <c r="B86" s="1426"/>
      <c r="C86" s="258" t="s">
        <v>228</v>
      </c>
      <c r="D86" s="715">
        <f t="shared" si="18"/>
        <v>0</v>
      </c>
      <c r="E86" s="972">
        <v>0</v>
      </c>
      <c r="F86" s="972">
        <v>0</v>
      </c>
      <c r="G86" s="972">
        <v>0</v>
      </c>
      <c r="H86" s="972">
        <v>0</v>
      </c>
      <c r="I86" s="972">
        <v>0</v>
      </c>
      <c r="J86" s="972">
        <v>0</v>
      </c>
      <c r="K86" s="973">
        <v>0</v>
      </c>
      <c r="L86" s="933"/>
    </row>
    <row r="87" spans="1:12">
      <c r="A87" s="1436" t="s">
        <v>300</v>
      </c>
      <c r="B87" s="1426"/>
      <c r="C87" s="258" t="s">
        <v>227</v>
      </c>
      <c r="D87" s="715">
        <f t="shared" si="18"/>
        <v>0</v>
      </c>
      <c r="E87" s="972">
        <v>0</v>
      </c>
      <c r="F87" s="972">
        <v>0</v>
      </c>
      <c r="G87" s="972">
        <v>0</v>
      </c>
      <c r="H87" s="972">
        <v>0</v>
      </c>
      <c r="I87" s="972">
        <v>0</v>
      </c>
      <c r="J87" s="972">
        <v>0</v>
      </c>
      <c r="K87" s="973">
        <v>0</v>
      </c>
      <c r="L87" s="933"/>
    </row>
    <row r="88" spans="1:12">
      <c r="A88" s="1436"/>
      <c r="B88" s="1426"/>
      <c r="C88" s="258" t="s">
        <v>49</v>
      </c>
      <c r="D88" s="715">
        <f t="shared" si="18"/>
        <v>0</v>
      </c>
      <c r="E88" s="972">
        <v>0</v>
      </c>
      <c r="F88" s="972">
        <v>0</v>
      </c>
      <c r="G88" s="972">
        <v>0</v>
      </c>
      <c r="H88" s="972">
        <v>0</v>
      </c>
      <c r="I88" s="972">
        <v>0</v>
      </c>
      <c r="J88" s="972">
        <v>0</v>
      </c>
      <c r="K88" s="973">
        <v>0</v>
      </c>
      <c r="L88" s="933"/>
    </row>
    <row r="89" spans="1:12" ht="17.25" thickBot="1">
      <c r="A89" s="1431"/>
      <c r="B89" s="1432"/>
      <c r="C89" s="433" t="s">
        <v>228</v>
      </c>
      <c r="D89" s="719">
        <f>SUM(E89:K89)</f>
        <v>0</v>
      </c>
      <c r="E89" s="982">
        <v>0</v>
      </c>
      <c r="F89" s="982">
        <v>0</v>
      </c>
      <c r="G89" s="982">
        <v>0</v>
      </c>
      <c r="H89" s="982">
        <v>0</v>
      </c>
      <c r="I89" s="982">
        <v>0</v>
      </c>
      <c r="J89" s="982">
        <v>0</v>
      </c>
      <c r="K89" s="983">
        <v>0</v>
      </c>
      <c r="L89" s="933"/>
    </row>
    <row r="90" spans="1:12">
      <c r="A90" s="1429" t="s">
        <v>788</v>
      </c>
      <c r="B90" s="1430"/>
      <c r="C90" s="230" t="s">
        <v>227</v>
      </c>
      <c r="D90" s="713">
        <f>SUM(E90:K90)</f>
        <v>34269</v>
      </c>
      <c r="E90" s="980">
        <v>2093</v>
      </c>
      <c r="F90" s="980">
        <v>916</v>
      </c>
      <c r="G90" s="980">
        <v>461</v>
      </c>
      <c r="H90" s="980">
        <v>23303</v>
      </c>
      <c r="I90" s="980">
        <v>6613</v>
      </c>
      <c r="J90" s="980">
        <v>11</v>
      </c>
      <c r="K90" s="981">
        <v>872</v>
      </c>
      <c r="L90" s="933"/>
    </row>
    <row r="91" spans="1:12">
      <c r="A91" s="1420"/>
      <c r="B91" s="1421"/>
      <c r="C91" s="231" t="s">
        <v>49</v>
      </c>
      <c r="D91" s="715">
        <f>SUM(E91:K91)</f>
        <v>17942</v>
      </c>
      <c r="E91" s="976">
        <v>1138</v>
      </c>
      <c r="F91" s="976">
        <v>484</v>
      </c>
      <c r="G91" s="976">
        <v>234</v>
      </c>
      <c r="H91" s="976">
        <v>12173</v>
      </c>
      <c r="I91" s="976">
        <v>3452</v>
      </c>
      <c r="J91" s="976">
        <v>6</v>
      </c>
      <c r="K91" s="977">
        <v>455</v>
      </c>
      <c r="L91" s="933"/>
    </row>
    <row r="92" spans="1:12">
      <c r="A92" s="1420"/>
      <c r="B92" s="1421"/>
      <c r="C92" s="231" t="s">
        <v>228</v>
      </c>
      <c r="D92" s="715">
        <f t="shared" ref="D92:D100" si="19">SUM(E92:K92)</f>
        <v>16327</v>
      </c>
      <c r="E92" s="976">
        <v>955</v>
      </c>
      <c r="F92" s="976">
        <v>432</v>
      </c>
      <c r="G92" s="976">
        <v>227</v>
      </c>
      <c r="H92" s="976">
        <v>11130</v>
      </c>
      <c r="I92" s="976">
        <v>3161</v>
      </c>
      <c r="J92" s="976">
        <v>5</v>
      </c>
      <c r="K92" s="977">
        <v>417</v>
      </c>
      <c r="L92" s="933"/>
    </row>
    <row r="93" spans="1:12">
      <c r="A93" s="1425" t="s">
        <v>298</v>
      </c>
      <c r="B93" s="1426"/>
      <c r="C93" s="258" t="s">
        <v>227</v>
      </c>
      <c r="D93" s="715">
        <f t="shared" si="19"/>
        <v>26871</v>
      </c>
      <c r="E93" s="972">
        <v>1588</v>
      </c>
      <c r="F93" s="972">
        <v>289</v>
      </c>
      <c r="G93" s="972">
        <v>225</v>
      </c>
      <c r="H93" s="972">
        <v>18133</v>
      </c>
      <c r="I93" s="972">
        <v>5907</v>
      </c>
      <c r="J93" s="972">
        <v>4</v>
      </c>
      <c r="K93" s="973">
        <v>725</v>
      </c>
      <c r="L93" s="933"/>
    </row>
    <row r="94" spans="1:12">
      <c r="A94" s="1425"/>
      <c r="B94" s="1426"/>
      <c r="C94" s="258" t="s">
        <v>49</v>
      </c>
      <c r="D94" s="715">
        <f t="shared" si="19"/>
        <v>14098</v>
      </c>
      <c r="E94" s="972">
        <v>861</v>
      </c>
      <c r="F94" s="972">
        <v>161</v>
      </c>
      <c r="G94" s="972">
        <v>115</v>
      </c>
      <c r="H94" s="972">
        <v>9476</v>
      </c>
      <c r="I94" s="972">
        <v>3096</v>
      </c>
      <c r="J94" s="972">
        <v>1</v>
      </c>
      <c r="K94" s="973">
        <v>388</v>
      </c>
      <c r="L94" s="933"/>
    </row>
    <row r="95" spans="1:12">
      <c r="A95" s="1425"/>
      <c r="B95" s="1426"/>
      <c r="C95" s="258" t="s">
        <v>228</v>
      </c>
      <c r="D95" s="715">
        <f t="shared" si="19"/>
        <v>12773</v>
      </c>
      <c r="E95" s="972">
        <v>727</v>
      </c>
      <c r="F95" s="972">
        <v>128</v>
      </c>
      <c r="G95" s="972">
        <v>110</v>
      </c>
      <c r="H95" s="972">
        <v>8657</v>
      </c>
      <c r="I95" s="972">
        <v>2811</v>
      </c>
      <c r="J95" s="972">
        <v>3</v>
      </c>
      <c r="K95" s="973">
        <v>337</v>
      </c>
      <c r="L95" s="933"/>
    </row>
    <row r="96" spans="1:12">
      <c r="A96" s="1435" t="s">
        <v>875</v>
      </c>
      <c r="B96" s="1426"/>
      <c r="C96" s="258" t="s">
        <v>227</v>
      </c>
      <c r="D96" s="715">
        <f t="shared" si="19"/>
        <v>0</v>
      </c>
      <c r="E96" s="972">
        <v>0</v>
      </c>
      <c r="F96" s="972">
        <v>0</v>
      </c>
      <c r="G96" s="972">
        <v>0</v>
      </c>
      <c r="H96" s="972">
        <v>0</v>
      </c>
      <c r="I96" s="972">
        <v>0</v>
      </c>
      <c r="J96" s="972">
        <v>0</v>
      </c>
      <c r="K96" s="973">
        <v>0</v>
      </c>
      <c r="L96" s="933"/>
    </row>
    <row r="97" spans="1:12">
      <c r="A97" s="1436"/>
      <c r="B97" s="1426"/>
      <c r="C97" s="258" t="s">
        <v>49</v>
      </c>
      <c r="D97" s="715">
        <f t="shared" si="19"/>
        <v>0</v>
      </c>
      <c r="E97" s="972">
        <v>0</v>
      </c>
      <c r="F97" s="972">
        <v>0</v>
      </c>
      <c r="G97" s="972">
        <v>0</v>
      </c>
      <c r="H97" s="972">
        <v>0</v>
      </c>
      <c r="I97" s="972">
        <v>0</v>
      </c>
      <c r="J97" s="972">
        <v>0</v>
      </c>
      <c r="K97" s="973">
        <v>0</v>
      </c>
      <c r="L97" s="933"/>
    </row>
    <row r="98" spans="1:12">
      <c r="A98" s="1436"/>
      <c r="B98" s="1426"/>
      <c r="C98" s="258" t="s">
        <v>228</v>
      </c>
      <c r="D98" s="715">
        <f t="shared" si="19"/>
        <v>0</v>
      </c>
      <c r="E98" s="972">
        <v>0</v>
      </c>
      <c r="F98" s="972">
        <v>0</v>
      </c>
      <c r="G98" s="972">
        <v>0</v>
      </c>
      <c r="H98" s="972">
        <v>0</v>
      </c>
      <c r="I98" s="972">
        <v>0</v>
      </c>
      <c r="J98" s="972">
        <v>0</v>
      </c>
      <c r="K98" s="973">
        <v>0</v>
      </c>
      <c r="L98" s="933"/>
    </row>
    <row r="99" spans="1:12">
      <c r="A99" s="1425" t="s">
        <v>300</v>
      </c>
      <c r="B99" s="1426"/>
      <c r="C99" s="258" t="s">
        <v>227</v>
      </c>
      <c r="D99" s="715">
        <f t="shared" si="19"/>
        <v>7398</v>
      </c>
      <c r="E99" s="972">
        <v>505</v>
      </c>
      <c r="F99" s="972">
        <v>627</v>
      </c>
      <c r="G99" s="972">
        <v>236</v>
      </c>
      <c r="H99" s="972">
        <v>5170</v>
      </c>
      <c r="I99" s="972">
        <v>706</v>
      </c>
      <c r="J99" s="972">
        <v>7</v>
      </c>
      <c r="K99" s="973">
        <v>147</v>
      </c>
      <c r="L99" s="933"/>
    </row>
    <row r="100" spans="1:12" ht="16.5" customHeight="1">
      <c r="A100" s="1425"/>
      <c r="B100" s="1426"/>
      <c r="C100" s="258" t="s">
        <v>49</v>
      </c>
      <c r="D100" s="715">
        <f t="shared" si="19"/>
        <v>3844</v>
      </c>
      <c r="E100" s="972">
        <v>277</v>
      </c>
      <c r="F100" s="972">
        <v>323</v>
      </c>
      <c r="G100" s="972">
        <v>119</v>
      </c>
      <c r="H100" s="972">
        <v>2697</v>
      </c>
      <c r="I100" s="972">
        <v>356</v>
      </c>
      <c r="J100" s="972">
        <v>5</v>
      </c>
      <c r="K100" s="973">
        <v>67</v>
      </c>
      <c r="L100" s="933"/>
    </row>
    <row r="101" spans="1:12" ht="17.25" thickBot="1">
      <c r="A101" s="1431"/>
      <c r="B101" s="1432"/>
      <c r="C101" s="260" t="s">
        <v>228</v>
      </c>
      <c r="D101" s="719">
        <f>SUM(E101:K101)</f>
        <v>3554</v>
      </c>
      <c r="E101" s="974">
        <v>228</v>
      </c>
      <c r="F101" s="974">
        <v>304</v>
      </c>
      <c r="G101" s="974">
        <v>117</v>
      </c>
      <c r="H101" s="974">
        <v>2473</v>
      </c>
      <c r="I101" s="974">
        <v>350</v>
      </c>
      <c r="J101" s="974">
        <v>2</v>
      </c>
      <c r="K101" s="975">
        <v>80</v>
      </c>
      <c r="L101" s="933"/>
    </row>
    <row r="102" spans="1:12" ht="16.5" customHeight="1">
      <c r="A102" s="1429" t="s">
        <v>870</v>
      </c>
      <c r="B102" s="1430"/>
      <c r="C102" s="404" t="s">
        <v>227</v>
      </c>
      <c r="D102" s="713">
        <f>SUM(E102:K102)</f>
        <v>5158</v>
      </c>
      <c r="E102" s="980">
        <v>484</v>
      </c>
      <c r="F102" s="980">
        <v>794</v>
      </c>
      <c r="G102" s="980">
        <v>374</v>
      </c>
      <c r="H102" s="980">
        <v>1978</v>
      </c>
      <c r="I102" s="980">
        <v>1012</v>
      </c>
      <c r="J102" s="980">
        <v>0</v>
      </c>
      <c r="K102" s="981">
        <v>516</v>
      </c>
      <c r="L102" s="933"/>
    </row>
    <row r="103" spans="1:12">
      <c r="A103" s="1420"/>
      <c r="B103" s="1421"/>
      <c r="C103" s="405" t="s">
        <v>49</v>
      </c>
      <c r="D103" s="715">
        <f>SUM(E103:K103)</f>
        <v>2613</v>
      </c>
      <c r="E103" s="976">
        <v>239</v>
      </c>
      <c r="F103" s="976">
        <v>402</v>
      </c>
      <c r="G103" s="976">
        <v>189</v>
      </c>
      <c r="H103" s="976">
        <v>989</v>
      </c>
      <c r="I103" s="976">
        <v>516</v>
      </c>
      <c r="J103" s="976">
        <v>0</v>
      </c>
      <c r="K103" s="977">
        <v>278</v>
      </c>
      <c r="L103" s="933"/>
    </row>
    <row r="104" spans="1:12">
      <c r="A104" s="1420"/>
      <c r="B104" s="1421"/>
      <c r="C104" s="405" t="s">
        <v>228</v>
      </c>
      <c r="D104" s="715">
        <f t="shared" ref="D104:D112" si="20">SUM(E104:K104)</f>
        <v>2545</v>
      </c>
      <c r="E104" s="976">
        <v>245</v>
      </c>
      <c r="F104" s="976">
        <v>392</v>
      </c>
      <c r="G104" s="976">
        <v>185</v>
      </c>
      <c r="H104" s="976">
        <v>989</v>
      </c>
      <c r="I104" s="976">
        <v>496</v>
      </c>
      <c r="J104" s="976">
        <v>0</v>
      </c>
      <c r="K104" s="977">
        <v>238</v>
      </c>
      <c r="L104" s="933"/>
    </row>
    <row r="105" spans="1:12">
      <c r="A105" s="1425" t="s">
        <v>298</v>
      </c>
      <c r="B105" s="1426"/>
      <c r="C105" s="258" t="s">
        <v>227</v>
      </c>
      <c r="D105" s="715">
        <f t="shared" si="20"/>
        <v>0</v>
      </c>
      <c r="E105" s="972">
        <v>0</v>
      </c>
      <c r="F105" s="972">
        <v>0</v>
      </c>
      <c r="G105" s="972">
        <v>0</v>
      </c>
      <c r="H105" s="972">
        <v>0</v>
      </c>
      <c r="I105" s="972">
        <v>0</v>
      </c>
      <c r="J105" s="972">
        <v>0</v>
      </c>
      <c r="K105" s="973">
        <v>0</v>
      </c>
      <c r="L105" s="933"/>
    </row>
    <row r="106" spans="1:12">
      <c r="A106" s="1425"/>
      <c r="B106" s="1426"/>
      <c r="C106" s="258" t="s">
        <v>49</v>
      </c>
      <c r="D106" s="715">
        <f t="shared" si="20"/>
        <v>0</v>
      </c>
      <c r="E106" s="972">
        <v>0</v>
      </c>
      <c r="F106" s="972">
        <v>0</v>
      </c>
      <c r="G106" s="972">
        <v>0</v>
      </c>
      <c r="H106" s="972">
        <v>0</v>
      </c>
      <c r="I106" s="972">
        <v>0</v>
      </c>
      <c r="J106" s="972">
        <v>0</v>
      </c>
      <c r="K106" s="973">
        <v>0</v>
      </c>
      <c r="L106" s="933"/>
    </row>
    <row r="107" spans="1:12">
      <c r="A107" s="1425"/>
      <c r="B107" s="1426"/>
      <c r="C107" s="258" t="s">
        <v>228</v>
      </c>
      <c r="D107" s="715">
        <f t="shared" si="20"/>
        <v>0</v>
      </c>
      <c r="E107" s="972">
        <v>0</v>
      </c>
      <c r="F107" s="972">
        <v>0</v>
      </c>
      <c r="G107" s="972">
        <v>0</v>
      </c>
      <c r="H107" s="972">
        <v>0</v>
      </c>
      <c r="I107" s="972">
        <v>0</v>
      </c>
      <c r="J107" s="972">
        <v>0</v>
      </c>
      <c r="K107" s="973">
        <v>0</v>
      </c>
      <c r="L107" s="933"/>
    </row>
    <row r="108" spans="1:12">
      <c r="A108" s="1435" t="s">
        <v>875</v>
      </c>
      <c r="B108" s="1426"/>
      <c r="C108" s="258" t="s">
        <v>227</v>
      </c>
      <c r="D108" s="715">
        <f t="shared" si="20"/>
        <v>1444</v>
      </c>
      <c r="E108" s="972">
        <v>189</v>
      </c>
      <c r="F108" s="972">
        <v>0</v>
      </c>
      <c r="G108" s="972">
        <v>0</v>
      </c>
      <c r="H108" s="972">
        <v>347</v>
      </c>
      <c r="I108" s="972">
        <v>392</v>
      </c>
      <c r="J108" s="972">
        <v>0</v>
      </c>
      <c r="K108" s="973">
        <v>516</v>
      </c>
      <c r="L108" s="933"/>
    </row>
    <row r="109" spans="1:12">
      <c r="A109" s="1436"/>
      <c r="B109" s="1426"/>
      <c r="C109" s="258" t="s">
        <v>49</v>
      </c>
      <c r="D109" s="715">
        <f t="shared" si="20"/>
        <v>746</v>
      </c>
      <c r="E109" s="972">
        <v>96</v>
      </c>
      <c r="F109" s="972">
        <v>0</v>
      </c>
      <c r="G109" s="972">
        <v>0</v>
      </c>
      <c r="H109" s="972">
        <v>162</v>
      </c>
      <c r="I109" s="972">
        <v>210</v>
      </c>
      <c r="J109" s="972">
        <v>0</v>
      </c>
      <c r="K109" s="973">
        <v>278</v>
      </c>
      <c r="L109" s="933"/>
    </row>
    <row r="110" spans="1:12">
      <c r="A110" s="1436"/>
      <c r="B110" s="1426"/>
      <c r="C110" s="258" t="s">
        <v>228</v>
      </c>
      <c r="D110" s="715">
        <f t="shared" si="20"/>
        <v>698</v>
      </c>
      <c r="E110" s="972">
        <v>93</v>
      </c>
      <c r="F110" s="972">
        <v>0</v>
      </c>
      <c r="G110" s="972">
        <v>0</v>
      </c>
      <c r="H110" s="972">
        <v>185</v>
      </c>
      <c r="I110" s="972">
        <v>182</v>
      </c>
      <c r="J110" s="972">
        <v>0</v>
      </c>
      <c r="K110" s="973">
        <v>238</v>
      </c>
      <c r="L110" s="933"/>
    </row>
    <row r="111" spans="1:12">
      <c r="A111" s="1425" t="s">
        <v>300</v>
      </c>
      <c r="B111" s="1426"/>
      <c r="C111" s="258" t="s">
        <v>227</v>
      </c>
      <c r="D111" s="715">
        <f t="shared" si="20"/>
        <v>3714</v>
      </c>
      <c r="E111" s="972">
        <v>295</v>
      </c>
      <c r="F111" s="972">
        <v>794</v>
      </c>
      <c r="G111" s="972">
        <v>374</v>
      </c>
      <c r="H111" s="972">
        <v>1631</v>
      </c>
      <c r="I111" s="972">
        <v>620</v>
      </c>
      <c r="J111" s="972">
        <v>0</v>
      </c>
      <c r="K111" s="973">
        <v>0</v>
      </c>
      <c r="L111" s="933"/>
    </row>
    <row r="112" spans="1:12">
      <c r="A112" s="1425"/>
      <c r="B112" s="1426"/>
      <c r="C112" s="258" t="s">
        <v>49</v>
      </c>
      <c r="D112" s="715">
        <f t="shared" si="20"/>
        <v>1867</v>
      </c>
      <c r="E112" s="972">
        <v>143</v>
      </c>
      <c r="F112" s="972">
        <v>402</v>
      </c>
      <c r="G112" s="972">
        <v>189</v>
      </c>
      <c r="H112" s="972">
        <v>827</v>
      </c>
      <c r="I112" s="972">
        <v>306</v>
      </c>
      <c r="J112" s="972">
        <v>0</v>
      </c>
      <c r="K112" s="973">
        <v>0</v>
      </c>
      <c r="L112" s="933"/>
    </row>
    <row r="113" spans="1:12" ht="17.25" thickBot="1">
      <c r="A113" s="1431"/>
      <c r="B113" s="1432"/>
      <c r="C113" s="260" t="s">
        <v>228</v>
      </c>
      <c r="D113" s="719">
        <f>SUM(E113:K113)</f>
        <v>1847</v>
      </c>
      <c r="E113" s="974">
        <v>152</v>
      </c>
      <c r="F113" s="974">
        <v>392</v>
      </c>
      <c r="G113" s="974">
        <v>185</v>
      </c>
      <c r="H113" s="974">
        <v>804</v>
      </c>
      <c r="I113" s="974">
        <v>314</v>
      </c>
      <c r="J113" s="974">
        <v>0</v>
      </c>
      <c r="K113" s="975">
        <v>0</v>
      </c>
      <c r="L113" s="933"/>
    </row>
    <row r="114" spans="1:12" ht="16.5" customHeight="1">
      <c r="A114" s="1429" t="s">
        <v>789</v>
      </c>
      <c r="B114" s="1430"/>
      <c r="C114" s="230" t="s">
        <v>227</v>
      </c>
      <c r="D114" s="713">
        <f>SUM(E114:K114)</f>
        <v>397656</v>
      </c>
      <c r="E114" s="980">
        <v>36142</v>
      </c>
      <c r="F114" s="980">
        <v>5322</v>
      </c>
      <c r="G114" s="980">
        <v>8888</v>
      </c>
      <c r="H114" s="980">
        <v>208046</v>
      </c>
      <c r="I114" s="980">
        <v>129228</v>
      </c>
      <c r="J114" s="980">
        <v>1258</v>
      </c>
      <c r="K114" s="981">
        <v>8772</v>
      </c>
      <c r="L114" s="933"/>
    </row>
    <row r="115" spans="1:12">
      <c r="A115" s="1420"/>
      <c r="B115" s="1421"/>
      <c r="C115" s="231" t="s">
        <v>49</v>
      </c>
      <c r="D115" s="715">
        <f>SUM(E115:K115)</f>
        <v>205465</v>
      </c>
      <c r="E115" s="976">
        <v>18707</v>
      </c>
      <c r="F115" s="976">
        <v>2781</v>
      </c>
      <c r="G115" s="976">
        <v>4611</v>
      </c>
      <c r="H115" s="976">
        <v>107418</v>
      </c>
      <c r="I115" s="976">
        <v>66693</v>
      </c>
      <c r="J115" s="976">
        <v>669</v>
      </c>
      <c r="K115" s="977">
        <v>4586</v>
      </c>
      <c r="L115" s="933"/>
    </row>
    <row r="116" spans="1:12">
      <c r="A116" s="1420"/>
      <c r="B116" s="1421"/>
      <c r="C116" s="231" t="s">
        <v>228</v>
      </c>
      <c r="D116" s="715">
        <f t="shared" ref="D116:D124" si="21">SUM(E116:K116)</f>
        <v>192191</v>
      </c>
      <c r="E116" s="976">
        <v>17435</v>
      </c>
      <c r="F116" s="976">
        <v>2541</v>
      </c>
      <c r="G116" s="976">
        <v>4277</v>
      </c>
      <c r="H116" s="976">
        <v>100628</v>
      </c>
      <c r="I116" s="976">
        <v>62535</v>
      </c>
      <c r="J116" s="976">
        <v>589</v>
      </c>
      <c r="K116" s="977">
        <v>4186</v>
      </c>
      <c r="L116" s="933"/>
    </row>
    <row r="117" spans="1:12">
      <c r="A117" s="1425" t="s">
        <v>298</v>
      </c>
      <c r="B117" s="1426"/>
      <c r="C117" s="258" t="s">
        <v>227</v>
      </c>
      <c r="D117" s="715">
        <f t="shared" si="21"/>
        <v>0</v>
      </c>
      <c r="E117" s="976">
        <v>0</v>
      </c>
      <c r="F117" s="976">
        <v>0</v>
      </c>
      <c r="G117" s="976">
        <v>0</v>
      </c>
      <c r="H117" s="976">
        <v>0</v>
      </c>
      <c r="I117" s="976">
        <v>0</v>
      </c>
      <c r="J117" s="976">
        <v>0</v>
      </c>
      <c r="K117" s="977">
        <v>0</v>
      </c>
      <c r="L117" s="933"/>
    </row>
    <row r="118" spans="1:12">
      <c r="A118" s="1425"/>
      <c r="B118" s="1426"/>
      <c r="C118" s="258" t="s">
        <v>49</v>
      </c>
      <c r="D118" s="715">
        <f t="shared" si="21"/>
        <v>0</v>
      </c>
      <c r="E118" s="976">
        <v>0</v>
      </c>
      <c r="F118" s="976">
        <v>0</v>
      </c>
      <c r="G118" s="976">
        <v>0</v>
      </c>
      <c r="H118" s="976">
        <v>0</v>
      </c>
      <c r="I118" s="976">
        <v>0</v>
      </c>
      <c r="J118" s="976">
        <v>0</v>
      </c>
      <c r="K118" s="977">
        <v>0</v>
      </c>
      <c r="L118" s="933"/>
    </row>
    <row r="119" spans="1:12">
      <c r="A119" s="1425"/>
      <c r="B119" s="1426"/>
      <c r="C119" s="258" t="s">
        <v>228</v>
      </c>
      <c r="D119" s="715">
        <f t="shared" si="21"/>
        <v>0</v>
      </c>
      <c r="E119" s="976">
        <v>0</v>
      </c>
      <c r="F119" s="976">
        <v>0</v>
      </c>
      <c r="G119" s="976">
        <v>0</v>
      </c>
      <c r="H119" s="976">
        <v>0</v>
      </c>
      <c r="I119" s="976">
        <v>0</v>
      </c>
      <c r="J119" s="976">
        <v>0</v>
      </c>
      <c r="K119" s="977">
        <v>0</v>
      </c>
      <c r="L119" s="933"/>
    </row>
    <row r="120" spans="1:12">
      <c r="A120" s="1425" t="s">
        <v>299</v>
      </c>
      <c r="B120" s="1426"/>
      <c r="C120" s="258" t="s">
        <v>227</v>
      </c>
      <c r="D120" s="715">
        <f t="shared" si="21"/>
        <v>305185</v>
      </c>
      <c r="E120" s="972">
        <v>28719</v>
      </c>
      <c r="F120" s="972">
        <v>1846</v>
      </c>
      <c r="G120" s="972">
        <v>5988</v>
      </c>
      <c r="H120" s="972">
        <v>148331</v>
      </c>
      <c r="I120" s="972">
        <v>111836</v>
      </c>
      <c r="J120" s="972">
        <v>1034</v>
      </c>
      <c r="K120" s="973">
        <v>7431</v>
      </c>
      <c r="L120" s="933"/>
    </row>
    <row r="121" spans="1:12">
      <c r="A121" s="1425"/>
      <c r="B121" s="1426"/>
      <c r="C121" s="258" t="s">
        <v>49</v>
      </c>
      <c r="D121" s="715">
        <f t="shared" si="21"/>
        <v>157840</v>
      </c>
      <c r="E121" s="972">
        <v>14968</v>
      </c>
      <c r="F121" s="972">
        <v>974</v>
      </c>
      <c r="G121" s="972">
        <v>3138</v>
      </c>
      <c r="H121" s="972">
        <v>76514</v>
      </c>
      <c r="I121" s="972">
        <v>57827</v>
      </c>
      <c r="J121" s="972">
        <v>550</v>
      </c>
      <c r="K121" s="973">
        <v>3869</v>
      </c>
      <c r="L121" s="933"/>
    </row>
    <row r="122" spans="1:12">
      <c r="A122" s="1425"/>
      <c r="B122" s="1426"/>
      <c r="C122" s="258" t="s">
        <v>228</v>
      </c>
      <c r="D122" s="715">
        <f t="shared" si="21"/>
        <v>147345</v>
      </c>
      <c r="E122" s="972">
        <v>13751</v>
      </c>
      <c r="F122" s="972">
        <v>872</v>
      </c>
      <c r="G122" s="972">
        <v>2850</v>
      </c>
      <c r="H122" s="972">
        <v>71817</v>
      </c>
      <c r="I122" s="972">
        <v>54009</v>
      </c>
      <c r="J122" s="972">
        <v>484</v>
      </c>
      <c r="K122" s="973">
        <v>3562</v>
      </c>
      <c r="L122" s="933"/>
    </row>
    <row r="123" spans="1:12">
      <c r="A123" s="1425" t="s">
        <v>300</v>
      </c>
      <c r="B123" s="1426"/>
      <c r="C123" s="258" t="s">
        <v>227</v>
      </c>
      <c r="D123" s="715">
        <f t="shared" si="21"/>
        <v>92471</v>
      </c>
      <c r="E123" s="972">
        <v>7423</v>
      </c>
      <c r="F123" s="972">
        <v>3476</v>
      </c>
      <c r="G123" s="972">
        <v>2900</v>
      </c>
      <c r="H123" s="972">
        <v>59715</v>
      </c>
      <c r="I123" s="972">
        <v>17392</v>
      </c>
      <c r="J123" s="972">
        <v>224</v>
      </c>
      <c r="K123" s="973">
        <v>1341</v>
      </c>
      <c r="L123" s="933"/>
    </row>
    <row r="124" spans="1:12">
      <c r="A124" s="1425"/>
      <c r="B124" s="1426"/>
      <c r="C124" s="258" t="s">
        <v>49</v>
      </c>
      <c r="D124" s="715">
        <f t="shared" si="21"/>
        <v>47625</v>
      </c>
      <c r="E124" s="972">
        <v>3739</v>
      </c>
      <c r="F124" s="972">
        <v>1807</v>
      </c>
      <c r="G124" s="972">
        <v>1473</v>
      </c>
      <c r="H124" s="972">
        <v>30904</v>
      </c>
      <c r="I124" s="972">
        <v>8866</v>
      </c>
      <c r="J124" s="972">
        <v>119</v>
      </c>
      <c r="K124" s="973">
        <v>717</v>
      </c>
      <c r="L124" s="933"/>
    </row>
    <row r="125" spans="1:12" ht="17.25" thickBot="1">
      <c r="A125" s="1431"/>
      <c r="B125" s="1432"/>
      <c r="C125" s="260" t="s">
        <v>228</v>
      </c>
      <c r="D125" s="719">
        <f>SUM(E125:K125)</f>
        <v>44846</v>
      </c>
      <c r="E125" s="974">
        <v>3684</v>
      </c>
      <c r="F125" s="974">
        <v>1669</v>
      </c>
      <c r="G125" s="974">
        <v>1427</v>
      </c>
      <c r="H125" s="974">
        <v>28811</v>
      </c>
      <c r="I125" s="974">
        <v>8526</v>
      </c>
      <c r="J125" s="974">
        <v>105</v>
      </c>
      <c r="K125" s="975">
        <v>624</v>
      </c>
      <c r="L125" s="933"/>
    </row>
    <row r="126" spans="1:12" ht="16.5" customHeight="1">
      <c r="A126" s="1418" t="s">
        <v>790</v>
      </c>
      <c r="B126" s="1419"/>
      <c r="C126" s="229" t="s">
        <v>227</v>
      </c>
      <c r="D126" s="713">
        <f>SUM(E126:K126)</f>
        <v>45113</v>
      </c>
      <c r="E126" s="970">
        <v>5515</v>
      </c>
      <c r="F126" s="970">
        <v>7563</v>
      </c>
      <c r="G126" s="970">
        <v>2358</v>
      </c>
      <c r="H126" s="970">
        <v>19930</v>
      </c>
      <c r="I126" s="970">
        <v>8790</v>
      </c>
      <c r="J126" s="970">
        <v>77</v>
      </c>
      <c r="K126" s="971">
        <v>880</v>
      </c>
      <c r="L126" s="933"/>
    </row>
    <row r="127" spans="1:12">
      <c r="A127" s="1420"/>
      <c r="B127" s="1421"/>
      <c r="C127" s="231" t="s">
        <v>49</v>
      </c>
      <c r="D127" s="715">
        <f>SUM(E127:K127)</f>
        <v>23552</v>
      </c>
      <c r="E127" s="976">
        <v>2862</v>
      </c>
      <c r="F127" s="976">
        <v>3926</v>
      </c>
      <c r="G127" s="976">
        <v>1274</v>
      </c>
      <c r="H127" s="976">
        <v>10403</v>
      </c>
      <c r="I127" s="976">
        <v>4595</v>
      </c>
      <c r="J127" s="976">
        <v>42</v>
      </c>
      <c r="K127" s="977">
        <v>450</v>
      </c>
      <c r="L127" s="933"/>
    </row>
    <row r="128" spans="1:12">
      <c r="A128" s="1420"/>
      <c r="B128" s="1421"/>
      <c r="C128" s="231" t="s">
        <v>228</v>
      </c>
      <c r="D128" s="715">
        <f t="shared" ref="D128:D136" si="22">SUM(E128:K128)</f>
        <v>21561</v>
      </c>
      <c r="E128" s="976">
        <v>2653</v>
      </c>
      <c r="F128" s="976">
        <v>3637</v>
      </c>
      <c r="G128" s="976">
        <v>1084</v>
      </c>
      <c r="H128" s="976">
        <v>9527</v>
      </c>
      <c r="I128" s="976">
        <v>4195</v>
      </c>
      <c r="J128" s="976">
        <v>35</v>
      </c>
      <c r="K128" s="977">
        <v>430</v>
      </c>
      <c r="L128" s="933"/>
    </row>
    <row r="129" spans="1:12">
      <c r="A129" s="1425" t="s">
        <v>298</v>
      </c>
      <c r="B129" s="1426"/>
      <c r="C129" s="258" t="s">
        <v>227</v>
      </c>
      <c r="D129" s="715">
        <f t="shared" si="22"/>
        <v>0</v>
      </c>
      <c r="E129" s="976">
        <v>0</v>
      </c>
      <c r="F129" s="976">
        <v>0</v>
      </c>
      <c r="G129" s="976">
        <v>0</v>
      </c>
      <c r="H129" s="976">
        <v>0</v>
      </c>
      <c r="I129" s="976">
        <v>0</v>
      </c>
      <c r="J129" s="976">
        <v>0</v>
      </c>
      <c r="K129" s="977">
        <v>0</v>
      </c>
      <c r="L129" s="933"/>
    </row>
    <row r="130" spans="1:12">
      <c r="A130" s="1425"/>
      <c r="B130" s="1426"/>
      <c r="C130" s="258" t="s">
        <v>49</v>
      </c>
      <c r="D130" s="715">
        <f t="shared" si="22"/>
        <v>0</v>
      </c>
      <c r="E130" s="976">
        <v>0</v>
      </c>
      <c r="F130" s="976">
        <v>0</v>
      </c>
      <c r="G130" s="976">
        <v>0</v>
      </c>
      <c r="H130" s="976">
        <v>0</v>
      </c>
      <c r="I130" s="976">
        <v>0</v>
      </c>
      <c r="J130" s="976">
        <v>0</v>
      </c>
      <c r="K130" s="977">
        <v>0</v>
      </c>
      <c r="L130" s="933"/>
    </row>
    <row r="131" spans="1:12">
      <c r="A131" s="1425"/>
      <c r="B131" s="1426"/>
      <c r="C131" s="258" t="s">
        <v>228</v>
      </c>
      <c r="D131" s="715">
        <f t="shared" si="22"/>
        <v>0</v>
      </c>
      <c r="E131" s="976">
        <v>0</v>
      </c>
      <c r="F131" s="976">
        <v>0</v>
      </c>
      <c r="G131" s="976">
        <v>0</v>
      </c>
      <c r="H131" s="976">
        <v>0</v>
      </c>
      <c r="I131" s="976">
        <v>0</v>
      </c>
      <c r="J131" s="976">
        <v>0</v>
      </c>
      <c r="K131" s="977">
        <v>0</v>
      </c>
      <c r="L131" s="933"/>
    </row>
    <row r="132" spans="1:12" ht="16.5" customHeight="1">
      <c r="A132" s="1425" t="s">
        <v>299</v>
      </c>
      <c r="B132" s="1426"/>
      <c r="C132" s="258" t="s">
        <v>227</v>
      </c>
      <c r="D132" s="715">
        <f t="shared" si="22"/>
        <v>24892</v>
      </c>
      <c r="E132" s="972">
        <v>2423</v>
      </c>
      <c r="F132" s="972">
        <v>2611</v>
      </c>
      <c r="G132" s="972">
        <v>908</v>
      </c>
      <c r="H132" s="972">
        <v>11463</v>
      </c>
      <c r="I132" s="972">
        <v>7206</v>
      </c>
      <c r="J132" s="972">
        <v>15</v>
      </c>
      <c r="K132" s="973">
        <v>266</v>
      </c>
      <c r="L132" s="933"/>
    </row>
    <row r="133" spans="1:12">
      <c r="A133" s="1425"/>
      <c r="B133" s="1426"/>
      <c r="C133" s="258" t="s">
        <v>49</v>
      </c>
      <c r="D133" s="715">
        <f t="shared" si="22"/>
        <v>13005</v>
      </c>
      <c r="E133" s="972">
        <v>1273</v>
      </c>
      <c r="F133" s="972">
        <v>1345</v>
      </c>
      <c r="G133" s="972">
        <v>503</v>
      </c>
      <c r="H133" s="972">
        <v>5987</v>
      </c>
      <c r="I133" s="972">
        <v>3763</v>
      </c>
      <c r="J133" s="972">
        <v>8</v>
      </c>
      <c r="K133" s="973">
        <v>126</v>
      </c>
      <c r="L133" s="933"/>
    </row>
    <row r="134" spans="1:12">
      <c r="A134" s="1425"/>
      <c r="B134" s="1426"/>
      <c r="C134" s="258" t="s">
        <v>228</v>
      </c>
      <c r="D134" s="715">
        <f t="shared" si="22"/>
        <v>11887</v>
      </c>
      <c r="E134" s="972">
        <v>1150</v>
      </c>
      <c r="F134" s="972">
        <v>1266</v>
      </c>
      <c r="G134" s="972">
        <v>405</v>
      </c>
      <c r="H134" s="972">
        <v>5476</v>
      </c>
      <c r="I134" s="972">
        <v>3443</v>
      </c>
      <c r="J134" s="972">
        <v>7</v>
      </c>
      <c r="K134" s="973">
        <v>140</v>
      </c>
      <c r="L134" s="933"/>
    </row>
    <row r="135" spans="1:12">
      <c r="A135" s="1425" t="s">
        <v>300</v>
      </c>
      <c r="B135" s="1426"/>
      <c r="C135" s="258" t="s">
        <v>227</v>
      </c>
      <c r="D135" s="715">
        <f t="shared" si="22"/>
        <v>20221</v>
      </c>
      <c r="E135" s="972">
        <v>3092</v>
      </c>
      <c r="F135" s="972">
        <v>4952</v>
      </c>
      <c r="G135" s="972">
        <v>1450</v>
      </c>
      <c r="H135" s="972">
        <v>8467</v>
      </c>
      <c r="I135" s="972">
        <v>1584</v>
      </c>
      <c r="J135" s="972">
        <v>62</v>
      </c>
      <c r="K135" s="973">
        <v>614</v>
      </c>
      <c r="L135" s="933"/>
    </row>
    <row r="136" spans="1:12">
      <c r="A136" s="1425"/>
      <c r="B136" s="1426"/>
      <c r="C136" s="258" t="s">
        <v>49</v>
      </c>
      <c r="D136" s="715">
        <f t="shared" si="22"/>
        <v>10547</v>
      </c>
      <c r="E136" s="972">
        <v>1589</v>
      </c>
      <c r="F136" s="972">
        <v>2581</v>
      </c>
      <c r="G136" s="972">
        <v>771</v>
      </c>
      <c r="H136" s="972">
        <v>4416</v>
      </c>
      <c r="I136" s="972">
        <v>832</v>
      </c>
      <c r="J136" s="972">
        <v>34</v>
      </c>
      <c r="K136" s="973">
        <v>324</v>
      </c>
      <c r="L136" s="933"/>
    </row>
    <row r="137" spans="1:12" ht="17.25" thickBot="1">
      <c r="A137" s="1427"/>
      <c r="B137" s="1428"/>
      <c r="C137" s="259" t="s">
        <v>228</v>
      </c>
      <c r="D137" s="719">
        <f>SUM(E137:K137)</f>
        <v>9674</v>
      </c>
      <c r="E137" s="978">
        <v>1503</v>
      </c>
      <c r="F137" s="978">
        <v>2371</v>
      </c>
      <c r="G137" s="978">
        <v>679</v>
      </c>
      <c r="H137" s="978">
        <v>4051</v>
      </c>
      <c r="I137" s="978">
        <v>752</v>
      </c>
      <c r="J137" s="978">
        <v>28</v>
      </c>
      <c r="K137" s="979">
        <v>290</v>
      </c>
      <c r="L137" s="933"/>
    </row>
    <row r="138" spans="1:12">
      <c r="A138" s="1429" t="s">
        <v>791</v>
      </c>
      <c r="B138" s="1430"/>
      <c r="C138" s="230" t="s">
        <v>227</v>
      </c>
      <c r="D138" s="713">
        <f>SUM(E138:K138)</f>
        <v>51476</v>
      </c>
      <c r="E138" s="980">
        <v>3633</v>
      </c>
      <c r="F138" s="980">
        <v>8574</v>
      </c>
      <c r="G138" s="980">
        <v>2552</v>
      </c>
      <c r="H138" s="980">
        <v>26572</v>
      </c>
      <c r="I138" s="980">
        <v>8819</v>
      </c>
      <c r="J138" s="980">
        <v>146</v>
      </c>
      <c r="K138" s="981">
        <v>1180</v>
      </c>
      <c r="L138" s="933"/>
    </row>
    <row r="139" spans="1:12">
      <c r="A139" s="1420"/>
      <c r="B139" s="1421"/>
      <c r="C139" s="231" t="s">
        <v>49</v>
      </c>
      <c r="D139" s="715">
        <f>SUM(E139:K139)</f>
        <v>26488</v>
      </c>
      <c r="E139" s="976">
        <v>1870</v>
      </c>
      <c r="F139" s="976">
        <v>4509</v>
      </c>
      <c r="G139" s="976">
        <v>1308</v>
      </c>
      <c r="H139" s="976">
        <v>13651</v>
      </c>
      <c r="I139" s="976">
        <v>4448</v>
      </c>
      <c r="J139" s="976">
        <v>73</v>
      </c>
      <c r="K139" s="977">
        <v>629</v>
      </c>
      <c r="L139" s="933"/>
    </row>
    <row r="140" spans="1:12">
      <c r="A140" s="1420"/>
      <c r="B140" s="1421"/>
      <c r="C140" s="231" t="s">
        <v>228</v>
      </c>
      <c r="D140" s="715">
        <f t="shared" ref="D140:D148" si="23">SUM(E140:K140)</f>
        <v>24988</v>
      </c>
      <c r="E140" s="976">
        <v>1763</v>
      </c>
      <c r="F140" s="976">
        <v>4065</v>
      </c>
      <c r="G140" s="976">
        <v>1244</v>
      </c>
      <c r="H140" s="976">
        <v>12921</v>
      </c>
      <c r="I140" s="976">
        <v>4371</v>
      </c>
      <c r="J140" s="976">
        <v>73</v>
      </c>
      <c r="K140" s="977">
        <v>551</v>
      </c>
      <c r="L140" s="933"/>
    </row>
    <row r="141" spans="1:12">
      <c r="A141" s="1425" t="s">
        <v>298</v>
      </c>
      <c r="B141" s="1426"/>
      <c r="C141" s="258" t="s">
        <v>227</v>
      </c>
      <c r="D141" s="715">
        <f t="shared" si="23"/>
        <v>0</v>
      </c>
      <c r="E141" s="976">
        <v>0</v>
      </c>
      <c r="F141" s="976">
        <v>0</v>
      </c>
      <c r="G141" s="976">
        <v>0</v>
      </c>
      <c r="H141" s="976">
        <v>0</v>
      </c>
      <c r="I141" s="976">
        <v>0</v>
      </c>
      <c r="J141" s="976">
        <v>0</v>
      </c>
      <c r="K141" s="977">
        <v>0</v>
      </c>
      <c r="L141" s="933"/>
    </row>
    <row r="142" spans="1:12">
      <c r="A142" s="1425"/>
      <c r="B142" s="1426"/>
      <c r="C142" s="258" t="s">
        <v>49</v>
      </c>
      <c r="D142" s="715">
        <f t="shared" si="23"/>
        <v>0</v>
      </c>
      <c r="E142" s="976">
        <v>0</v>
      </c>
      <c r="F142" s="976">
        <v>0</v>
      </c>
      <c r="G142" s="976">
        <v>0</v>
      </c>
      <c r="H142" s="976">
        <v>0</v>
      </c>
      <c r="I142" s="976">
        <v>0</v>
      </c>
      <c r="J142" s="976">
        <v>0</v>
      </c>
      <c r="K142" s="977">
        <v>0</v>
      </c>
      <c r="L142" s="933"/>
    </row>
    <row r="143" spans="1:12">
      <c r="A143" s="1425"/>
      <c r="B143" s="1426"/>
      <c r="C143" s="258" t="s">
        <v>228</v>
      </c>
      <c r="D143" s="715">
        <f t="shared" si="23"/>
        <v>0</v>
      </c>
      <c r="E143" s="976">
        <v>0</v>
      </c>
      <c r="F143" s="976">
        <v>0</v>
      </c>
      <c r="G143" s="976">
        <v>0</v>
      </c>
      <c r="H143" s="976">
        <v>0</v>
      </c>
      <c r="I143" s="976">
        <v>0</v>
      </c>
      <c r="J143" s="976">
        <v>0</v>
      </c>
      <c r="K143" s="977">
        <v>0</v>
      </c>
      <c r="L143" s="933"/>
    </row>
    <row r="144" spans="1:12">
      <c r="A144" s="1425" t="s">
        <v>299</v>
      </c>
      <c r="B144" s="1426"/>
      <c r="C144" s="258" t="s">
        <v>227</v>
      </c>
      <c r="D144" s="715">
        <f t="shared" si="23"/>
        <v>27120</v>
      </c>
      <c r="E144" s="972">
        <v>1445</v>
      </c>
      <c r="F144" s="972">
        <v>1772</v>
      </c>
      <c r="G144" s="972">
        <v>963</v>
      </c>
      <c r="H144" s="972">
        <v>15336</v>
      </c>
      <c r="I144" s="972">
        <v>6977</v>
      </c>
      <c r="J144" s="972">
        <v>42</v>
      </c>
      <c r="K144" s="973">
        <v>585</v>
      </c>
      <c r="L144" s="933"/>
    </row>
    <row r="145" spans="1:12">
      <c r="A145" s="1425"/>
      <c r="B145" s="1426"/>
      <c r="C145" s="258" t="s">
        <v>49</v>
      </c>
      <c r="D145" s="715">
        <f t="shared" si="23"/>
        <v>13883</v>
      </c>
      <c r="E145" s="972">
        <v>727</v>
      </c>
      <c r="F145" s="972">
        <v>953</v>
      </c>
      <c r="G145" s="972">
        <v>500</v>
      </c>
      <c r="H145" s="972">
        <v>7861</v>
      </c>
      <c r="I145" s="972">
        <v>3518</v>
      </c>
      <c r="J145" s="972">
        <v>21</v>
      </c>
      <c r="K145" s="973">
        <v>303</v>
      </c>
      <c r="L145" s="933"/>
    </row>
    <row r="146" spans="1:12">
      <c r="A146" s="1425"/>
      <c r="B146" s="1426"/>
      <c r="C146" s="258" t="s">
        <v>228</v>
      </c>
      <c r="D146" s="715">
        <f t="shared" si="23"/>
        <v>13237</v>
      </c>
      <c r="E146" s="972">
        <v>718</v>
      </c>
      <c r="F146" s="972">
        <v>819</v>
      </c>
      <c r="G146" s="972">
        <v>463</v>
      </c>
      <c r="H146" s="972">
        <v>7475</v>
      </c>
      <c r="I146" s="972">
        <v>3459</v>
      </c>
      <c r="J146" s="972">
        <v>21</v>
      </c>
      <c r="K146" s="973">
        <v>282</v>
      </c>
      <c r="L146" s="933"/>
    </row>
    <row r="147" spans="1:12">
      <c r="A147" s="1425" t="s">
        <v>300</v>
      </c>
      <c r="B147" s="1426"/>
      <c r="C147" s="258" t="s">
        <v>227</v>
      </c>
      <c r="D147" s="715">
        <f t="shared" si="23"/>
        <v>24356</v>
      </c>
      <c r="E147" s="972">
        <v>2188</v>
      </c>
      <c r="F147" s="972">
        <v>6802</v>
      </c>
      <c r="G147" s="972">
        <v>1589</v>
      </c>
      <c r="H147" s="972">
        <v>11236</v>
      </c>
      <c r="I147" s="972">
        <v>1842</v>
      </c>
      <c r="J147" s="972">
        <v>104</v>
      </c>
      <c r="K147" s="973">
        <v>595</v>
      </c>
      <c r="L147" s="933"/>
    </row>
    <row r="148" spans="1:12">
      <c r="A148" s="1425"/>
      <c r="B148" s="1426"/>
      <c r="C148" s="258" t="s">
        <v>49</v>
      </c>
      <c r="D148" s="715">
        <f t="shared" si="23"/>
        <v>12605</v>
      </c>
      <c r="E148" s="972">
        <v>1143</v>
      </c>
      <c r="F148" s="972">
        <v>3556</v>
      </c>
      <c r="G148" s="972">
        <v>808</v>
      </c>
      <c r="H148" s="972">
        <v>5790</v>
      </c>
      <c r="I148" s="972">
        <v>930</v>
      </c>
      <c r="J148" s="972">
        <v>52</v>
      </c>
      <c r="K148" s="973">
        <v>326</v>
      </c>
      <c r="L148" s="933"/>
    </row>
    <row r="149" spans="1:12" ht="17.25" thickBot="1">
      <c r="A149" s="1431"/>
      <c r="B149" s="1432"/>
      <c r="C149" s="260" t="s">
        <v>228</v>
      </c>
      <c r="D149" s="719">
        <f>SUM(E149:K149)</f>
        <v>11751</v>
      </c>
      <c r="E149" s="974">
        <v>1045</v>
      </c>
      <c r="F149" s="974">
        <v>3246</v>
      </c>
      <c r="G149" s="974">
        <v>781</v>
      </c>
      <c r="H149" s="974">
        <v>5446</v>
      </c>
      <c r="I149" s="974">
        <v>912</v>
      </c>
      <c r="J149" s="974">
        <v>52</v>
      </c>
      <c r="K149" s="975">
        <v>269</v>
      </c>
      <c r="L149" s="933"/>
    </row>
    <row r="150" spans="1:12">
      <c r="A150" s="1429" t="s">
        <v>792</v>
      </c>
      <c r="B150" s="1430"/>
      <c r="C150" s="230" t="s">
        <v>227</v>
      </c>
      <c r="D150" s="713">
        <f>SUM(E150:K150)</f>
        <v>69395</v>
      </c>
      <c r="E150" s="980">
        <v>3354</v>
      </c>
      <c r="F150" s="980">
        <v>8579</v>
      </c>
      <c r="G150" s="980">
        <v>3240</v>
      </c>
      <c r="H150" s="980">
        <v>35528</v>
      </c>
      <c r="I150" s="980">
        <v>17140</v>
      </c>
      <c r="J150" s="980">
        <v>95</v>
      </c>
      <c r="K150" s="981">
        <v>1459</v>
      </c>
      <c r="L150" s="933"/>
    </row>
    <row r="151" spans="1:12">
      <c r="A151" s="1420"/>
      <c r="B151" s="1421"/>
      <c r="C151" s="231" t="s">
        <v>49</v>
      </c>
      <c r="D151" s="715">
        <f>SUM(E151:K151)</f>
        <v>35871</v>
      </c>
      <c r="E151" s="976">
        <v>1716</v>
      </c>
      <c r="F151" s="976">
        <v>4531</v>
      </c>
      <c r="G151" s="976">
        <v>1656</v>
      </c>
      <c r="H151" s="976">
        <v>18277</v>
      </c>
      <c r="I151" s="976">
        <v>8907</v>
      </c>
      <c r="J151" s="976">
        <v>53</v>
      </c>
      <c r="K151" s="977">
        <v>731</v>
      </c>
      <c r="L151" s="933"/>
    </row>
    <row r="152" spans="1:12">
      <c r="A152" s="1420"/>
      <c r="B152" s="1421"/>
      <c r="C152" s="231" t="s">
        <v>228</v>
      </c>
      <c r="D152" s="715">
        <f t="shared" ref="D152:D160" si="24">SUM(E152:K152)</f>
        <v>33524</v>
      </c>
      <c r="E152" s="976">
        <v>1638</v>
      </c>
      <c r="F152" s="976">
        <v>4048</v>
      </c>
      <c r="G152" s="976">
        <v>1584</v>
      </c>
      <c r="H152" s="976">
        <v>17251</v>
      </c>
      <c r="I152" s="976">
        <v>8233</v>
      </c>
      <c r="J152" s="976">
        <v>42</v>
      </c>
      <c r="K152" s="977">
        <v>728</v>
      </c>
      <c r="L152" s="933"/>
    </row>
    <row r="153" spans="1:12">
      <c r="A153" s="1425" t="s">
        <v>298</v>
      </c>
      <c r="B153" s="1426"/>
      <c r="C153" s="258" t="s">
        <v>227</v>
      </c>
      <c r="D153" s="715">
        <f t="shared" si="24"/>
        <v>0</v>
      </c>
      <c r="E153" s="976">
        <v>0</v>
      </c>
      <c r="F153" s="976">
        <v>0</v>
      </c>
      <c r="G153" s="976">
        <v>0</v>
      </c>
      <c r="H153" s="976">
        <v>0</v>
      </c>
      <c r="I153" s="976">
        <v>0</v>
      </c>
      <c r="J153" s="976">
        <v>0</v>
      </c>
      <c r="K153" s="977">
        <v>0</v>
      </c>
      <c r="L153" s="933"/>
    </row>
    <row r="154" spans="1:12">
      <c r="A154" s="1425"/>
      <c r="B154" s="1426"/>
      <c r="C154" s="258" t="s">
        <v>49</v>
      </c>
      <c r="D154" s="715">
        <f t="shared" si="24"/>
        <v>0</v>
      </c>
      <c r="E154" s="976">
        <v>0</v>
      </c>
      <c r="F154" s="976">
        <v>0</v>
      </c>
      <c r="G154" s="976">
        <v>0</v>
      </c>
      <c r="H154" s="976">
        <v>0</v>
      </c>
      <c r="I154" s="976">
        <v>0</v>
      </c>
      <c r="J154" s="976">
        <v>0</v>
      </c>
      <c r="K154" s="977">
        <v>0</v>
      </c>
      <c r="L154" s="933"/>
    </row>
    <row r="155" spans="1:12">
      <c r="A155" s="1425"/>
      <c r="B155" s="1426"/>
      <c r="C155" s="258" t="s">
        <v>228</v>
      </c>
      <c r="D155" s="715">
        <f t="shared" si="24"/>
        <v>0</v>
      </c>
      <c r="E155" s="976">
        <v>0</v>
      </c>
      <c r="F155" s="976">
        <v>0</v>
      </c>
      <c r="G155" s="976">
        <v>0</v>
      </c>
      <c r="H155" s="976">
        <v>0</v>
      </c>
      <c r="I155" s="976">
        <v>0</v>
      </c>
      <c r="J155" s="976">
        <v>0</v>
      </c>
      <c r="K155" s="977">
        <v>0</v>
      </c>
      <c r="L155" s="933"/>
    </row>
    <row r="156" spans="1:12">
      <c r="A156" s="1422" t="s">
        <v>299</v>
      </c>
      <c r="B156" s="1423"/>
      <c r="C156" s="250" t="s">
        <v>227</v>
      </c>
      <c r="D156" s="715">
        <f t="shared" si="24"/>
        <v>28514</v>
      </c>
      <c r="E156" s="867">
        <v>699</v>
      </c>
      <c r="F156" s="867">
        <v>1038</v>
      </c>
      <c r="G156" s="867">
        <v>729</v>
      </c>
      <c r="H156" s="867">
        <v>15028</v>
      </c>
      <c r="I156" s="867">
        <v>10572</v>
      </c>
      <c r="J156" s="867">
        <v>61</v>
      </c>
      <c r="K156" s="868">
        <v>387</v>
      </c>
      <c r="L156" s="910"/>
    </row>
    <row r="157" spans="1:12">
      <c r="A157" s="1422"/>
      <c r="B157" s="1423"/>
      <c r="C157" s="250" t="s">
        <v>49</v>
      </c>
      <c r="D157" s="715">
        <f t="shared" si="24"/>
        <v>14748</v>
      </c>
      <c r="E157" s="867">
        <v>393</v>
      </c>
      <c r="F157" s="867">
        <v>539</v>
      </c>
      <c r="G157" s="867">
        <v>360</v>
      </c>
      <c r="H157" s="867">
        <v>7695</v>
      </c>
      <c r="I157" s="867">
        <v>5530</v>
      </c>
      <c r="J157" s="867">
        <v>35</v>
      </c>
      <c r="K157" s="868">
        <v>196</v>
      </c>
      <c r="L157" s="910"/>
    </row>
    <row r="158" spans="1:12">
      <c r="A158" s="1422"/>
      <c r="B158" s="1423"/>
      <c r="C158" s="250" t="s">
        <v>228</v>
      </c>
      <c r="D158" s="715">
        <f t="shared" si="24"/>
        <v>13766</v>
      </c>
      <c r="E158" s="867">
        <v>306</v>
      </c>
      <c r="F158" s="867">
        <v>499</v>
      </c>
      <c r="G158" s="867">
        <v>369</v>
      </c>
      <c r="H158" s="867">
        <v>7333</v>
      </c>
      <c r="I158" s="867">
        <v>5042</v>
      </c>
      <c r="J158" s="867">
        <v>26</v>
      </c>
      <c r="K158" s="868">
        <v>191</v>
      </c>
      <c r="L158" s="910"/>
    </row>
    <row r="159" spans="1:12">
      <c r="A159" s="1422" t="s">
        <v>300</v>
      </c>
      <c r="B159" s="1423"/>
      <c r="C159" s="250" t="s">
        <v>227</v>
      </c>
      <c r="D159" s="715">
        <f t="shared" si="24"/>
        <v>40881</v>
      </c>
      <c r="E159" s="867">
        <v>2655</v>
      </c>
      <c r="F159" s="867">
        <v>7541</v>
      </c>
      <c r="G159" s="867">
        <v>2511</v>
      </c>
      <c r="H159" s="867">
        <v>20500</v>
      </c>
      <c r="I159" s="867">
        <v>6568</v>
      </c>
      <c r="J159" s="867">
        <v>34</v>
      </c>
      <c r="K159" s="868">
        <v>1072</v>
      </c>
      <c r="L159" s="910"/>
    </row>
    <row r="160" spans="1:12">
      <c r="A160" s="1422"/>
      <c r="B160" s="1423"/>
      <c r="C160" s="250" t="s">
        <v>49</v>
      </c>
      <c r="D160" s="715">
        <f t="shared" si="24"/>
        <v>21123</v>
      </c>
      <c r="E160" s="867">
        <v>1323</v>
      </c>
      <c r="F160" s="867">
        <v>3992</v>
      </c>
      <c r="G160" s="867">
        <v>1296</v>
      </c>
      <c r="H160" s="867">
        <v>10582</v>
      </c>
      <c r="I160" s="867">
        <v>3377</v>
      </c>
      <c r="J160" s="867">
        <v>18</v>
      </c>
      <c r="K160" s="868">
        <v>535</v>
      </c>
      <c r="L160" s="910"/>
    </row>
    <row r="161" spans="1:12" ht="17.25" thickBot="1">
      <c r="A161" s="1424"/>
      <c r="B161" s="1386"/>
      <c r="C161" s="261" t="s">
        <v>228</v>
      </c>
      <c r="D161" s="719">
        <f>SUM(E161:K161)</f>
        <v>19758</v>
      </c>
      <c r="E161" s="869">
        <v>1332</v>
      </c>
      <c r="F161" s="869">
        <v>3549</v>
      </c>
      <c r="G161" s="869">
        <v>1215</v>
      </c>
      <c r="H161" s="869">
        <v>9918</v>
      </c>
      <c r="I161" s="869">
        <v>3191</v>
      </c>
      <c r="J161" s="869">
        <v>16</v>
      </c>
      <c r="K161" s="870">
        <v>537</v>
      </c>
      <c r="L161" s="910"/>
    </row>
    <row r="162" spans="1:12">
      <c r="A162" s="1418" t="s">
        <v>793</v>
      </c>
      <c r="B162" s="1419"/>
      <c r="C162" s="229" t="s">
        <v>227</v>
      </c>
      <c r="D162" s="713">
        <f>SUM(E162:K162)</f>
        <v>59050</v>
      </c>
      <c r="E162" s="970">
        <v>3070</v>
      </c>
      <c r="F162" s="970">
        <v>9859</v>
      </c>
      <c r="G162" s="970">
        <v>5744</v>
      </c>
      <c r="H162" s="970">
        <v>27716</v>
      </c>
      <c r="I162" s="970">
        <v>12346</v>
      </c>
      <c r="J162" s="970">
        <v>0</v>
      </c>
      <c r="K162" s="971">
        <v>315</v>
      </c>
      <c r="L162" s="910"/>
    </row>
    <row r="163" spans="1:12">
      <c r="A163" s="1420"/>
      <c r="B163" s="1421"/>
      <c r="C163" s="231" t="s">
        <v>49</v>
      </c>
      <c r="D163" s="715">
        <f>SUM(E163:K163)</f>
        <v>30436</v>
      </c>
      <c r="E163" s="976">
        <v>1556</v>
      </c>
      <c r="F163" s="976">
        <v>5149</v>
      </c>
      <c r="G163" s="976">
        <v>2982</v>
      </c>
      <c r="H163" s="976">
        <v>14217</v>
      </c>
      <c r="I163" s="976">
        <v>6375</v>
      </c>
      <c r="J163" s="976">
        <v>0</v>
      </c>
      <c r="K163" s="977">
        <v>157</v>
      </c>
      <c r="L163" s="910"/>
    </row>
    <row r="164" spans="1:12" ht="16.5" customHeight="1">
      <c r="A164" s="1420"/>
      <c r="B164" s="1421"/>
      <c r="C164" s="231" t="s">
        <v>228</v>
      </c>
      <c r="D164" s="715">
        <f t="shared" ref="D164:D172" si="25">SUM(E164:K164)</f>
        <v>28614</v>
      </c>
      <c r="E164" s="976">
        <v>1514</v>
      </c>
      <c r="F164" s="976">
        <v>4710</v>
      </c>
      <c r="G164" s="976">
        <v>2762</v>
      </c>
      <c r="H164" s="976">
        <v>13499</v>
      </c>
      <c r="I164" s="976">
        <v>5971</v>
      </c>
      <c r="J164" s="976">
        <v>0</v>
      </c>
      <c r="K164" s="977">
        <v>158</v>
      </c>
      <c r="L164" s="910"/>
    </row>
    <row r="165" spans="1:12">
      <c r="A165" s="1425" t="s">
        <v>298</v>
      </c>
      <c r="B165" s="1426"/>
      <c r="C165" s="258" t="s">
        <v>227</v>
      </c>
      <c r="D165" s="715">
        <f t="shared" si="25"/>
        <v>0</v>
      </c>
      <c r="E165" s="976">
        <v>0</v>
      </c>
      <c r="F165" s="976">
        <v>0</v>
      </c>
      <c r="G165" s="976">
        <v>0</v>
      </c>
      <c r="H165" s="976">
        <v>0</v>
      </c>
      <c r="I165" s="976">
        <v>0</v>
      </c>
      <c r="J165" s="976">
        <v>0</v>
      </c>
      <c r="K165" s="977">
        <v>0</v>
      </c>
      <c r="L165" s="910"/>
    </row>
    <row r="166" spans="1:12">
      <c r="A166" s="1425"/>
      <c r="B166" s="1426"/>
      <c r="C166" s="258" t="s">
        <v>49</v>
      </c>
      <c r="D166" s="715">
        <f t="shared" si="25"/>
        <v>0</v>
      </c>
      <c r="E166" s="976">
        <v>0</v>
      </c>
      <c r="F166" s="976">
        <v>0</v>
      </c>
      <c r="G166" s="976">
        <v>0</v>
      </c>
      <c r="H166" s="976">
        <v>0</v>
      </c>
      <c r="I166" s="976">
        <v>0</v>
      </c>
      <c r="J166" s="976">
        <v>0</v>
      </c>
      <c r="K166" s="977">
        <v>0</v>
      </c>
      <c r="L166" s="910"/>
    </row>
    <row r="167" spans="1:12">
      <c r="A167" s="1425"/>
      <c r="B167" s="1426"/>
      <c r="C167" s="258" t="s">
        <v>228</v>
      </c>
      <c r="D167" s="715">
        <f t="shared" si="25"/>
        <v>0</v>
      </c>
      <c r="E167" s="976">
        <v>0</v>
      </c>
      <c r="F167" s="976">
        <v>0</v>
      </c>
      <c r="G167" s="976">
        <v>0</v>
      </c>
      <c r="H167" s="976">
        <v>0</v>
      </c>
      <c r="I167" s="976">
        <v>0</v>
      </c>
      <c r="J167" s="976">
        <v>0</v>
      </c>
      <c r="K167" s="977">
        <v>0</v>
      </c>
      <c r="L167" s="910"/>
    </row>
    <row r="168" spans="1:12">
      <c r="A168" s="1425" t="s">
        <v>299</v>
      </c>
      <c r="B168" s="1426"/>
      <c r="C168" s="258" t="s">
        <v>227</v>
      </c>
      <c r="D168" s="715">
        <f t="shared" si="25"/>
        <v>42861</v>
      </c>
      <c r="E168" s="972">
        <v>1938</v>
      </c>
      <c r="F168" s="972">
        <v>4978</v>
      </c>
      <c r="G168" s="972">
        <v>2777</v>
      </c>
      <c r="H168" s="972">
        <v>21347</v>
      </c>
      <c r="I168" s="972">
        <v>11556</v>
      </c>
      <c r="J168" s="972">
        <v>0</v>
      </c>
      <c r="K168" s="973">
        <v>265</v>
      </c>
      <c r="L168" s="910"/>
    </row>
    <row r="169" spans="1:12">
      <c r="A169" s="1425"/>
      <c r="B169" s="1426"/>
      <c r="C169" s="258" t="s">
        <v>49</v>
      </c>
      <c r="D169" s="715">
        <f t="shared" si="25"/>
        <v>21994</v>
      </c>
      <c r="E169" s="972">
        <v>981</v>
      </c>
      <c r="F169" s="972">
        <v>2608</v>
      </c>
      <c r="G169" s="972">
        <v>1427</v>
      </c>
      <c r="H169" s="972">
        <v>10901</v>
      </c>
      <c r="I169" s="972">
        <v>5946</v>
      </c>
      <c r="J169" s="972">
        <v>0</v>
      </c>
      <c r="K169" s="973">
        <v>131</v>
      </c>
      <c r="L169" s="910"/>
    </row>
    <row r="170" spans="1:12">
      <c r="A170" s="1425"/>
      <c r="B170" s="1426"/>
      <c r="C170" s="258" t="s">
        <v>228</v>
      </c>
      <c r="D170" s="715">
        <f t="shared" si="25"/>
        <v>20867</v>
      </c>
      <c r="E170" s="972">
        <v>957</v>
      </c>
      <c r="F170" s="972">
        <v>2370</v>
      </c>
      <c r="G170" s="972">
        <v>1350</v>
      </c>
      <c r="H170" s="972">
        <v>10446</v>
      </c>
      <c r="I170" s="972">
        <v>5610</v>
      </c>
      <c r="J170" s="972">
        <v>0</v>
      </c>
      <c r="K170" s="973">
        <v>134</v>
      </c>
      <c r="L170" s="910"/>
    </row>
    <row r="171" spans="1:12">
      <c r="A171" s="1425" t="s">
        <v>300</v>
      </c>
      <c r="B171" s="1426"/>
      <c r="C171" s="258" t="s">
        <v>227</v>
      </c>
      <c r="D171" s="715">
        <f t="shared" si="25"/>
        <v>16189</v>
      </c>
      <c r="E171" s="972">
        <v>1132</v>
      </c>
      <c r="F171" s="972">
        <v>4881</v>
      </c>
      <c r="G171" s="972">
        <v>2967</v>
      </c>
      <c r="H171" s="972">
        <v>6369</v>
      </c>
      <c r="I171" s="972">
        <v>790</v>
      </c>
      <c r="J171" s="972">
        <v>0</v>
      </c>
      <c r="K171" s="973">
        <v>50</v>
      </c>
      <c r="L171" s="910"/>
    </row>
    <row r="172" spans="1:12">
      <c r="A172" s="1425"/>
      <c r="B172" s="1426"/>
      <c r="C172" s="258" t="s">
        <v>49</v>
      </c>
      <c r="D172" s="715">
        <f t="shared" si="25"/>
        <v>8442</v>
      </c>
      <c r="E172" s="972">
        <v>575</v>
      </c>
      <c r="F172" s="972">
        <v>2541</v>
      </c>
      <c r="G172" s="972">
        <v>1555</v>
      </c>
      <c r="H172" s="972">
        <v>3316</v>
      </c>
      <c r="I172" s="972">
        <v>429</v>
      </c>
      <c r="J172" s="972">
        <v>0</v>
      </c>
      <c r="K172" s="973">
        <v>26</v>
      </c>
      <c r="L172" s="910"/>
    </row>
    <row r="173" spans="1:12" ht="17.25" thickBot="1">
      <c r="A173" s="1427"/>
      <c r="B173" s="1428"/>
      <c r="C173" s="259" t="s">
        <v>228</v>
      </c>
      <c r="D173" s="719">
        <f>SUM(E173:K173)</f>
        <v>7747</v>
      </c>
      <c r="E173" s="978">
        <v>557</v>
      </c>
      <c r="F173" s="978">
        <v>2340</v>
      </c>
      <c r="G173" s="978">
        <v>1412</v>
      </c>
      <c r="H173" s="978">
        <v>3053</v>
      </c>
      <c r="I173" s="978">
        <v>361</v>
      </c>
      <c r="J173" s="978">
        <v>0</v>
      </c>
      <c r="K173" s="979">
        <v>24</v>
      </c>
      <c r="L173" s="910"/>
    </row>
    <row r="174" spans="1:12">
      <c r="A174" s="1429" t="s">
        <v>794</v>
      </c>
      <c r="B174" s="1430"/>
      <c r="C174" s="230" t="s">
        <v>227</v>
      </c>
      <c r="D174" s="713">
        <f>SUM(E174:K174)</f>
        <v>56334</v>
      </c>
      <c r="E174" s="980">
        <v>4298</v>
      </c>
      <c r="F174" s="980">
        <v>13751</v>
      </c>
      <c r="G174" s="980">
        <v>3684</v>
      </c>
      <c r="H174" s="980">
        <v>25865</v>
      </c>
      <c r="I174" s="980">
        <v>7992</v>
      </c>
      <c r="J174" s="980">
        <v>67</v>
      </c>
      <c r="K174" s="981">
        <v>677</v>
      </c>
      <c r="L174" s="910"/>
    </row>
    <row r="175" spans="1:12">
      <c r="A175" s="1420"/>
      <c r="B175" s="1421"/>
      <c r="C175" s="231" t="s">
        <v>49</v>
      </c>
      <c r="D175" s="715">
        <f>SUM(E175:K175)</f>
        <v>28965</v>
      </c>
      <c r="E175" s="976">
        <v>2233</v>
      </c>
      <c r="F175" s="976">
        <v>7099</v>
      </c>
      <c r="G175" s="976">
        <v>1866</v>
      </c>
      <c r="H175" s="976">
        <v>13317</v>
      </c>
      <c r="I175" s="976">
        <v>4070</v>
      </c>
      <c r="J175" s="976">
        <v>23</v>
      </c>
      <c r="K175" s="977">
        <v>357</v>
      </c>
      <c r="L175" s="910"/>
    </row>
    <row r="176" spans="1:12">
      <c r="A176" s="1420"/>
      <c r="B176" s="1421"/>
      <c r="C176" s="231" t="s">
        <v>228</v>
      </c>
      <c r="D176" s="715">
        <f t="shared" ref="D176:D184" si="26">SUM(E176:K176)</f>
        <v>27369</v>
      </c>
      <c r="E176" s="976">
        <v>2065</v>
      </c>
      <c r="F176" s="976">
        <v>6652</v>
      </c>
      <c r="G176" s="976">
        <v>1818</v>
      </c>
      <c r="H176" s="976">
        <v>12548</v>
      </c>
      <c r="I176" s="976">
        <v>3922</v>
      </c>
      <c r="J176" s="976">
        <v>44</v>
      </c>
      <c r="K176" s="977">
        <v>320</v>
      </c>
      <c r="L176" s="910"/>
    </row>
    <row r="177" spans="1:12">
      <c r="A177" s="1425" t="s">
        <v>298</v>
      </c>
      <c r="B177" s="1426"/>
      <c r="C177" s="258" t="s">
        <v>227</v>
      </c>
      <c r="D177" s="715">
        <f t="shared" si="26"/>
        <v>0</v>
      </c>
      <c r="E177" s="976">
        <v>0</v>
      </c>
      <c r="F177" s="976">
        <v>0</v>
      </c>
      <c r="G177" s="976">
        <v>0</v>
      </c>
      <c r="H177" s="976">
        <v>0</v>
      </c>
      <c r="I177" s="976">
        <v>0</v>
      </c>
      <c r="J177" s="976">
        <v>0</v>
      </c>
      <c r="K177" s="977">
        <v>0</v>
      </c>
      <c r="L177" s="910"/>
    </row>
    <row r="178" spans="1:12">
      <c r="A178" s="1425"/>
      <c r="B178" s="1426"/>
      <c r="C178" s="258" t="s">
        <v>49</v>
      </c>
      <c r="D178" s="715">
        <f t="shared" si="26"/>
        <v>0</v>
      </c>
      <c r="E178" s="976">
        <v>0</v>
      </c>
      <c r="F178" s="976">
        <v>0</v>
      </c>
      <c r="G178" s="976">
        <v>0</v>
      </c>
      <c r="H178" s="976">
        <v>0</v>
      </c>
      <c r="I178" s="976">
        <v>0</v>
      </c>
      <c r="J178" s="976">
        <v>0</v>
      </c>
      <c r="K178" s="977">
        <v>0</v>
      </c>
      <c r="L178" s="910"/>
    </row>
    <row r="179" spans="1:12">
      <c r="A179" s="1425"/>
      <c r="B179" s="1426"/>
      <c r="C179" s="258" t="s">
        <v>228</v>
      </c>
      <c r="D179" s="715">
        <f t="shared" si="26"/>
        <v>0</v>
      </c>
      <c r="E179" s="976">
        <v>0</v>
      </c>
      <c r="F179" s="976">
        <v>0</v>
      </c>
      <c r="G179" s="976">
        <v>0</v>
      </c>
      <c r="H179" s="976">
        <v>0</v>
      </c>
      <c r="I179" s="976">
        <v>0</v>
      </c>
      <c r="J179" s="976">
        <v>0</v>
      </c>
      <c r="K179" s="977">
        <v>0</v>
      </c>
      <c r="L179" s="910"/>
    </row>
    <row r="180" spans="1:12">
      <c r="A180" s="1425" t="s">
        <v>299</v>
      </c>
      <c r="B180" s="1426"/>
      <c r="C180" s="258" t="s">
        <v>227</v>
      </c>
      <c r="D180" s="715">
        <f t="shared" si="26"/>
        <v>29309</v>
      </c>
      <c r="E180" s="972">
        <v>1667</v>
      </c>
      <c r="F180" s="972">
        <v>4814</v>
      </c>
      <c r="G180" s="972">
        <v>881</v>
      </c>
      <c r="H180" s="972">
        <v>16090</v>
      </c>
      <c r="I180" s="972">
        <v>5422</v>
      </c>
      <c r="J180" s="972">
        <v>67</v>
      </c>
      <c r="K180" s="973">
        <v>368</v>
      </c>
      <c r="L180" s="910"/>
    </row>
    <row r="181" spans="1:12">
      <c r="A181" s="1425"/>
      <c r="B181" s="1426"/>
      <c r="C181" s="258" t="s">
        <v>49</v>
      </c>
      <c r="D181" s="715">
        <f t="shared" si="26"/>
        <v>15023</v>
      </c>
      <c r="E181" s="972">
        <v>858</v>
      </c>
      <c r="F181" s="972">
        <v>2511</v>
      </c>
      <c r="G181" s="972">
        <v>451</v>
      </c>
      <c r="H181" s="972">
        <v>8201</v>
      </c>
      <c r="I181" s="972">
        <v>2797</v>
      </c>
      <c r="J181" s="972">
        <v>23</v>
      </c>
      <c r="K181" s="973">
        <v>182</v>
      </c>
      <c r="L181" s="910"/>
    </row>
    <row r="182" spans="1:12">
      <c r="A182" s="1425"/>
      <c r="B182" s="1426"/>
      <c r="C182" s="258" t="s">
        <v>228</v>
      </c>
      <c r="D182" s="715">
        <f t="shared" si="26"/>
        <v>14286</v>
      </c>
      <c r="E182" s="972">
        <v>809</v>
      </c>
      <c r="F182" s="972">
        <v>2303</v>
      </c>
      <c r="G182" s="972">
        <v>430</v>
      </c>
      <c r="H182" s="972">
        <v>7889</v>
      </c>
      <c r="I182" s="972">
        <v>2625</v>
      </c>
      <c r="J182" s="972">
        <v>44</v>
      </c>
      <c r="K182" s="973">
        <v>186</v>
      </c>
      <c r="L182" s="910"/>
    </row>
    <row r="183" spans="1:12">
      <c r="A183" s="1425" t="s">
        <v>300</v>
      </c>
      <c r="B183" s="1426"/>
      <c r="C183" s="258" t="s">
        <v>227</v>
      </c>
      <c r="D183" s="715">
        <f t="shared" si="26"/>
        <v>27025</v>
      </c>
      <c r="E183" s="972">
        <v>2631</v>
      </c>
      <c r="F183" s="972">
        <v>8937</v>
      </c>
      <c r="G183" s="972">
        <v>2803</v>
      </c>
      <c r="H183" s="972">
        <v>9775</v>
      </c>
      <c r="I183" s="972">
        <v>2570</v>
      </c>
      <c r="J183" s="972">
        <v>0</v>
      </c>
      <c r="K183" s="973">
        <v>309</v>
      </c>
      <c r="L183" s="910"/>
    </row>
    <row r="184" spans="1:12">
      <c r="A184" s="1425"/>
      <c r="B184" s="1426"/>
      <c r="C184" s="258" t="s">
        <v>49</v>
      </c>
      <c r="D184" s="715">
        <f t="shared" si="26"/>
        <v>13942</v>
      </c>
      <c r="E184" s="972">
        <v>1375</v>
      </c>
      <c r="F184" s="972">
        <v>4588</v>
      </c>
      <c r="G184" s="972">
        <v>1415</v>
      </c>
      <c r="H184" s="972">
        <v>5116</v>
      </c>
      <c r="I184" s="972">
        <v>1273</v>
      </c>
      <c r="J184" s="972">
        <v>0</v>
      </c>
      <c r="K184" s="973">
        <v>175</v>
      </c>
      <c r="L184" s="910"/>
    </row>
    <row r="185" spans="1:12" ht="17.25" thickBot="1">
      <c r="A185" s="1431"/>
      <c r="B185" s="1432"/>
      <c r="C185" s="260" t="s">
        <v>228</v>
      </c>
      <c r="D185" s="719">
        <f>SUM(E185:K185)</f>
        <v>13083</v>
      </c>
      <c r="E185" s="974">
        <v>1256</v>
      </c>
      <c r="F185" s="974">
        <v>4349</v>
      </c>
      <c r="G185" s="974">
        <v>1388</v>
      </c>
      <c r="H185" s="974">
        <v>4659</v>
      </c>
      <c r="I185" s="974">
        <v>1297</v>
      </c>
      <c r="J185" s="974">
        <v>0</v>
      </c>
      <c r="K185" s="975">
        <v>134</v>
      </c>
      <c r="L185" s="910"/>
    </row>
    <row r="186" spans="1:12">
      <c r="A186" s="1418" t="s">
        <v>795</v>
      </c>
      <c r="B186" s="1419"/>
      <c r="C186" s="229" t="s">
        <v>227</v>
      </c>
      <c r="D186" s="713">
        <f>SUM(E186:K186)</f>
        <v>73825</v>
      </c>
      <c r="E186" s="970">
        <v>5704</v>
      </c>
      <c r="F186" s="970">
        <v>6108</v>
      </c>
      <c r="G186" s="970">
        <v>2369</v>
      </c>
      <c r="H186" s="970">
        <v>43495</v>
      </c>
      <c r="I186" s="970">
        <v>14796</v>
      </c>
      <c r="J186" s="970">
        <v>0</v>
      </c>
      <c r="K186" s="971">
        <v>1353</v>
      </c>
      <c r="L186" s="910"/>
    </row>
    <row r="187" spans="1:12">
      <c r="A187" s="1420"/>
      <c r="B187" s="1421"/>
      <c r="C187" s="231" t="s">
        <v>49</v>
      </c>
      <c r="D187" s="715">
        <f>SUM(E187:K187)</f>
        <v>38452</v>
      </c>
      <c r="E187" s="976">
        <v>2968</v>
      </c>
      <c r="F187" s="976">
        <v>3333</v>
      </c>
      <c r="G187" s="976">
        <v>1205</v>
      </c>
      <c r="H187" s="976">
        <v>22595</v>
      </c>
      <c r="I187" s="976">
        <v>7643</v>
      </c>
      <c r="J187" s="976">
        <v>0</v>
      </c>
      <c r="K187" s="977">
        <v>708</v>
      </c>
      <c r="L187" s="910"/>
    </row>
    <row r="188" spans="1:12">
      <c r="A188" s="1420"/>
      <c r="B188" s="1421"/>
      <c r="C188" s="231" t="s">
        <v>228</v>
      </c>
      <c r="D188" s="715">
        <f t="shared" ref="D188:D196" si="27">SUM(E188:K188)</f>
        <v>35373</v>
      </c>
      <c r="E188" s="976">
        <v>2736</v>
      </c>
      <c r="F188" s="976">
        <v>2775</v>
      </c>
      <c r="G188" s="976">
        <v>1164</v>
      </c>
      <c r="H188" s="976">
        <v>20900</v>
      </c>
      <c r="I188" s="976">
        <v>7153</v>
      </c>
      <c r="J188" s="976">
        <v>0</v>
      </c>
      <c r="K188" s="977">
        <v>645</v>
      </c>
      <c r="L188" s="910"/>
    </row>
    <row r="189" spans="1:12">
      <c r="A189" s="1425" t="s">
        <v>298</v>
      </c>
      <c r="B189" s="1426"/>
      <c r="C189" s="258" t="s">
        <v>227</v>
      </c>
      <c r="D189" s="715">
        <f t="shared" si="27"/>
        <v>0</v>
      </c>
      <c r="E189" s="976">
        <v>0</v>
      </c>
      <c r="F189" s="976">
        <v>0</v>
      </c>
      <c r="G189" s="976">
        <v>0</v>
      </c>
      <c r="H189" s="976">
        <v>0</v>
      </c>
      <c r="I189" s="976">
        <v>0</v>
      </c>
      <c r="J189" s="976">
        <v>0</v>
      </c>
      <c r="K189" s="977">
        <v>0</v>
      </c>
      <c r="L189" s="910"/>
    </row>
    <row r="190" spans="1:12">
      <c r="A190" s="1425"/>
      <c r="B190" s="1426"/>
      <c r="C190" s="258" t="s">
        <v>49</v>
      </c>
      <c r="D190" s="715">
        <f t="shared" si="27"/>
        <v>0</v>
      </c>
      <c r="E190" s="976">
        <v>0</v>
      </c>
      <c r="F190" s="976">
        <v>0</v>
      </c>
      <c r="G190" s="976">
        <v>0</v>
      </c>
      <c r="H190" s="976">
        <v>0</v>
      </c>
      <c r="I190" s="976">
        <v>0</v>
      </c>
      <c r="J190" s="976">
        <v>0</v>
      </c>
      <c r="K190" s="977">
        <v>0</v>
      </c>
      <c r="L190" s="910"/>
    </row>
    <row r="191" spans="1:12">
      <c r="A191" s="1425"/>
      <c r="B191" s="1426"/>
      <c r="C191" s="258" t="s">
        <v>228</v>
      </c>
      <c r="D191" s="715">
        <f t="shared" si="27"/>
        <v>0</v>
      </c>
      <c r="E191" s="976">
        <v>0</v>
      </c>
      <c r="F191" s="976">
        <v>0</v>
      </c>
      <c r="G191" s="976">
        <v>0</v>
      </c>
      <c r="H191" s="976">
        <v>0</v>
      </c>
      <c r="I191" s="976">
        <v>0</v>
      </c>
      <c r="J191" s="976">
        <v>0</v>
      </c>
      <c r="K191" s="977">
        <v>0</v>
      </c>
      <c r="L191" s="910"/>
    </row>
    <row r="192" spans="1:12">
      <c r="A192" s="1425" t="s">
        <v>299</v>
      </c>
      <c r="B192" s="1426"/>
      <c r="C192" s="258" t="s">
        <v>227</v>
      </c>
      <c r="D192" s="715">
        <f t="shared" si="27"/>
        <v>40658</v>
      </c>
      <c r="E192" s="972">
        <v>1522</v>
      </c>
      <c r="F192" s="972">
        <v>2293</v>
      </c>
      <c r="G192" s="972">
        <v>982</v>
      </c>
      <c r="H192" s="972">
        <v>25371</v>
      </c>
      <c r="I192" s="972">
        <v>9654</v>
      </c>
      <c r="J192" s="972">
        <v>0</v>
      </c>
      <c r="K192" s="973">
        <v>836</v>
      </c>
      <c r="L192" s="910"/>
    </row>
    <row r="193" spans="1:12">
      <c r="A193" s="1425"/>
      <c r="B193" s="1426"/>
      <c r="C193" s="258" t="s">
        <v>49</v>
      </c>
      <c r="D193" s="715">
        <f t="shared" si="27"/>
        <v>21149</v>
      </c>
      <c r="E193" s="972">
        <v>762</v>
      </c>
      <c r="F193" s="972">
        <v>1282</v>
      </c>
      <c r="G193" s="972">
        <v>495</v>
      </c>
      <c r="H193" s="972">
        <v>13181</v>
      </c>
      <c r="I193" s="972">
        <v>4979</v>
      </c>
      <c r="J193" s="972">
        <v>0</v>
      </c>
      <c r="K193" s="973">
        <v>450</v>
      </c>
      <c r="L193" s="910"/>
    </row>
    <row r="194" spans="1:12">
      <c r="A194" s="1425"/>
      <c r="B194" s="1426"/>
      <c r="C194" s="258" t="s">
        <v>228</v>
      </c>
      <c r="D194" s="715">
        <f t="shared" si="27"/>
        <v>19509</v>
      </c>
      <c r="E194" s="972">
        <v>760</v>
      </c>
      <c r="F194" s="972">
        <v>1011</v>
      </c>
      <c r="G194" s="972">
        <v>487</v>
      </c>
      <c r="H194" s="972">
        <v>12190</v>
      </c>
      <c r="I194" s="972">
        <v>4675</v>
      </c>
      <c r="J194" s="972">
        <v>0</v>
      </c>
      <c r="K194" s="973">
        <v>386</v>
      </c>
      <c r="L194" s="910"/>
    </row>
    <row r="195" spans="1:12">
      <c r="A195" s="1425" t="s">
        <v>300</v>
      </c>
      <c r="B195" s="1426"/>
      <c r="C195" s="258" t="s">
        <v>227</v>
      </c>
      <c r="D195" s="715">
        <f t="shared" si="27"/>
        <v>33167</v>
      </c>
      <c r="E195" s="972">
        <v>4182</v>
      </c>
      <c r="F195" s="972">
        <v>3815</v>
      </c>
      <c r="G195" s="972">
        <v>1387</v>
      </c>
      <c r="H195" s="972">
        <v>18124</v>
      </c>
      <c r="I195" s="972">
        <v>5142</v>
      </c>
      <c r="J195" s="972">
        <v>0</v>
      </c>
      <c r="K195" s="973">
        <v>517</v>
      </c>
      <c r="L195" s="910"/>
    </row>
    <row r="196" spans="1:12" ht="16.5" customHeight="1">
      <c r="A196" s="1425"/>
      <c r="B196" s="1426"/>
      <c r="C196" s="258" t="s">
        <v>49</v>
      </c>
      <c r="D196" s="715">
        <f t="shared" si="27"/>
        <v>17303</v>
      </c>
      <c r="E196" s="972">
        <v>2206</v>
      </c>
      <c r="F196" s="972">
        <v>2051</v>
      </c>
      <c r="G196" s="972">
        <v>710</v>
      </c>
      <c r="H196" s="972">
        <v>9414</v>
      </c>
      <c r="I196" s="972">
        <v>2664</v>
      </c>
      <c r="J196" s="972">
        <v>0</v>
      </c>
      <c r="K196" s="973">
        <v>258</v>
      </c>
      <c r="L196" s="910"/>
    </row>
    <row r="197" spans="1:12" ht="17.25" thickBot="1">
      <c r="A197" s="1427"/>
      <c r="B197" s="1428"/>
      <c r="C197" s="259" t="s">
        <v>228</v>
      </c>
      <c r="D197" s="719">
        <f>SUM(E197:K197)</f>
        <v>15864</v>
      </c>
      <c r="E197" s="978">
        <v>1976</v>
      </c>
      <c r="F197" s="978">
        <v>1764</v>
      </c>
      <c r="G197" s="978">
        <v>677</v>
      </c>
      <c r="H197" s="978">
        <v>8710</v>
      </c>
      <c r="I197" s="978">
        <v>2478</v>
      </c>
      <c r="J197" s="978">
        <v>0</v>
      </c>
      <c r="K197" s="979">
        <v>259</v>
      </c>
      <c r="L197" s="910"/>
    </row>
    <row r="198" spans="1:12">
      <c r="A198" s="1429" t="s">
        <v>796</v>
      </c>
      <c r="B198" s="1430"/>
      <c r="C198" s="230" t="s">
        <v>227</v>
      </c>
      <c r="D198" s="713">
        <f>SUM(E198:K198)</f>
        <v>106745</v>
      </c>
      <c r="E198" s="980">
        <v>8839</v>
      </c>
      <c r="F198" s="980">
        <v>7110</v>
      </c>
      <c r="G198" s="980">
        <v>3109</v>
      </c>
      <c r="H198" s="980">
        <v>54871</v>
      </c>
      <c r="I198" s="980">
        <v>31225</v>
      </c>
      <c r="J198" s="980">
        <v>38</v>
      </c>
      <c r="K198" s="981">
        <v>1553</v>
      </c>
      <c r="L198" s="910"/>
    </row>
    <row r="199" spans="1:12">
      <c r="A199" s="1420"/>
      <c r="B199" s="1421"/>
      <c r="C199" s="231" t="s">
        <v>49</v>
      </c>
      <c r="D199" s="715">
        <f>SUM(E199:K199)</f>
        <v>55443</v>
      </c>
      <c r="E199" s="976">
        <v>4602</v>
      </c>
      <c r="F199" s="976">
        <v>3696</v>
      </c>
      <c r="G199" s="976">
        <v>1667</v>
      </c>
      <c r="H199" s="976">
        <v>28513</v>
      </c>
      <c r="I199" s="976">
        <v>16166</v>
      </c>
      <c r="J199" s="976">
        <v>27</v>
      </c>
      <c r="K199" s="977">
        <v>772</v>
      </c>
      <c r="L199" s="910"/>
    </row>
    <row r="200" spans="1:12">
      <c r="A200" s="1420"/>
      <c r="B200" s="1421"/>
      <c r="C200" s="231" t="s">
        <v>228</v>
      </c>
      <c r="D200" s="715">
        <f t="shared" ref="D200:D208" si="28">SUM(E200:K200)</f>
        <v>51302</v>
      </c>
      <c r="E200" s="976">
        <v>4237</v>
      </c>
      <c r="F200" s="976">
        <v>3414</v>
      </c>
      <c r="G200" s="976">
        <v>1442</v>
      </c>
      <c r="H200" s="976">
        <v>26358</v>
      </c>
      <c r="I200" s="976">
        <v>15059</v>
      </c>
      <c r="J200" s="976">
        <v>11</v>
      </c>
      <c r="K200" s="977">
        <v>781</v>
      </c>
      <c r="L200" s="910"/>
    </row>
    <row r="201" spans="1:12">
      <c r="A201" s="1425" t="s">
        <v>298</v>
      </c>
      <c r="B201" s="1426"/>
      <c r="C201" s="258" t="s">
        <v>227</v>
      </c>
      <c r="D201" s="715">
        <f t="shared" si="28"/>
        <v>0</v>
      </c>
      <c r="E201" s="976">
        <v>0</v>
      </c>
      <c r="F201" s="976">
        <v>0</v>
      </c>
      <c r="G201" s="976">
        <v>0</v>
      </c>
      <c r="H201" s="976">
        <v>0</v>
      </c>
      <c r="I201" s="976">
        <v>0</v>
      </c>
      <c r="J201" s="976">
        <v>0</v>
      </c>
      <c r="K201" s="977">
        <v>0</v>
      </c>
      <c r="L201" s="910"/>
    </row>
    <row r="202" spans="1:12">
      <c r="A202" s="1425"/>
      <c r="B202" s="1426"/>
      <c r="C202" s="258" t="s">
        <v>49</v>
      </c>
      <c r="D202" s="715">
        <f t="shared" si="28"/>
        <v>0</v>
      </c>
      <c r="E202" s="976">
        <v>0</v>
      </c>
      <c r="F202" s="976">
        <v>0</v>
      </c>
      <c r="G202" s="976">
        <v>0</v>
      </c>
      <c r="H202" s="976">
        <v>0</v>
      </c>
      <c r="I202" s="976">
        <v>0</v>
      </c>
      <c r="J202" s="976">
        <v>0</v>
      </c>
      <c r="K202" s="977">
        <v>0</v>
      </c>
      <c r="L202" s="910"/>
    </row>
    <row r="203" spans="1:12">
      <c r="A203" s="1425"/>
      <c r="B203" s="1426"/>
      <c r="C203" s="258" t="s">
        <v>228</v>
      </c>
      <c r="D203" s="715">
        <f t="shared" si="28"/>
        <v>0</v>
      </c>
      <c r="E203" s="976">
        <v>0</v>
      </c>
      <c r="F203" s="976">
        <v>0</v>
      </c>
      <c r="G203" s="976">
        <v>0</v>
      </c>
      <c r="H203" s="976">
        <v>0</v>
      </c>
      <c r="I203" s="976">
        <v>0</v>
      </c>
      <c r="J203" s="976">
        <v>0</v>
      </c>
      <c r="K203" s="977">
        <v>0</v>
      </c>
      <c r="L203" s="910"/>
    </row>
    <row r="204" spans="1:12">
      <c r="A204" s="1425" t="s">
        <v>299</v>
      </c>
      <c r="B204" s="1426"/>
      <c r="C204" s="258" t="s">
        <v>227</v>
      </c>
      <c r="D204" s="715">
        <f t="shared" si="28"/>
        <v>68846</v>
      </c>
      <c r="E204" s="972">
        <v>5350</v>
      </c>
      <c r="F204" s="972">
        <v>2501</v>
      </c>
      <c r="G204" s="972">
        <v>1360</v>
      </c>
      <c r="H204" s="972">
        <v>33995</v>
      </c>
      <c r="I204" s="972">
        <v>24312</v>
      </c>
      <c r="J204" s="972">
        <v>18</v>
      </c>
      <c r="K204" s="973">
        <v>1310</v>
      </c>
      <c r="L204" s="910"/>
    </row>
    <row r="205" spans="1:12">
      <c r="A205" s="1425"/>
      <c r="B205" s="1426"/>
      <c r="C205" s="258" t="s">
        <v>49</v>
      </c>
      <c r="D205" s="715">
        <f t="shared" si="28"/>
        <v>35679</v>
      </c>
      <c r="E205" s="972">
        <v>2767</v>
      </c>
      <c r="F205" s="972">
        <v>1348</v>
      </c>
      <c r="G205" s="972">
        <v>713</v>
      </c>
      <c r="H205" s="972">
        <v>17607</v>
      </c>
      <c r="I205" s="972">
        <v>12569</v>
      </c>
      <c r="J205" s="972">
        <v>13</v>
      </c>
      <c r="K205" s="973">
        <v>662</v>
      </c>
      <c r="L205" s="910"/>
    </row>
    <row r="206" spans="1:12">
      <c r="A206" s="1425"/>
      <c r="B206" s="1426"/>
      <c r="C206" s="258" t="s">
        <v>228</v>
      </c>
      <c r="D206" s="715">
        <f t="shared" si="28"/>
        <v>33167</v>
      </c>
      <c r="E206" s="972">
        <v>2583</v>
      </c>
      <c r="F206" s="972">
        <v>1153</v>
      </c>
      <c r="G206" s="972">
        <v>647</v>
      </c>
      <c r="H206" s="972">
        <v>16388</v>
      </c>
      <c r="I206" s="972">
        <v>11743</v>
      </c>
      <c r="J206" s="972">
        <v>5</v>
      </c>
      <c r="K206" s="973">
        <v>648</v>
      </c>
      <c r="L206" s="910"/>
    </row>
    <row r="207" spans="1:12">
      <c r="A207" s="1425" t="s">
        <v>300</v>
      </c>
      <c r="B207" s="1426"/>
      <c r="C207" s="258" t="s">
        <v>227</v>
      </c>
      <c r="D207" s="715">
        <f t="shared" si="28"/>
        <v>37899</v>
      </c>
      <c r="E207" s="972">
        <v>3489</v>
      </c>
      <c r="F207" s="972">
        <v>4609</v>
      </c>
      <c r="G207" s="972">
        <v>1749</v>
      </c>
      <c r="H207" s="972">
        <v>20876</v>
      </c>
      <c r="I207" s="972">
        <v>6913</v>
      </c>
      <c r="J207" s="972">
        <v>20</v>
      </c>
      <c r="K207" s="973">
        <v>243</v>
      </c>
      <c r="L207" s="910"/>
    </row>
    <row r="208" spans="1:12">
      <c r="A208" s="1425"/>
      <c r="B208" s="1426"/>
      <c r="C208" s="258" t="s">
        <v>49</v>
      </c>
      <c r="D208" s="715">
        <f t="shared" si="28"/>
        <v>19764</v>
      </c>
      <c r="E208" s="972">
        <v>1835</v>
      </c>
      <c r="F208" s="972">
        <v>2348</v>
      </c>
      <c r="G208" s="972">
        <v>954</v>
      </c>
      <c r="H208" s="972">
        <v>10906</v>
      </c>
      <c r="I208" s="972">
        <v>3597</v>
      </c>
      <c r="J208" s="972">
        <v>14</v>
      </c>
      <c r="K208" s="973">
        <v>110</v>
      </c>
      <c r="L208" s="910"/>
    </row>
    <row r="209" spans="1:12" ht="17.25" thickBot="1">
      <c r="A209" s="1431"/>
      <c r="B209" s="1432"/>
      <c r="C209" s="260" t="s">
        <v>228</v>
      </c>
      <c r="D209" s="719">
        <f>SUM(E209:K209)</f>
        <v>18135</v>
      </c>
      <c r="E209" s="974">
        <v>1654</v>
      </c>
      <c r="F209" s="974">
        <v>2261</v>
      </c>
      <c r="G209" s="974">
        <v>795</v>
      </c>
      <c r="H209" s="974">
        <v>9970</v>
      </c>
      <c r="I209" s="974">
        <v>3316</v>
      </c>
      <c r="J209" s="974">
        <v>6</v>
      </c>
      <c r="K209" s="975">
        <v>133</v>
      </c>
      <c r="L209" s="910"/>
    </row>
    <row r="210" spans="1:12">
      <c r="A210" s="1418" t="s">
        <v>797</v>
      </c>
      <c r="B210" s="1419"/>
      <c r="C210" s="229" t="s">
        <v>227</v>
      </c>
      <c r="D210" s="713">
        <f>SUM(E210:K210)</f>
        <v>27256</v>
      </c>
      <c r="E210" s="970">
        <v>1366</v>
      </c>
      <c r="F210" s="970">
        <v>6557</v>
      </c>
      <c r="G210" s="970">
        <v>2889</v>
      </c>
      <c r="H210" s="970">
        <v>13307</v>
      </c>
      <c r="I210" s="970">
        <v>2782</v>
      </c>
      <c r="J210" s="970">
        <v>0</v>
      </c>
      <c r="K210" s="971">
        <v>355</v>
      </c>
      <c r="L210" s="910"/>
    </row>
    <row r="211" spans="1:12">
      <c r="A211" s="1420"/>
      <c r="B211" s="1421"/>
      <c r="C211" s="231" t="s">
        <v>49</v>
      </c>
      <c r="D211" s="715">
        <f>SUM(E211:K211)</f>
        <v>13985</v>
      </c>
      <c r="E211" s="976">
        <v>707</v>
      </c>
      <c r="F211" s="976">
        <v>3401</v>
      </c>
      <c r="G211" s="976">
        <v>1491</v>
      </c>
      <c r="H211" s="976">
        <v>6775</v>
      </c>
      <c r="I211" s="976">
        <v>1429</v>
      </c>
      <c r="J211" s="976">
        <v>0</v>
      </c>
      <c r="K211" s="977">
        <v>182</v>
      </c>
      <c r="L211" s="910"/>
    </row>
    <row r="212" spans="1:12">
      <c r="A212" s="1420"/>
      <c r="B212" s="1421"/>
      <c r="C212" s="231" t="s">
        <v>228</v>
      </c>
      <c r="D212" s="715">
        <f t="shared" ref="D212:D220" si="29">SUM(E212:K212)</f>
        <v>13271</v>
      </c>
      <c r="E212" s="976">
        <v>659</v>
      </c>
      <c r="F212" s="976">
        <v>3156</v>
      </c>
      <c r="G212" s="976">
        <v>1398</v>
      </c>
      <c r="H212" s="976">
        <v>6532</v>
      </c>
      <c r="I212" s="976">
        <v>1353</v>
      </c>
      <c r="J212" s="976">
        <v>0</v>
      </c>
      <c r="K212" s="977">
        <v>173</v>
      </c>
      <c r="L212" s="910"/>
    </row>
    <row r="213" spans="1:12">
      <c r="A213" s="1425" t="s">
        <v>298</v>
      </c>
      <c r="B213" s="1426"/>
      <c r="C213" s="258" t="s">
        <v>227</v>
      </c>
      <c r="D213" s="715">
        <f t="shared" si="29"/>
        <v>0</v>
      </c>
      <c r="E213" s="976">
        <v>0</v>
      </c>
      <c r="F213" s="976">
        <v>0</v>
      </c>
      <c r="G213" s="976">
        <v>0</v>
      </c>
      <c r="H213" s="976">
        <v>0</v>
      </c>
      <c r="I213" s="976">
        <v>0</v>
      </c>
      <c r="J213" s="976">
        <v>0</v>
      </c>
      <c r="K213" s="977">
        <v>0</v>
      </c>
      <c r="L213" s="910"/>
    </row>
    <row r="214" spans="1:12">
      <c r="A214" s="1425"/>
      <c r="B214" s="1426"/>
      <c r="C214" s="258" t="s">
        <v>49</v>
      </c>
      <c r="D214" s="715">
        <f t="shared" si="29"/>
        <v>0</v>
      </c>
      <c r="E214" s="976">
        <v>0</v>
      </c>
      <c r="F214" s="976">
        <v>0</v>
      </c>
      <c r="G214" s="976">
        <v>0</v>
      </c>
      <c r="H214" s="976">
        <v>0</v>
      </c>
      <c r="I214" s="976">
        <v>0</v>
      </c>
      <c r="J214" s="976">
        <v>0</v>
      </c>
      <c r="K214" s="977">
        <v>0</v>
      </c>
      <c r="L214" s="910"/>
    </row>
    <row r="215" spans="1:12">
      <c r="A215" s="1425"/>
      <c r="B215" s="1426"/>
      <c r="C215" s="258" t="s">
        <v>228</v>
      </c>
      <c r="D215" s="715">
        <f t="shared" si="29"/>
        <v>0</v>
      </c>
      <c r="E215" s="976">
        <v>0</v>
      </c>
      <c r="F215" s="976">
        <v>0</v>
      </c>
      <c r="G215" s="976">
        <v>0</v>
      </c>
      <c r="H215" s="976">
        <v>0</v>
      </c>
      <c r="I215" s="976">
        <v>0</v>
      </c>
      <c r="J215" s="976">
        <v>0</v>
      </c>
      <c r="K215" s="977">
        <v>0</v>
      </c>
      <c r="L215" s="910"/>
    </row>
    <row r="216" spans="1:12">
      <c r="A216" s="1422" t="s">
        <v>299</v>
      </c>
      <c r="B216" s="1423"/>
      <c r="C216" s="250" t="s">
        <v>227</v>
      </c>
      <c r="D216" s="715">
        <f t="shared" si="29"/>
        <v>3948</v>
      </c>
      <c r="E216" s="867">
        <v>240</v>
      </c>
      <c r="F216" s="867">
        <v>164</v>
      </c>
      <c r="G216" s="867">
        <v>574</v>
      </c>
      <c r="H216" s="867">
        <v>1923</v>
      </c>
      <c r="I216" s="867">
        <v>912</v>
      </c>
      <c r="J216" s="867">
        <v>0</v>
      </c>
      <c r="K216" s="868">
        <v>135</v>
      </c>
      <c r="L216" s="910"/>
    </row>
    <row r="217" spans="1:12">
      <c r="A217" s="1422"/>
      <c r="B217" s="1423"/>
      <c r="C217" s="250" t="s">
        <v>49</v>
      </c>
      <c r="D217" s="715">
        <f t="shared" si="29"/>
        <v>2000</v>
      </c>
      <c r="E217" s="867">
        <v>111</v>
      </c>
      <c r="F217" s="867">
        <v>84</v>
      </c>
      <c r="G217" s="867">
        <v>299</v>
      </c>
      <c r="H217" s="867">
        <v>996</v>
      </c>
      <c r="I217" s="867">
        <v>442</v>
      </c>
      <c r="J217" s="867">
        <v>0</v>
      </c>
      <c r="K217" s="868">
        <v>68</v>
      </c>
      <c r="L217" s="910"/>
    </row>
    <row r="218" spans="1:12">
      <c r="A218" s="1422"/>
      <c r="B218" s="1423"/>
      <c r="C218" s="250" t="s">
        <v>228</v>
      </c>
      <c r="D218" s="715">
        <f t="shared" si="29"/>
        <v>1948</v>
      </c>
      <c r="E218" s="867">
        <v>129</v>
      </c>
      <c r="F218" s="867">
        <v>80</v>
      </c>
      <c r="G218" s="867">
        <v>275</v>
      </c>
      <c r="H218" s="867">
        <v>927</v>
      </c>
      <c r="I218" s="867">
        <v>470</v>
      </c>
      <c r="J218" s="867">
        <v>0</v>
      </c>
      <c r="K218" s="868">
        <v>67</v>
      </c>
      <c r="L218" s="910"/>
    </row>
    <row r="219" spans="1:12">
      <c r="A219" s="1422" t="s">
        <v>300</v>
      </c>
      <c r="B219" s="1423"/>
      <c r="C219" s="250" t="s">
        <v>227</v>
      </c>
      <c r="D219" s="715">
        <f t="shared" si="29"/>
        <v>23308</v>
      </c>
      <c r="E219" s="867">
        <v>1126</v>
      </c>
      <c r="F219" s="867">
        <v>6393</v>
      </c>
      <c r="G219" s="867">
        <v>2315</v>
      </c>
      <c r="H219" s="867">
        <v>11384</v>
      </c>
      <c r="I219" s="867">
        <v>1870</v>
      </c>
      <c r="J219" s="867">
        <v>0</v>
      </c>
      <c r="K219" s="868">
        <v>220</v>
      </c>
      <c r="L219" s="910"/>
    </row>
    <row r="220" spans="1:12">
      <c r="A220" s="1422"/>
      <c r="B220" s="1423"/>
      <c r="C220" s="250" t="s">
        <v>49</v>
      </c>
      <c r="D220" s="715">
        <f t="shared" si="29"/>
        <v>11985</v>
      </c>
      <c r="E220" s="867">
        <v>596</v>
      </c>
      <c r="F220" s="867">
        <v>3317</v>
      </c>
      <c r="G220" s="867">
        <v>1192</v>
      </c>
      <c r="H220" s="867">
        <v>5779</v>
      </c>
      <c r="I220" s="867">
        <v>987</v>
      </c>
      <c r="J220" s="867">
        <v>0</v>
      </c>
      <c r="K220" s="868">
        <v>114</v>
      </c>
      <c r="L220" s="910"/>
    </row>
    <row r="221" spans="1:12" ht="17.25" thickBot="1">
      <c r="A221" s="1424"/>
      <c r="B221" s="1386"/>
      <c r="C221" s="261" t="s">
        <v>228</v>
      </c>
      <c r="D221" s="719">
        <f>SUM(E221:K221)</f>
        <v>11323</v>
      </c>
      <c r="E221" s="869">
        <v>530</v>
      </c>
      <c r="F221" s="869">
        <v>3076</v>
      </c>
      <c r="G221" s="869">
        <v>1123</v>
      </c>
      <c r="H221" s="869">
        <v>5605</v>
      </c>
      <c r="I221" s="869">
        <v>883</v>
      </c>
      <c r="J221" s="869">
        <v>0</v>
      </c>
      <c r="K221" s="870">
        <v>106</v>
      </c>
      <c r="L221" s="910"/>
    </row>
  </sheetData>
  <mergeCells count="76">
    <mergeCell ref="A129:B131"/>
    <mergeCell ref="A141:B143"/>
    <mergeCell ref="A153:B155"/>
    <mergeCell ref="A165:B167"/>
    <mergeCell ref="A177:B179"/>
    <mergeCell ref="A135:B137"/>
    <mergeCell ref="A87:B89"/>
    <mergeCell ref="A96:B98"/>
    <mergeCell ref="A108:B110"/>
    <mergeCell ref="A75:B77"/>
    <mergeCell ref="A78:B80"/>
    <mergeCell ref="A81:B83"/>
    <mergeCell ref="A90:B92"/>
    <mergeCell ref="A93:B95"/>
    <mergeCell ref="A99:B101"/>
    <mergeCell ref="A102:B104"/>
    <mergeCell ref="A105:B107"/>
    <mergeCell ref="A24:B26"/>
    <mergeCell ref="A27:B29"/>
    <mergeCell ref="A36:B38"/>
    <mergeCell ref="A48:B50"/>
    <mergeCell ref="A60:B62"/>
    <mergeCell ref="A21:B23"/>
    <mergeCell ref="A1:K1"/>
    <mergeCell ref="A4:B5"/>
    <mergeCell ref="C4:K4"/>
    <mergeCell ref="C5:D5"/>
    <mergeCell ref="A6:B8"/>
    <mergeCell ref="A9:B11"/>
    <mergeCell ref="A12:B14"/>
    <mergeCell ref="A15:B17"/>
    <mergeCell ref="A18:B20"/>
    <mergeCell ref="A123:B125"/>
    <mergeCell ref="A126:B128"/>
    <mergeCell ref="A132:B134"/>
    <mergeCell ref="A69:B71"/>
    <mergeCell ref="A30:B32"/>
    <mergeCell ref="A33:B35"/>
    <mergeCell ref="A39:B41"/>
    <mergeCell ref="A42:B44"/>
    <mergeCell ref="A45:B47"/>
    <mergeCell ref="A51:B53"/>
    <mergeCell ref="A54:B56"/>
    <mergeCell ref="A57:B59"/>
    <mergeCell ref="A63:B65"/>
    <mergeCell ref="A66:B68"/>
    <mergeCell ref="A72:B74"/>
    <mergeCell ref="A84:B86"/>
    <mergeCell ref="A111:B113"/>
    <mergeCell ref="A117:B119"/>
    <mergeCell ref="A183:B185"/>
    <mergeCell ref="A138:B140"/>
    <mergeCell ref="A144:B146"/>
    <mergeCell ref="A147:B149"/>
    <mergeCell ref="A150:B152"/>
    <mergeCell ref="A156:B158"/>
    <mergeCell ref="A159:B161"/>
    <mergeCell ref="A162:B164"/>
    <mergeCell ref="A168:B170"/>
    <mergeCell ref="A171:B173"/>
    <mergeCell ref="A174:B176"/>
    <mergeCell ref="A180:B182"/>
    <mergeCell ref="A114:B116"/>
    <mergeCell ref="A120:B122"/>
    <mergeCell ref="A210:B212"/>
    <mergeCell ref="A216:B218"/>
    <mergeCell ref="A219:B221"/>
    <mergeCell ref="A186:B188"/>
    <mergeCell ref="A192:B194"/>
    <mergeCell ref="A195:B197"/>
    <mergeCell ref="A198:B200"/>
    <mergeCell ref="A204:B206"/>
    <mergeCell ref="A207:B209"/>
    <mergeCell ref="A189:B191"/>
    <mergeCell ref="A201:B203"/>
    <mergeCell ref="A213:B215"/>
  </mergeCells>
  <phoneticPr fontId="9" type="noConversion"/>
  <pageMargins left="0.51" right="0.37" top="0.75" bottom="0.75" header="0.3" footer="0.3"/>
  <pageSetup paperSize="9" scale="75" orientation="portrait" r:id="rId1"/>
  <ignoredErrors>
    <ignoredError sqref="E12:K12 E15:K15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K439"/>
  <sheetViews>
    <sheetView zoomScale="90" zoomScaleNormal="90" workbookViewId="0">
      <selection activeCell="G8" sqref="G8"/>
    </sheetView>
  </sheetViews>
  <sheetFormatPr defaultRowHeight="16.5"/>
  <cols>
    <col min="1" max="1" width="5.5" style="147" customWidth="1"/>
    <col min="2" max="2" width="10.75" style="139" customWidth="1"/>
    <col min="3" max="3" width="4.875" style="142" customWidth="1"/>
    <col min="4" max="4" width="12.375" style="139" bestFit="1" customWidth="1"/>
    <col min="5" max="5" width="10.5" style="139" bestFit="1" customWidth="1"/>
    <col min="6" max="6" width="12.125" style="139" customWidth="1"/>
    <col min="7" max="7" width="11.25" style="139" customWidth="1"/>
    <col min="8" max="8" width="12.375" style="139" bestFit="1" customWidth="1"/>
    <col min="9" max="10" width="10.5" style="139" bestFit="1" customWidth="1"/>
    <col min="11" max="11" width="9.375" style="139" bestFit="1" customWidth="1"/>
    <col min="12" max="16384" width="9" style="139"/>
  </cols>
  <sheetData>
    <row r="1" spans="1:11" ht="26.25">
      <c r="A1" s="1457" t="s">
        <v>663</v>
      </c>
      <c r="B1" s="1457"/>
      <c r="C1" s="1457"/>
      <c r="D1" s="1457"/>
      <c r="E1" s="1457"/>
      <c r="F1" s="1457"/>
      <c r="G1" s="1457"/>
      <c r="H1" s="1457"/>
      <c r="I1" s="1457"/>
      <c r="J1" s="1457"/>
      <c r="K1" s="1457"/>
    </row>
    <row r="2" spans="1:11" ht="16.5" customHeight="1">
      <c r="A2" s="140"/>
      <c r="C2" s="141"/>
      <c r="D2" s="142"/>
      <c r="E2" s="143"/>
      <c r="F2" s="143"/>
      <c r="G2" s="143"/>
      <c r="H2" s="143"/>
      <c r="I2" s="143"/>
      <c r="J2" s="143"/>
      <c r="K2" s="143"/>
    </row>
    <row r="3" spans="1:11" ht="17.25" thickBot="1">
      <c r="A3" s="144"/>
      <c r="C3" s="145"/>
      <c r="D3" s="145"/>
      <c r="F3" s="522" t="s">
        <v>959</v>
      </c>
      <c r="K3" s="146" t="s">
        <v>233</v>
      </c>
    </row>
    <row r="4" spans="1:11">
      <c r="A4" s="1446" t="s">
        <v>35</v>
      </c>
      <c r="B4" s="1449"/>
      <c r="C4" s="1458"/>
      <c r="D4" s="1460" t="s">
        <v>374</v>
      </c>
      <c r="E4" s="1449"/>
      <c r="F4" s="1449"/>
      <c r="G4" s="1449"/>
      <c r="H4" s="1449"/>
      <c r="I4" s="1449"/>
      <c r="J4" s="1449"/>
      <c r="K4" s="1458"/>
    </row>
    <row r="5" spans="1:11" ht="48.75" customHeight="1" thickBot="1">
      <c r="A5" s="1447"/>
      <c r="B5" s="1450"/>
      <c r="C5" s="1459"/>
      <c r="D5" s="483" t="s">
        <v>21</v>
      </c>
      <c r="E5" s="484" t="s">
        <v>694</v>
      </c>
      <c r="F5" s="484" t="s">
        <v>943</v>
      </c>
      <c r="G5" s="554" t="s">
        <v>944</v>
      </c>
      <c r="H5" s="554" t="s">
        <v>945</v>
      </c>
      <c r="I5" s="484" t="s">
        <v>696</v>
      </c>
      <c r="J5" s="484" t="s">
        <v>695</v>
      </c>
      <c r="K5" s="502" t="s">
        <v>697</v>
      </c>
    </row>
    <row r="6" spans="1:11">
      <c r="A6" s="1446" t="s">
        <v>664</v>
      </c>
      <c r="B6" s="1449" t="s">
        <v>21</v>
      </c>
      <c r="C6" s="262" t="s">
        <v>21</v>
      </c>
      <c r="D6" s="940">
        <f>SUM(E6:K6)</f>
        <v>1486980</v>
      </c>
      <c r="E6" s="713">
        <f>SUM(E7:E8)</f>
        <v>154465</v>
      </c>
      <c r="F6" s="713">
        <f>SUM(F7:F8)</f>
        <v>108834</v>
      </c>
      <c r="G6" s="713">
        <f t="shared" ref="G6:K6" si="0">SUM(G7:G8)</f>
        <v>51684</v>
      </c>
      <c r="H6" s="713">
        <f t="shared" si="0"/>
        <v>770179</v>
      </c>
      <c r="I6" s="713">
        <f t="shared" si="0"/>
        <v>364113</v>
      </c>
      <c r="J6" s="713">
        <f t="shared" si="0"/>
        <v>3226</v>
      </c>
      <c r="K6" s="714">
        <f t="shared" si="0"/>
        <v>34479</v>
      </c>
    </row>
    <row r="7" spans="1:11">
      <c r="A7" s="1447"/>
      <c r="B7" s="1450"/>
      <c r="C7" s="218" t="s">
        <v>15</v>
      </c>
      <c r="D7" s="941">
        <f>SUM(E7:K7)</f>
        <v>768523</v>
      </c>
      <c r="E7" s="715">
        <f>SUM(E10,E13,E16,E19,E22,E25,E28)</f>
        <v>79934</v>
      </c>
      <c r="F7" s="715">
        <f t="shared" ref="F7:K7" si="1">SUM(F10,F13,F16,F19,F22,F25,F28)</f>
        <v>57048</v>
      </c>
      <c r="G7" s="715">
        <f t="shared" si="1"/>
        <v>26670</v>
      </c>
      <c r="H7" s="715">
        <f t="shared" si="1"/>
        <v>397270</v>
      </c>
      <c r="I7" s="715">
        <f t="shared" si="1"/>
        <v>187899</v>
      </c>
      <c r="J7" s="715">
        <f t="shared" si="1"/>
        <v>1735</v>
      </c>
      <c r="K7" s="718">
        <f t="shared" si="1"/>
        <v>17967</v>
      </c>
    </row>
    <row r="8" spans="1:11">
      <c r="A8" s="1447"/>
      <c r="B8" s="1450"/>
      <c r="C8" s="218" t="s">
        <v>16</v>
      </c>
      <c r="D8" s="941">
        <f t="shared" ref="D8:D28" si="2">SUM(E8:K8)</f>
        <v>718457</v>
      </c>
      <c r="E8" s="715">
        <f>SUM(E11,E14,E17,E20,E23,E26,E29)</f>
        <v>74531</v>
      </c>
      <c r="F8" s="715">
        <f t="shared" ref="F8:K8" si="3">SUM(F11,F14,F17,F20,F23,F26,F29)</f>
        <v>51786</v>
      </c>
      <c r="G8" s="715">
        <f t="shared" si="3"/>
        <v>25014</v>
      </c>
      <c r="H8" s="715">
        <f t="shared" si="3"/>
        <v>372909</v>
      </c>
      <c r="I8" s="715">
        <f t="shared" si="3"/>
        <v>176214</v>
      </c>
      <c r="J8" s="715">
        <f t="shared" si="3"/>
        <v>1491</v>
      </c>
      <c r="K8" s="718">
        <f t="shared" si="3"/>
        <v>16512</v>
      </c>
    </row>
    <row r="9" spans="1:11">
      <c r="A9" s="1447"/>
      <c r="B9" s="1450" t="s">
        <v>665</v>
      </c>
      <c r="C9" s="218" t="s">
        <v>21</v>
      </c>
      <c r="D9" s="941">
        <f t="shared" si="2"/>
        <v>148273</v>
      </c>
      <c r="E9" s="715">
        <f>SUM(E10:E11)</f>
        <v>3595</v>
      </c>
      <c r="F9" s="715">
        <f t="shared" ref="F9:K9" si="4">SUM(F10:F11)</f>
        <v>2958</v>
      </c>
      <c r="G9" s="715">
        <f t="shared" si="4"/>
        <v>1131</v>
      </c>
      <c r="H9" s="715">
        <f t="shared" si="4"/>
        <v>35713</v>
      </c>
      <c r="I9" s="715">
        <f t="shared" si="4"/>
        <v>103347</v>
      </c>
      <c r="J9" s="715">
        <f t="shared" si="4"/>
        <v>190</v>
      </c>
      <c r="K9" s="718">
        <f t="shared" si="4"/>
        <v>1339</v>
      </c>
    </row>
    <row r="10" spans="1:11">
      <c r="A10" s="1447"/>
      <c r="B10" s="1450"/>
      <c r="C10" s="218" t="s">
        <v>15</v>
      </c>
      <c r="D10" s="941">
        <f t="shared" si="2"/>
        <v>77458</v>
      </c>
      <c r="E10" s="715">
        <f>SUM(E34,E58,E82,E106,E130,E154,E178,E202,E226,E250,E274,E298,E322,E346,E370,E394,E418)</f>
        <v>1928</v>
      </c>
      <c r="F10" s="715">
        <f t="shared" ref="F10:K10" si="5">SUM(F34,F58,F82,F106,F130,F154,F178,F202,F226,F250,F274,F298,F322,F346,F370,F394,F418)</f>
        <v>1555</v>
      </c>
      <c r="G10" s="715">
        <f t="shared" si="5"/>
        <v>589</v>
      </c>
      <c r="H10" s="715">
        <f t="shared" si="5"/>
        <v>18813</v>
      </c>
      <c r="I10" s="715">
        <f t="shared" si="5"/>
        <v>53768</v>
      </c>
      <c r="J10" s="715">
        <f t="shared" si="5"/>
        <v>103</v>
      </c>
      <c r="K10" s="718">
        <f t="shared" si="5"/>
        <v>702</v>
      </c>
    </row>
    <row r="11" spans="1:11">
      <c r="A11" s="1447"/>
      <c r="B11" s="1450"/>
      <c r="C11" s="218" t="s">
        <v>16</v>
      </c>
      <c r="D11" s="941">
        <f t="shared" si="2"/>
        <v>70815</v>
      </c>
      <c r="E11" s="715">
        <f>SUM(E35,E59,E83,E107,E131,E155,E179,E203,E227,E251,E275,E299,E323,E347,E371,E395,E419)</f>
        <v>1667</v>
      </c>
      <c r="F11" s="715">
        <f t="shared" ref="F11:K11" si="6">SUM(F35,F59,F83,F107,F131,F155,F179,F203,F227,F251,F275,F299,F323,F347,F371,F395,F419)</f>
        <v>1403</v>
      </c>
      <c r="G11" s="715">
        <f t="shared" si="6"/>
        <v>542</v>
      </c>
      <c r="H11" s="715">
        <f t="shared" si="6"/>
        <v>16900</v>
      </c>
      <c r="I11" s="715">
        <f t="shared" si="6"/>
        <v>49579</v>
      </c>
      <c r="J11" s="715">
        <f t="shared" si="6"/>
        <v>87</v>
      </c>
      <c r="K11" s="718">
        <f t="shared" si="6"/>
        <v>637</v>
      </c>
    </row>
    <row r="12" spans="1:11">
      <c r="A12" s="1447"/>
      <c r="B12" s="1450" t="s">
        <v>666</v>
      </c>
      <c r="C12" s="218" t="s">
        <v>21</v>
      </c>
      <c r="D12" s="941">
        <f t="shared" si="2"/>
        <v>325921</v>
      </c>
      <c r="E12" s="715">
        <f>SUM(E13:E14)</f>
        <v>19791</v>
      </c>
      <c r="F12" s="715">
        <f t="shared" ref="F12" si="7">SUM(F13:F14)</f>
        <v>14597</v>
      </c>
      <c r="G12" s="715">
        <f t="shared" ref="G12" si="8">SUM(G13:G14)</f>
        <v>6114</v>
      </c>
      <c r="H12" s="715">
        <f t="shared" ref="H12" si="9">SUM(H13:H14)</f>
        <v>128165</v>
      </c>
      <c r="I12" s="715">
        <f t="shared" ref="I12" si="10">SUM(I13:I14)</f>
        <v>150603</v>
      </c>
      <c r="J12" s="715">
        <f t="shared" ref="J12" si="11">SUM(J13:J14)</f>
        <v>438</v>
      </c>
      <c r="K12" s="718">
        <f t="shared" ref="K12" si="12">SUM(K13:K14)</f>
        <v>6213</v>
      </c>
    </row>
    <row r="13" spans="1:11">
      <c r="A13" s="1447"/>
      <c r="B13" s="1450"/>
      <c r="C13" s="218" t="s">
        <v>15</v>
      </c>
      <c r="D13" s="941">
        <f t="shared" si="2"/>
        <v>167767</v>
      </c>
      <c r="E13" s="715">
        <f>SUM(E37,E61,E85,E109,E133,E157,E181,E205,E229,E253,E277,E301,E325,E349,E373,E397,E421)</f>
        <v>10180</v>
      </c>
      <c r="F13" s="715">
        <f t="shared" ref="F13:K13" si="13">SUM(F37,F61,F85,F109,F133,F157,F181,F205,F229,F253,F277,F301,F325,F349,F373,F397,F421)</f>
        <v>7577</v>
      </c>
      <c r="G13" s="715">
        <f t="shared" si="13"/>
        <v>3167</v>
      </c>
      <c r="H13" s="715">
        <f t="shared" si="13"/>
        <v>65927</v>
      </c>
      <c r="I13" s="715">
        <f t="shared" si="13"/>
        <v>77438</v>
      </c>
      <c r="J13" s="715">
        <f t="shared" si="13"/>
        <v>242</v>
      </c>
      <c r="K13" s="718">
        <f t="shared" si="13"/>
        <v>3236</v>
      </c>
    </row>
    <row r="14" spans="1:11">
      <c r="A14" s="1447"/>
      <c r="B14" s="1450"/>
      <c r="C14" s="218" t="s">
        <v>16</v>
      </c>
      <c r="D14" s="941">
        <f t="shared" si="2"/>
        <v>158154</v>
      </c>
      <c r="E14" s="715">
        <f>SUM(E38,E62,E86,E110,E134,E158,E182,E206,E230,E254,E278,E302,E326,E350,E374,E398,E422)</f>
        <v>9611</v>
      </c>
      <c r="F14" s="715">
        <f t="shared" ref="F14:K14" si="14">SUM(F38,F62,F86,F110,F134,F158,F182,F206,F230,F254,F278,F302,F326,F350,F374,F398,F422)</f>
        <v>7020</v>
      </c>
      <c r="G14" s="715">
        <f t="shared" si="14"/>
        <v>2947</v>
      </c>
      <c r="H14" s="715">
        <f t="shared" si="14"/>
        <v>62238</v>
      </c>
      <c r="I14" s="715">
        <f t="shared" si="14"/>
        <v>73165</v>
      </c>
      <c r="J14" s="715">
        <f t="shared" si="14"/>
        <v>196</v>
      </c>
      <c r="K14" s="718">
        <f t="shared" si="14"/>
        <v>2977</v>
      </c>
    </row>
    <row r="15" spans="1:11">
      <c r="A15" s="1447"/>
      <c r="B15" s="1450" t="s">
        <v>481</v>
      </c>
      <c r="C15" s="218" t="s">
        <v>21</v>
      </c>
      <c r="D15" s="941">
        <f t="shared" si="2"/>
        <v>400781</v>
      </c>
      <c r="E15" s="715">
        <f>SUM(E16:E17)</f>
        <v>33508</v>
      </c>
      <c r="F15" s="715">
        <f t="shared" ref="F15" si="15">SUM(F16:F17)</f>
        <v>26244</v>
      </c>
      <c r="G15" s="715">
        <f t="shared" ref="G15" si="16">SUM(G16:G17)</f>
        <v>11162</v>
      </c>
      <c r="H15" s="715">
        <f t="shared" ref="H15" si="17">SUM(H16:H17)</f>
        <v>215115</v>
      </c>
      <c r="I15" s="715">
        <f t="shared" ref="I15" si="18">SUM(I16:I17)</f>
        <v>105795</v>
      </c>
      <c r="J15" s="715">
        <f t="shared" ref="J15" si="19">SUM(J16:J17)</f>
        <v>806</v>
      </c>
      <c r="K15" s="718">
        <f t="shared" ref="K15" si="20">SUM(K16:K17)</f>
        <v>8151</v>
      </c>
    </row>
    <row r="16" spans="1:11">
      <c r="A16" s="1447"/>
      <c r="B16" s="1450"/>
      <c r="C16" s="218" t="s">
        <v>15</v>
      </c>
      <c r="D16" s="941">
        <f t="shared" si="2"/>
        <v>206949</v>
      </c>
      <c r="E16" s="715">
        <f>SUM(E40,E64,E88,E112,E136,E160,E184,E208,E232,E256,E280,E304,E328,E352,E376,E400,E424)</f>
        <v>17231</v>
      </c>
      <c r="F16" s="715">
        <f t="shared" ref="F16:K16" si="21">SUM(F40,F64,F88,F112,F136,F160,F184,F208,F232,F256,F280,F304,F328,F352,F376,F400,F424)</f>
        <v>13650</v>
      </c>
      <c r="G16" s="715">
        <f t="shared" si="21"/>
        <v>5807</v>
      </c>
      <c r="H16" s="715">
        <f t="shared" si="21"/>
        <v>111165</v>
      </c>
      <c r="I16" s="715">
        <f t="shared" si="21"/>
        <v>54387</v>
      </c>
      <c r="J16" s="715">
        <f t="shared" si="21"/>
        <v>427</v>
      </c>
      <c r="K16" s="718">
        <f t="shared" si="21"/>
        <v>4282</v>
      </c>
    </row>
    <row r="17" spans="1:11">
      <c r="A17" s="1447"/>
      <c r="B17" s="1450"/>
      <c r="C17" s="218" t="s">
        <v>16</v>
      </c>
      <c r="D17" s="941">
        <f t="shared" si="2"/>
        <v>193832</v>
      </c>
      <c r="E17" s="715">
        <f>SUM(E41,E65,E89,E113,E137,E161,E185,E209,E233,E257,E281,E305,E329,E353,E377,E401,E425)</f>
        <v>16277</v>
      </c>
      <c r="F17" s="715">
        <f t="shared" ref="F17:K17" si="22">SUM(F41,F65,F89,F113,F137,F161,F185,F209,F233,F257,F281,F305,F329,F353,F377,F401,F425)</f>
        <v>12594</v>
      </c>
      <c r="G17" s="715">
        <f t="shared" si="22"/>
        <v>5355</v>
      </c>
      <c r="H17" s="715">
        <f t="shared" si="22"/>
        <v>103950</v>
      </c>
      <c r="I17" s="715">
        <f t="shared" si="22"/>
        <v>51408</v>
      </c>
      <c r="J17" s="715">
        <f t="shared" si="22"/>
        <v>379</v>
      </c>
      <c r="K17" s="718">
        <f t="shared" si="22"/>
        <v>3869</v>
      </c>
    </row>
    <row r="18" spans="1:11">
      <c r="A18" s="1447"/>
      <c r="B18" s="1450" t="s">
        <v>482</v>
      </c>
      <c r="C18" s="218" t="s">
        <v>21</v>
      </c>
      <c r="D18" s="941">
        <f t="shared" si="2"/>
        <v>255786</v>
      </c>
      <c r="E18" s="715">
        <f>SUM(E19:E20)</f>
        <v>34118</v>
      </c>
      <c r="F18" s="715">
        <f t="shared" ref="F18" si="23">SUM(F19:F20)</f>
        <v>23893</v>
      </c>
      <c r="G18" s="715">
        <f t="shared" ref="G18" si="24">SUM(G19:G20)</f>
        <v>11531</v>
      </c>
      <c r="H18" s="715">
        <f t="shared" ref="H18" si="25">SUM(H19:H20)</f>
        <v>174854</v>
      </c>
      <c r="I18" s="715">
        <f t="shared" ref="I18" si="26">SUM(I19:I20)</f>
        <v>2922</v>
      </c>
      <c r="J18" s="715">
        <f t="shared" ref="J18" si="27">SUM(J19:J20)</f>
        <v>649</v>
      </c>
      <c r="K18" s="718">
        <f t="shared" ref="K18" si="28">SUM(K19:K20)</f>
        <v>7819</v>
      </c>
    </row>
    <row r="19" spans="1:11">
      <c r="A19" s="1447"/>
      <c r="B19" s="1450"/>
      <c r="C19" s="218" t="s">
        <v>15</v>
      </c>
      <c r="D19" s="941">
        <f t="shared" si="2"/>
        <v>132167</v>
      </c>
      <c r="E19" s="715">
        <f>SUM(E43,E67,E91,E115,E139,E163,E187,E211,E235,E259,E283,E307,E331,E355,E379,E403,E427)</f>
        <v>17711</v>
      </c>
      <c r="F19" s="715">
        <f t="shared" ref="F19:K19" si="29">SUM(F43,F67,F91,F115,F139,F163,F187,F211,F235,F259,F283,F307,F331,F355,F379,F403,F427)</f>
        <v>12532</v>
      </c>
      <c r="G19" s="715">
        <f t="shared" si="29"/>
        <v>5985</v>
      </c>
      <c r="H19" s="715">
        <f t="shared" si="29"/>
        <v>89948</v>
      </c>
      <c r="I19" s="715">
        <f t="shared" si="29"/>
        <v>1553</v>
      </c>
      <c r="J19" s="715">
        <f t="shared" si="29"/>
        <v>334</v>
      </c>
      <c r="K19" s="718">
        <f t="shared" si="29"/>
        <v>4104</v>
      </c>
    </row>
    <row r="20" spans="1:11">
      <c r="A20" s="1447"/>
      <c r="B20" s="1450"/>
      <c r="C20" s="218" t="s">
        <v>16</v>
      </c>
      <c r="D20" s="941">
        <f t="shared" si="2"/>
        <v>123619</v>
      </c>
      <c r="E20" s="715">
        <f>SUM(E44,E68,E92,E116,E140,E164,E188,E212,E236,E260,E284,E308,E332,E356,E380,E404,E428)</f>
        <v>16407</v>
      </c>
      <c r="F20" s="715">
        <f t="shared" ref="F20:K20" si="30">SUM(F44,F68,F92,F116,F140,F164,F188,F212,F236,F260,F284,F308,F332,F356,F380,F404,F428)</f>
        <v>11361</v>
      </c>
      <c r="G20" s="715">
        <f t="shared" si="30"/>
        <v>5546</v>
      </c>
      <c r="H20" s="715">
        <f t="shared" si="30"/>
        <v>84906</v>
      </c>
      <c r="I20" s="715">
        <f t="shared" si="30"/>
        <v>1369</v>
      </c>
      <c r="J20" s="715">
        <f t="shared" si="30"/>
        <v>315</v>
      </c>
      <c r="K20" s="718">
        <f t="shared" si="30"/>
        <v>3715</v>
      </c>
    </row>
    <row r="21" spans="1:11">
      <c r="A21" s="1447"/>
      <c r="B21" s="1450" t="s">
        <v>483</v>
      </c>
      <c r="C21" s="218" t="s">
        <v>21</v>
      </c>
      <c r="D21" s="941">
        <f t="shared" si="2"/>
        <v>184513</v>
      </c>
      <c r="E21" s="715">
        <f>SUM(E22:E23)</f>
        <v>31836</v>
      </c>
      <c r="F21" s="715">
        <f t="shared" ref="F21" si="31">SUM(F22:F23)</f>
        <v>19865</v>
      </c>
      <c r="G21" s="715">
        <f t="shared" ref="G21" si="32">SUM(G22:G23)</f>
        <v>10230</v>
      </c>
      <c r="H21" s="715">
        <f t="shared" ref="H21" si="33">SUM(H22:H23)</f>
        <v>114934</v>
      </c>
      <c r="I21" s="715">
        <f t="shared" ref="I21" si="34">SUM(I22:I23)</f>
        <v>760</v>
      </c>
      <c r="J21" s="715">
        <f t="shared" ref="J21" si="35">SUM(J22:J23)</f>
        <v>592</v>
      </c>
      <c r="K21" s="718">
        <f t="shared" ref="K21" si="36">SUM(K22:K23)</f>
        <v>6296</v>
      </c>
    </row>
    <row r="22" spans="1:11">
      <c r="A22" s="1447"/>
      <c r="B22" s="1450"/>
      <c r="C22" s="218" t="s">
        <v>15</v>
      </c>
      <c r="D22" s="941">
        <f t="shared" si="2"/>
        <v>95320</v>
      </c>
      <c r="E22" s="715">
        <f>SUM(E46,E70,E94,E118,E142,E166,E190,E214,E238,E262,E286,E310,E334,E358,E382,E406,E430)</f>
        <v>16476</v>
      </c>
      <c r="F22" s="715">
        <f t="shared" ref="F22:K22" si="37">SUM(F46,F70,F94,F118,F142,F166,F190,F214,F238,F262,F286,F310,F334,F358,F382,F406,F430)</f>
        <v>10400</v>
      </c>
      <c r="G22" s="715">
        <f t="shared" si="37"/>
        <v>5238</v>
      </c>
      <c r="H22" s="715">
        <f t="shared" si="37"/>
        <v>59241</v>
      </c>
      <c r="I22" s="715">
        <f t="shared" si="37"/>
        <v>402</v>
      </c>
      <c r="J22" s="715">
        <f t="shared" si="37"/>
        <v>321</v>
      </c>
      <c r="K22" s="718">
        <f t="shared" si="37"/>
        <v>3242</v>
      </c>
    </row>
    <row r="23" spans="1:11">
      <c r="A23" s="1447"/>
      <c r="B23" s="1450"/>
      <c r="C23" s="218" t="s">
        <v>16</v>
      </c>
      <c r="D23" s="941">
        <f t="shared" si="2"/>
        <v>89193</v>
      </c>
      <c r="E23" s="715">
        <f>SUM(E47,E71,E95,E119,E143,E167,E191,E215,E239,E263,E287,E311,E335,E359,E383,E407,E431)</f>
        <v>15360</v>
      </c>
      <c r="F23" s="715">
        <f t="shared" ref="F23:K23" si="38">SUM(F47,F71,F95,F119,F143,F167,F191,F215,F239,F263,F287,F311,F335,F359,F383,F407,F431)</f>
        <v>9465</v>
      </c>
      <c r="G23" s="715">
        <f t="shared" si="38"/>
        <v>4992</v>
      </c>
      <c r="H23" s="715">
        <f t="shared" si="38"/>
        <v>55693</v>
      </c>
      <c r="I23" s="715">
        <f t="shared" si="38"/>
        <v>358</v>
      </c>
      <c r="J23" s="715">
        <f t="shared" si="38"/>
        <v>271</v>
      </c>
      <c r="K23" s="718">
        <f t="shared" si="38"/>
        <v>3054</v>
      </c>
    </row>
    <row r="24" spans="1:11">
      <c r="A24" s="1447"/>
      <c r="B24" s="1450" t="s">
        <v>484</v>
      </c>
      <c r="C24" s="218" t="s">
        <v>21</v>
      </c>
      <c r="D24" s="941">
        <f t="shared" si="2"/>
        <v>161877</v>
      </c>
      <c r="E24" s="715">
        <f>SUM(E25:E26)</f>
        <v>29887</v>
      </c>
      <c r="F24" s="715">
        <f t="shared" ref="F24" si="39">SUM(F25:F26)</f>
        <v>19005</v>
      </c>
      <c r="G24" s="715">
        <f t="shared" ref="G24" si="40">SUM(G25:G26)</f>
        <v>9409</v>
      </c>
      <c r="H24" s="715">
        <f t="shared" ref="H24" si="41">SUM(H25:H26)</f>
        <v>97943</v>
      </c>
      <c r="I24" s="715">
        <f t="shared" ref="I24" si="42">SUM(I25:I26)</f>
        <v>579</v>
      </c>
      <c r="J24" s="715">
        <f t="shared" ref="J24" si="43">SUM(J25:J26)</f>
        <v>534</v>
      </c>
      <c r="K24" s="718">
        <f t="shared" ref="K24" si="44">SUM(K25:K26)</f>
        <v>4520</v>
      </c>
    </row>
    <row r="25" spans="1:11">
      <c r="A25" s="1447"/>
      <c r="B25" s="1450"/>
      <c r="C25" s="218" t="s">
        <v>15</v>
      </c>
      <c r="D25" s="941">
        <f t="shared" si="2"/>
        <v>83576</v>
      </c>
      <c r="E25" s="715">
        <f>SUM(E49,E73,E97,E121,E145,E169,E193,E217,E241,E265,E289,E313,E337,E361,E385,E409,E433)</f>
        <v>15500</v>
      </c>
      <c r="F25" s="715">
        <f t="shared" ref="F25:K25" si="45">SUM(F49,F73,F97,F121,F145,F169,F193,F217,F241,F265,F289,F313,F337,F361,F385,F409,F433)</f>
        <v>9949</v>
      </c>
      <c r="G25" s="715">
        <f t="shared" si="45"/>
        <v>4802</v>
      </c>
      <c r="H25" s="715">
        <f t="shared" si="45"/>
        <v>50404</v>
      </c>
      <c r="I25" s="715">
        <f t="shared" si="45"/>
        <v>298</v>
      </c>
      <c r="J25" s="715">
        <f t="shared" si="45"/>
        <v>297</v>
      </c>
      <c r="K25" s="718">
        <f t="shared" si="45"/>
        <v>2326</v>
      </c>
    </row>
    <row r="26" spans="1:11">
      <c r="A26" s="1447"/>
      <c r="B26" s="1450"/>
      <c r="C26" s="218" t="s">
        <v>16</v>
      </c>
      <c r="D26" s="941">
        <f t="shared" si="2"/>
        <v>78301</v>
      </c>
      <c r="E26" s="715">
        <f>SUM(E50,E74,E98,E122,E146,E170,E194,E218,E242,E266,E290,E314,E338,E362,E386,E410,E434)</f>
        <v>14387</v>
      </c>
      <c r="F26" s="715">
        <f t="shared" ref="F26:K26" si="46">SUM(F50,F74,F98,F122,F146,F170,F194,F218,F242,F266,F290,F314,F338,F362,F386,F410,F434)</f>
        <v>9056</v>
      </c>
      <c r="G26" s="715">
        <f t="shared" si="46"/>
        <v>4607</v>
      </c>
      <c r="H26" s="715">
        <f t="shared" si="46"/>
        <v>47539</v>
      </c>
      <c r="I26" s="715">
        <f t="shared" si="46"/>
        <v>281</v>
      </c>
      <c r="J26" s="715">
        <f t="shared" si="46"/>
        <v>237</v>
      </c>
      <c r="K26" s="718">
        <f t="shared" si="46"/>
        <v>2194</v>
      </c>
    </row>
    <row r="27" spans="1:11">
      <c r="A27" s="1447"/>
      <c r="B27" s="1453" t="s">
        <v>485</v>
      </c>
      <c r="C27" s="218" t="s">
        <v>21</v>
      </c>
      <c r="D27" s="941">
        <f t="shared" si="2"/>
        <v>9829</v>
      </c>
      <c r="E27" s="715">
        <f>SUM(E28:E29)</f>
        <v>1730</v>
      </c>
      <c r="F27" s="715">
        <f t="shared" ref="F27" si="47">SUM(F28:F29)</f>
        <v>2272</v>
      </c>
      <c r="G27" s="715">
        <f t="shared" ref="G27" si="48">SUM(G28:G29)</f>
        <v>2107</v>
      </c>
      <c r="H27" s="715">
        <f t="shared" ref="H27" si="49">SUM(H28:H29)</f>
        <v>3455</v>
      </c>
      <c r="I27" s="715">
        <f t="shared" ref="I27" si="50">SUM(I28:I29)</f>
        <v>107</v>
      </c>
      <c r="J27" s="715">
        <f t="shared" ref="J27" si="51">SUM(J28:J29)</f>
        <v>17</v>
      </c>
      <c r="K27" s="718">
        <f t="shared" ref="K27" si="52">SUM(K28:K29)</f>
        <v>141</v>
      </c>
    </row>
    <row r="28" spans="1:11">
      <c r="A28" s="1447"/>
      <c r="B28" s="1454"/>
      <c r="C28" s="218" t="s">
        <v>15</v>
      </c>
      <c r="D28" s="941">
        <f t="shared" si="2"/>
        <v>5286</v>
      </c>
      <c r="E28" s="715">
        <f>SUM(E52,E76,E100,E124,E148,E172,E196,E220,E244,E268,E292,E316,E340,E364,E388,E412,E436)</f>
        <v>908</v>
      </c>
      <c r="F28" s="715">
        <f t="shared" ref="F28:K28" si="53">SUM(F52,F76,F100,F124,F148,F172,F196,F220,F244,F268,F292,F316,F340,F364,F388,F412,F436)</f>
        <v>1385</v>
      </c>
      <c r="G28" s="715">
        <f t="shared" si="53"/>
        <v>1082</v>
      </c>
      <c r="H28" s="715">
        <f t="shared" si="53"/>
        <v>1772</v>
      </c>
      <c r="I28" s="715">
        <f t="shared" si="53"/>
        <v>53</v>
      </c>
      <c r="J28" s="715">
        <f t="shared" si="53"/>
        <v>11</v>
      </c>
      <c r="K28" s="718">
        <f t="shared" si="53"/>
        <v>75</v>
      </c>
    </row>
    <row r="29" spans="1:11" ht="17.25" thickBot="1">
      <c r="A29" s="1448"/>
      <c r="B29" s="1461"/>
      <c r="C29" s="263" t="s">
        <v>16</v>
      </c>
      <c r="D29" s="984">
        <f>SUM(E29:K29)</f>
        <v>4543</v>
      </c>
      <c r="E29" s="715">
        <f>SUM(E53,E77,E101,E125,E149,E173,E197,E221,E245,E269,E293,E317,E341,E365,E389,E413,E437)</f>
        <v>822</v>
      </c>
      <c r="F29" s="715">
        <f t="shared" ref="F29:K29" si="54">SUM(F53,F77,F101,F125,F149,F173,F197,F221,F245,F269,F293,F317,F341,F365,F389,F413,F437)</f>
        <v>887</v>
      </c>
      <c r="G29" s="715">
        <f t="shared" si="54"/>
        <v>1025</v>
      </c>
      <c r="H29" s="715">
        <f t="shared" si="54"/>
        <v>1683</v>
      </c>
      <c r="I29" s="715">
        <f t="shared" si="54"/>
        <v>54</v>
      </c>
      <c r="J29" s="715">
        <f t="shared" si="54"/>
        <v>6</v>
      </c>
      <c r="K29" s="866">
        <f t="shared" si="54"/>
        <v>66</v>
      </c>
    </row>
    <row r="30" spans="1:11">
      <c r="A30" s="1456" t="s">
        <v>242</v>
      </c>
      <c r="B30" s="1455" t="s">
        <v>21</v>
      </c>
      <c r="C30" s="264" t="s">
        <v>21</v>
      </c>
      <c r="D30" s="940">
        <f>SUM(E30:K30)</f>
        <v>242648</v>
      </c>
      <c r="E30" s="713">
        <f>SUM(E31:E32)</f>
        <v>56064</v>
      </c>
      <c r="F30" s="713">
        <f>SUM(F31:F32)</f>
        <v>2371</v>
      </c>
      <c r="G30" s="713">
        <f t="shared" ref="G30" si="55">SUM(G31:G32)</f>
        <v>7613</v>
      </c>
      <c r="H30" s="713">
        <f t="shared" ref="H30" si="56">SUM(H31:H32)</f>
        <v>114716</v>
      </c>
      <c r="I30" s="713">
        <f t="shared" ref="I30" si="57">SUM(I31:I32)</f>
        <v>52102</v>
      </c>
      <c r="J30" s="713">
        <f t="shared" ref="J30" si="58">SUM(J31:J32)</f>
        <v>673</v>
      </c>
      <c r="K30" s="714">
        <f t="shared" ref="K30" si="59">SUM(K31:K32)</f>
        <v>9109</v>
      </c>
    </row>
    <row r="31" spans="1:11">
      <c r="A31" s="1447"/>
      <c r="B31" s="1450"/>
      <c r="C31" s="218" t="s">
        <v>15</v>
      </c>
      <c r="D31" s="941">
        <f>SUM(E31:K31)</f>
        <v>124786</v>
      </c>
      <c r="E31" s="715">
        <f>SUM(E34,E37,E40,E43,E46,E49,E52)</f>
        <v>29066</v>
      </c>
      <c r="F31" s="715">
        <f t="shared" ref="F31:K31" si="60">SUM(F34,F37,F40,F43,F46,F49,F52)</f>
        <v>1211</v>
      </c>
      <c r="G31" s="715">
        <f t="shared" si="60"/>
        <v>3867</v>
      </c>
      <c r="H31" s="715">
        <f t="shared" si="60"/>
        <v>58773</v>
      </c>
      <c r="I31" s="715">
        <f t="shared" si="60"/>
        <v>26702</v>
      </c>
      <c r="J31" s="715">
        <f t="shared" si="60"/>
        <v>386</v>
      </c>
      <c r="K31" s="718">
        <f t="shared" si="60"/>
        <v>4781</v>
      </c>
    </row>
    <row r="32" spans="1:11">
      <c r="A32" s="1447"/>
      <c r="B32" s="1450"/>
      <c r="C32" s="218" t="s">
        <v>16</v>
      </c>
      <c r="D32" s="941">
        <f t="shared" ref="D32:D52" si="61">SUM(E32:K32)</f>
        <v>117862</v>
      </c>
      <c r="E32" s="715">
        <f>SUM(E35,E38,E41,E44,E47,E50,E53)</f>
        <v>26998</v>
      </c>
      <c r="F32" s="715">
        <f t="shared" ref="F32:K32" si="62">SUM(F35,F38,F41,F44,F47,F50,F53)</f>
        <v>1160</v>
      </c>
      <c r="G32" s="715">
        <f t="shared" si="62"/>
        <v>3746</v>
      </c>
      <c r="H32" s="715">
        <f t="shared" si="62"/>
        <v>55943</v>
      </c>
      <c r="I32" s="715">
        <f t="shared" si="62"/>
        <v>25400</v>
      </c>
      <c r="J32" s="715">
        <f t="shared" si="62"/>
        <v>287</v>
      </c>
      <c r="K32" s="718">
        <f t="shared" si="62"/>
        <v>4328</v>
      </c>
    </row>
    <row r="33" spans="1:11">
      <c r="A33" s="1447"/>
      <c r="B33" s="1450" t="s">
        <v>665</v>
      </c>
      <c r="C33" s="218" t="s">
        <v>21</v>
      </c>
      <c r="D33" s="941">
        <f t="shared" si="61"/>
        <v>22242</v>
      </c>
      <c r="E33" s="867">
        <v>1571</v>
      </c>
      <c r="F33" s="867">
        <v>17</v>
      </c>
      <c r="G33" s="867">
        <v>120</v>
      </c>
      <c r="H33" s="867">
        <v>5354</v>
      </c>
      <c r="I33" s="867">
        <v>14795</v>
      </c>
      <c r="J33" s="867">
        <v>50</v>
      </c>
      <c r="K33" s="868">
        <v>335</v>
      </c>
    </row>
    <row r="34" spans="1:11">
      <c r="A34" s="1447"/>
      <c r="B34" s="1450"/>
      <c r="C34" s="218" t="s">
        <v>15</v>
      </c>
      <c r="D34" s="941">
        <f t="shared" si="61"/>
        <v>11536</v>
      </c>
      <c r="E34" s="867">
        <v>857</v>
      </c>
      <c r="F34" s="867">
        <v>7</v>
      </c>
      <c r="G34" s="867">
        <v>61</v>
      </c>
      <c r="H34" s="867">
        <v>2850</v>
      </c>
      <c r="I34" s="867">
        <v>7560</v>
      </c>
      <c r="J34" s="867">
        <v>28</v>
      </c>
      <c r="K34" s="868">
        <v>173</v>
      </c>
    </row>
    <row r="35" spans="1:11">
      <c r="A35" s="1447"/>
      <c r="B35" s="1450"/>
      <c r="C35" s="218" t="s">
        <v>16</v>
      </c>
      <c r="D35" s="941">
        <f t="shared" si="61"/>
        <v>10706</v>
      </c>
      <c r="E35" s="867">
        <v>714</v>
      </c>
      <c r="F35" s="867">
        <v>10</v>
      </c>
      <c r="G35" s="867">
        <v>59</v>
      </c>
      <c r="H35" s="867">
        <v>2504</v>
      </c>
      <c r="I35" s="867">
        <v>7235</v>
      </c>
      <c r="J35" s="867">
        <v>22</v>
      </c>
      <c r="K35" s="868">
        <v>162</v>
      </c>
    </row>
    <row r="36" spans="1:11" ht="16.5" customHeight="1">
      <c r="A36" s="1447"/>
      <c r="B36" s="1450" t="s">
        <v>666</v>
      </c>
      <c r="C36" s="218" t="s">
        <v>21</v>
      </c>
      <c r="D36" s="941">
        <f t="shared" si="61"/>
        <v>51140</v>
      </c>
      <c r="E36" s="867">
        <v>7299</v>
      </c>
      <c r="F36" s="867">
        <v>201</v>
      </c>
      <c r="G36" s="867">
        <v>764</v>
      </c>
      <c r="H36" s="867">
        <v>19898</v>
      </c>
      <c r="I36" s="867">
        <v>21141</v>
      </c>
      <c r="J36" s="867">
        <v>98</v>
      </c>
      <c r="K36" s="868">
        <v>1739</v>
      </c>
    </row>
    <row r="37" spans="1:11">
      <c r="A37" s="1447"/>
      <c r="B37" s="1450"/>
      <c r="C37" s="218" t="s">
        <v>15</v>
      </c>
      <c r="D37" s="941">
        <f t="shared" si="61"/>
        <v>26151</v>
      </c>
      <c r="E37" s="867">
        <v>3740</v>
      </c>
      <c r="F37" s="867">
        <v>106</v>
      </c>
      <c r="G37" s="867">
        <v>402</v>
      </c>
      <c r="H37" s="867">
        <v>10093</v>
      </c>
      <c r="I37" s="867">
        <v>10830</v>
      </c>
      <c r="J37" s="867">
        <v>60</v>
      </c>
      <c r="K37" s="868">
        <v>920</v>
      </c>
    </row>
    <row r="38" spans="1:11">
      <c r="A38" s="1447"/>
      <c r="B38" s="1450"/>
      <c r="C38" s="218" t="s">
        <v>16</v>
      </c>
      <c r="D38" s="941">
        <f t="shared" si="61"/>
        <v>24989</v>
      </c>
      <c r="E38" s="867">
        <v>3559</v>
      </c>
      <c r="F38" s="867">
        <v>95</v>
      </c>
      <c r="G38" s="867">
        <v>362</v>
      </c>
      <c r="H38" s="867">
        <v>9805</v>
      </c>
      <c r="I38" s="867">
        <v>10311</v>
      </c>
      <c r="J38" s="867">
        <v>38</v>
      </c>
      <c r="K38" s="868">
        <v>819</v>
      </c>
    </row>
    <row r="39" spans="1:11">
      <c r="A39" s="1447"/>
      <c r="B39" s="1450" t="s">
        <v>481</v>
      </c>
      <c r="C39" s="218" t="s">
        <v>21</v>
      </c>
      <c r="D39" s="941">
        <f t="shared" si="61"/>
        <v>63314</v>
      </c>
      <c r="E39" s="867">
        <v>11153</v>
      </c>
      <c r="F39" s="867">
        <v>397</v>
      </c>
      <c r="G39" s="867">
        <v>1390</v>
      </c>
      <c r="H39" s="867">
        <v>32182</v>
      </c>
      <c r="I39" s="867">
        <v>15760</v>
      </c>
      <c r="J39" s="867">
        <v>177</v>
      </c>
      <c r="K39" s="868">
        <v>2255</v>
      </c>
    </row>
    <row r="40" spans="1:11">
      <c r="A40" s="1447"/>
      <c r="B40" s="1450"/>
      <c r="C40" s="218" t="s">
        <v>15</v>
      </c>
      <c r="D40" s="941">
        <f t="shared" si="61"/>
        <v>32603</v>
      </c>
      <c r="E40" s="867">
        <v>5738</v>
      </c>
      <c r="F40" s="867">
        <v>201</v>
      </c>
      <c r="G40" s="867">
        <v>728</v>
      </c>
      <c r="H40" s="867">
        <v>16551</v>
      </c>
      <c r="I40" s="867">
        <v>8099</v>
      </c>
      <c r="J40" s="867">
        <v>103</v>
      </c>
      <c r="K40" s="868">
        <v>1183</v>
      </c>
    </row>
    <row r="41" spans="1:11">
      <c r="A41" s="1447"/>
      <c r="B41" s="1450"/>
      <c r="C41" s="218" t="s">
        <v>16</v>
      </c>
      <c r="D41" s="941">
        <f t="shared" si="61"/>
        <v>30711</v>
      </c>
      <c r="E41" s="867">
        <v>5415</v>
      </c>
      <c r="F41" s="867">
        <v>196</v>
      </c>
      <c r="G41" s="867">
        <v>662</v>
      </c>
      <c r="H41" s="867">
        <v>15631</v>
      </c>
      <c r="I41" s="867">
        <v>7661</v>
      </c>
      <c r="J41" s="867">
        <v>74</v>
      </c>
      <c r="K41" s="868">
        <v>1072</v>
      </c>
    </row>
    <row r="42" spans="1:11">
      <c r="A42" s="1447"/>
      <c r="B42" s="1450" t="s">
        <v>482</v>
      </c>
      <c r="C42" s="218" t="s">
        <v>21</v>
      </c>
      <c r="D42" s="941">
        <f t="shared" si="61"/>
        <v>41389</v>
      </c>
      <c r="E42" s="867">
        <v>11751</v>
      </c>
      <c r="F42" s="867">
        <v>465</v>
      </c>
      <c r="G42" s="867">
        <v>1334</v>
      </c>
      <c r="H42" s="867">
        <v>25386</v>
      </c>
      <c r="I42" s="867">
        <v>283</v>
      </c>
      <c r="J42" s="867">
        <v>127</v>
      </c>
      <c r="K42" s="868">
        <v>2043</v>
      </c>
    </row>
    <row r="43" spans="1:11">
      <c r="A43" s="1447"/>
      <c r="B43" s="1450"/>
      <c r="C43" s="218" t="s">
        <v>15</v>
      </c>
      <c r="D43" s="941">
        <f t="shared" si="61"/>
        <v>21248</v>
      </c>
      <c r="E43" s="867">
        <v>6109</v>
      </c>
      <c r="F43" s="867">
        <v>239</v>
      </c>
      <c r="G43" s="867">
        <v>658</v>
      </c>
      <c r="H43" s="867">
        <v>12932</v>
      </c>
      <c r="I43" s="867">
        <v>146</v>
      </c>
      <c r="J43" s="867">
        <v>70</v>
      </c>
      <c r="K43" s="868">
        <v>1094</v>
      </c>
    </row>
    <row r="44" spans="1:11">
      <c r="A44" s="1447"/>
      <c r="B44" s="1450"/>
      <c r="C44" s="218" t="s">
        <v>16</v>
      </c>
      <c r="D44" s="941">
        <f t="shared" si="61"/>
        <v>20141</v>
      </c>
      <c r="E44" s="867">
        <v>5642</v>
      </c>
      <c r="F44" s="867">
        <v>226</v>
      </c>
      <c r="G44" s="867">
        <v>676</v>
      </c>
      <c r="H44" s="867">
        <v>12454</v>
      </c>
      <c r="I44" s="867">
        <v>137</v>
      </c>
      <c r="J44" s="867">
        <v>57</v>
      </c>
      <c r="K44" s="868">
        <v>949</v>
      </c>
    </row>
    <row r="45" spans="1:11">
      <c r="A45" s="1447"/>
      <c r="B45" s="1450" t="s">
        <v>483</v>
      </c>
      <c r="C45" s="218" t="s">
        <v>21</v>
      </c>
      <c r="D45" s="941">
        <f t="shared" si="61"/>
        <v>31564</v>
      </c>
      <c r="E45" s="867">
        <v>11677</v>
      </c>
      <c r="F45" s="867">
        <v>512</v>
      </c>
      <c r="G45" s="867">
        <v>1142</v>
      </c>
      <c r="H45" s="867">
        <v>16498</v>
      </c>
      <c r="I45" s="867">
        <v>68</v>
      </c>
      <c r="J45" s="867">
        <v>123</v>
      </c>
      <c r="K45" s="868">
        <v>1544</v>
      </c>
    </row>
    <row r="46" spans="1:11">
      <c r="A46" s="1447"/>
      <c r="B46" s="1450"/>
      <c r="C46" s="218" t="s">
        <v>15</v>
      </c>
      <c r="D46" s="941">
        <f t="shared" si="61"/>
        <v>16281</v>
      </c>
      <c r="E46" s="867">
        <v>6089</v>
      </c>
      <c r="F46" s="867">
        <v>262</v>
      </c>
      <c r="G46" s="867">
        <v>575</v>
      </c>
      <c r="H46" s="867">
        <v>8465</v>
      </c>
      <c r="I46" s="867">
        <v>40</v>
      </c>
      <c r="J46" s="867">
        <v>65</v>
      </c>
      <c r="K46" s="868">
        <v>785</v>
      </c>
    </row>
    <row r="47" spans="1:11">
      <c r="A47" s="1447"/>
      <c r="B47" s="1450"/>
      <c r="C47" s="218" t="s">
        <v>16</v>
      </c>
      <c r="D47" s="941">
        <f t="shared" si="61"/>
        <v>15283</v>
      </c>
      <c r="E47" s="867">
        <v>5588</v>
      </c>
      <c r="F47" s="867">
        <v>250</v>
      </c>
      <c r="G47" s="867">
        <v>567</v>
      </c>
      <c r="H47" s="867">
        <v>8033</v>
      </c>
      <c r="I47" s="867">
        <v>28</v>
      </c>
      <c r="J47" s="867">
        <v>58</v>
      </c>
      <c r="K47" s="868">
        <v>759</v>
      </c>
    </row>
    <row r="48" spans="1:11">
      <c r="A48" s="1447"/>
      <c r="B48" s="1450" t="s">
        <v>484</v>
      </c>
      <c r="C48" s="218" t="s">
        <v>21</v>
      </c>
      <c r="D48" s="941">
        <f t="shared" si="61"/>
        <v>28932</v>
      </c>
      <c r="E48" s="867">
        <v>11374</v>
      </c>
      <c r="F48" s="867">
        <v>517</v>
      </c>
      <c r="G48" s="867">
        <v>1123</v>
      </c>
      <c r="H48" s="867">
        <v>14664</v>
      </c>
      <c r="I48" s="867">
        <v>49</v>
      </c>
      <c r="J48" s="867">
        <v>98</v>
      </c>
      <c r="K48" s="868">
        <v>1107</v>
      </c>
    </row>
    <row r="49" spans="1:11">
      <c r="A49" s="1447"/>
      <c r="B49" s="1450"/>
      <c r="C49" s="218" t="s">
        <v>15</v>
      </c>
      <c r="D49" s="941">
        <f t="shared" si="61"/>
        <v>14907</v>
      </c>
      <c r="E49" s="867">
        <v>5908</v>
      </c>
      <c r="F49" s="867">
        <v>261</v>
      </c>
      <c r="G49" s="867">
        <v>579</v>
      </c>
      <c r="H49" s="867">
        <v>7495</v>
      </c>
      <c r="I49" s="867">
        <v>24</v>
      </c>
      <c r="J49" s="867">
        <v>60</v>
      </c>
      <c r="K49" s="868">
        <v>580</v>
      </c>
    </row>
    <row r="50" spans="1:11">
      <c r="A50" s="1447"/>
      <c r="B50" s="1450"/>
      <c r="C50" s="218" t="s">
        <v>16</v>
      </c>
      <c r="D50" s="941">
        <f t="shared" si="61"/>
        <v>14025</v>
      </c>
      <c r="E50" s="867">
        <v>5466</v>
      </c>
      <c r="F50" s="867">
        <v>256</v>
      </c>
      <c r="G50" s="867">
        <v>544</v>
      </c>
      <c r="H50" s="867">
        <v>7169</v>
      </c>
      <c r="I50" s="867">
        <v>25</v>
      </c>
      <c r="J50" s="867">
        <v>38</v>
      </c>
      <c r="K50" s="868">
        <v>527</v>
      </c>
    </row>
    <row r="51" spans="1:11">
      <c r="A51" s="1447"/>
      <c r="B51" s="1450" t="s">
        <v>485</v>
      </c>
      <c r="C51" s="218" t="s">
        <v>21</v>
      </c>
      <c r="D51" s="941">
        <f t="shared" si="61"/>
        <v>4067</v>
      </c>
      <c r="E51" s="867">
        <v>1239</v>
      </c>
      <c r="F51" s="867">
        <v>262</v>
      </c>
      <c r="G51" s="867">
        <v>1740</v>
      </c>
      <c r="H51" s="867">
        <v>734</v>
      </c>
      <c r="I51" s="867">
        <v>6</v>
      </c>
      <c r="J51" s="867">
        <v>0</v>
      </c>
      <c r="K51" s="868">
        <v>86</v>
      </c>
    </row>
    <row r="52" spans="1:11">
      <c r="A52" s="1447"/>
      <c r="B52" s="1450"/>
      <c r="C52" s="218" t="s">
        <v>15</v>
      </c>
      <c r="D52" s="941">
        <f t="shared" si="61"/>
        <v>2060</v>
      </c>
      <c r="E52" s="867">
        <v>625</v>
      </c>
      <c r="F52" s="867">
        <v>135</v>
      </c>
      <c r="G52" s="867">
        <v>864</v>
      </c>
      <c r="H52" s="867">
        <v>387</v>
      </c>
      <c r="I52" s="867">
        <v>3</v>
      </c>
      <c r="J52" s="867">
        <v>0</v>
      </c>
      <c r="K52" s="868">
        <v>46</v>
      </c>
    </row>
    <row r="53" spans="1:11" ht="17.25" thickBot="1">
      <c r="A53" s="1447"/>
      <c r="B53" s="1450"/>
      <c r="C53" s="218" t="s">
        <v>16</v>
      </c>
      <c r="D53" s="984">
        <f>SUM(E53:K53)</f>
        <v>2007</v>
      </c>
      <c r="E53" s="869">
        <v>614</v>
      </c>
      <c r="F53" s="869">
        <v>127</v>
      </c>
      <c r="G53" s="869">
        <v>876</v>
      </c>
      <c r="H53" s="869">
        <v>347</v>
      </c>
      <c r="I53" s="869">
        <v>3</v>
      </c>
      <c r="J53" s="869">
        <v>0</v>
      </c>
      <c r="K53" s="870">
        <v>40</v>
      </c>
    </row>
    <row r="54" spans="1:11">
      <c r="A54" s="1447" t="s">
        <v>243</v>
      </c>
      <c r="B54" s="1450" t="s">
        <v>21</v>
      </c>
      <c r="C54" s="123" t="s">
        <v>21</v>
      </c>
      <c r="D54" s="940">
        <f>SUM(E54:K54)</f>
        <v>74317</v>
      </c>
      <c r="E54" s="713">
        <f>SUM(E55:E56)</f>
        <v>10694</v>
      </c>
      <c r="F54" s="713">
        <f>SUM(F55:F56)</f>
        <v>5829</v>
      </c>
      <c r="G54" s="713">
        <f t="shared" ref="G54" si="63">SUM(G55:G56)</f>
        <v>2524</v>
      </c>
      <c r="H54" s="713">
        <f t="shared" ref="H54" si="64">SUM(H55:H56)</f>
        <v>40823</v>
      </c>
      <c r="I54" s="713">
        <f t="shared" ref="I54" si="65">SUM(I55:I56)</f>
        <v>13029</v>
      </c>
      <c r="J54" s="713">
        <f t="shared" ref="J54" si="66">SUM(J55:J56)</f>
        <v>111</v>
      </c>
      <c r="K54" s="714">
        <f t="shared" ref="K54" si="67">SUM(K55:K56)</f>
        <v>1307</v>
      </c>
    </row>
    <row r="55" spans="1:11">
      <c r="A55" s="1447"/>
      <c r="B55" s="1450"/>
      <c r="C55" s="134" t="s">
        <v>15</v>
      </c>
      <c r="D55" s="941">
        <f>SUM(E55:K55)</f>
        <v>38365</v>
      </c>
      <c r="E55" s="715">
        <f>SUM(E58,E61,E64,E67,E70,E73,E76)</f>
        <v>5482</v>
      </c>
      <c r="F55" s="715">
        <f t="shared" ref="F55:K55" si="68">SUM(F58,F61,F64,F67,F70,F73,F76)</f>
        <v>3113</v>
      </c>
      <c r="G55" s="715">
        <f t="shared" si="68"/>
        <v>1341</v>
      </c>
      <c r="H55" s="715">
        <f t="shared" si="68"/>
        <v>21019</v>
      </c>
      <c r="I55" s="715">
        <f t="shared" si="68"/>
        <v>6683</v>
      </c>
      <c r="J55" s="715">
        <f t="shared" si="68"/>
        <v>54</v>
      </c>
      <c r="K55" s="718">
        <f t="shared" si="68"/>
        <v>673</v>
      </c>
    </row>
    <row r="56" spans="1:11">
      <c r="A56" s="1447"/>
      <c r="B56" s="1450"/>
      <c r="C56" s="134" t="s">
        <v>16</v>
      </c>
      <c r="D56" s="941">
        <f t="shared" ref="D56:D76" si="69">SUM(E56:K56)</f>
        <v>35952</v>
      </c>
      <c r="E56" s="715">
        <f>SUM(E59,E62,E65,E68,E71,E74,E77)</f>
        <v>5212</v>
      </c>
      <c r="F56" s="715">
        <f t="shared" ref="F56:K56" si="70">SUM(F59,F62,F65,F68,F71,F74,F77)</f>
        <v>2716</v>
      </c>
      <c r="G56" s="715">
        <f t="shared" si="70"/>
        <v>1183</v>
      </c>
      <c r="H56" s="715">
        <f t="shared" si="70"/>
        <v>19804</v>
      </c>
      <c r="I56" s="715">
        <f t="shared" si="70"/>
        <v>6346</v>
      </c>
      <c r="J56" s="715">
        <f t="shared" si="70"/>
        <v>57</v>
      </c>
      <c r="K56" s="718">
        <f t="shared" si="70"/>
        <v>634</v>
      </c>
    </row>
    <row r="57" spans="1:11">
      <c r="A57" s="1447"/>
      <c r="B57" s="1450" t="s">
        <v>665</v>
      </c>
      <c r="C57" s="134" t="s">
        <v>21</v>
      </c>
      <c r="D57" s="941">
        <f t="shared" si="69"/>
        <v>6278</v>
      </c>
      <c r="E57" s="867">
        <v>107</v>
      </c>
      <c r="F57" s="867">
        <v>162</v>
      </c>
      <c r="G57" s="867">
        <v>54</v>
      </c>
      <c r="H57" s="867">
        <v>2386</v>
      </c>
      <c r="I57" s="867">
        <v>3512</v>
      </c>
      <c r="J57" s="867">
        <v>4</v>
      </c>
      <c r="K57" s="868">
        <v>53</v>
      </c>
    </row>
    <row r="58" spans="1:11">
      <c r="A58" s="1447"/>
      <c r="B58" s="1450"/>
      <c r="C58" s="134" t="s">
        <v>15</v>
      </c>
      <c r="D58" s="941">
        <f t="shared" si="69"/>
        <v>3287</v>
      </c>
      <c r="E58" s="867">
        <v>43</v>
      </c>
      <c r="F58" s="867">
        <v>89</v>
      </c>
      <c r="G58" s="867">
        <v>29</v>
      </c>
      <c r="H58" s="867">
        <v>1268</v>
      </c>
      <c r="I58" s="867">
        <v>1826</v>
      </c>
      <c r="J58" s="867">
        <v>3</v>
      </c>
      <c r="K58" s="868">
        <v>29</v>
      </c>
    </row>
    <row r="59" spans="1:11">
      <c r="A59" s="1447"/>
      <c r="B59" s="1450"/>
      <c r="C59" s="134" t="s">
        <v>16</v>
      </c>
      <c r="D59" s="941">
        <f t="shared" si="69"/>
        <v>2991</v>
      </c>
      <c r="E59" s="867">
        <v>64</v>
      </c>
      <c r="F59" s="867">
        <v>73</v>
      </c>
      <c r="G59" s="867">
        <v>25</v>
      </c>
      <c r="H59" s="867">
        <v>1118</v>
      </c>
      <c r="I59" s="867">
        <v>1686</v>
      </c>
      <c r="J59" s="867">
        <v>1</v>
      </c>
      <c r="K59" s="868">
        <v>24</v>
      </c>
    </row>
    <row r="60" spans="1:11">
      <c r="A60" s="1447"/>
      <c r="B60" s="1450" t="s">
        <v>666</v>
      </c>
      <c r="C60" s="134" t="s">
        <v>21</v>
      </c>
      <c r="D60" s="941">
        <f t="shared" si="69"/>
        <v>17717</v>
      </c>
      <c r="E60" s="867">
        <v>1197</v>
      </c>
      <c r="F60" s="867">
        <v>876</v>
      </c>
      <c r="G60" s="867">
        <v>376</v>
      </c>
      <c r="H60" s="867">
        <v>9228</v>
      </c>
      <c r="I60" s="867">
        <v>5788</v>
      </c>
      <c r="J60" s="867">
        <v>12</v>
      </c>
      <c r="K60" s="868">
        <v>240</v>
      </c>
    </row>
    <row r="61" spans="1:11">
      <c r="A61" s="1447"/>
      <c r="B61" s="1450"/>
      <c r="C61" s="134" t="s">
        <v>15</v>
      </c>
      <c r="D61" s="941">
        <f t="shared" si="69"/>
        <v>9091</v>
      </c>
      <c r="E61" s="867">
        <v>615</v>
      </c>
      <c r="F61" s="867">
        <v>474</v>
      </c>
      <c r="G61" s="867">
        <v>200</v>
      </c>
      <c r="H61" s="867">
        <v>4719</v>
      </c>
      <c r="I61" s="867">
        <v>2944</v>
      </c>
      <c r="J61" s="867">
        <v>5</v>
      </c>
      <c r="K61" s="868">
        <v>134</v>
      </c>
    </row>
    <row r="62" spans="1:11">
      <c r="A62" s="1447"/>
      <c r="B62" s="1450"/>
      <c r="C62" s="134" t="s">
        <v>16</v>
      </c>
      <c r="D62" s="941">
        <f t="shared" si="69"/>
        <v>8626</v>
      </c>
      <c r="E62" s="867">
        <v>582</v>
      </c>
      <c r="F62" s="867">
        <v>402</v>
      </c>
      <c r="G62" s="867">
        <v>176</v>
      </c>
      <c r="H62" s="867">
        <v>4509</v>
      </c>
      <c r="I62" s="867">
        <v>2844</v>
      </c>
      <c r="J62" s="867">
        <v>7</v>
      </c>
      <c r="K62" s="868">
        <v>106</v>
      </c>
    </row>
    <row r="63" spans="1:11">
      <c r="A63" s="1447"/>
      <c r="B63" s="1450" t="s">
        <v>481</v>
      </c>
      <c r="C63" s="134" t="s">
        <v>21</v>
      </c>
      <c r="D63" s="941">
        <f t="shared" si="69"/>
        <v>23058</v>
      </c>
      <c r="E63" s="867">
        <v>2670</v>
      </c>
      <c r="F63" s="867">
        <v>1851</v>
      </c>
      <c r="G63" s="867">
        <v>695</v>
      </c>
      <c r="H63" s="867">
        <v>13863</v>
      </c>
      <c r="I63" s="867">
        <v>3647</v>
      </c>
      <c r="J63" s="867">
        <v>28</v>
      </c>
      <c r="K63" s="868">
        <v>304</v>
      </c>
    </row>
    <row r="64" spans="1:11">
      <c r="A64" s="1447"/>
      <c r="B64" s="1450"/>
      <c r="C64" s="134" t="s">
        <v>15</v>
      </c>
      <c r="D64" s="941">
        <f t="shared" si="69"/>
        <v>11883</v>
      </c>
      <c r="E64" s="867">
        <v>1376</v>
      </c>
      <c r="F64" s="867">
        <v>940</v>
      </c>
      <c r="G64" s="867">
        <v>367</v>
      </c>
      <c r="H64" s="867">
        <v>7161</v>
      </c>
      <c r="I64" s="867">
        <v>1872</v>
      </c>
      <c r="J64" s="867">
        <v>11</v>
      </c>
      <c r="K64" s="868">
        <v>156</v>
      </c>
    </row>
    <row r="65" spans="1:11">
      <c r="A65" s="1447"/>
      <c r="B65" s="1450"/>
      <c r="C65" s="134" t="s">
        <v>16</v>
      </c>
      <c r="D65" s="941">
        <f t="shared" si="69"/>
        <v>11175</v>
      </c>
      <c r="E65" s="867">
        <v>1294</v>
      </c>
      <c r="F65" s="867">
        <v>911</v>
      </c>
      <c r="G65" s="867">
        <v>328</v>
      </c>
      <c r="H65" s="867">
        <v>6702</v>
      </c>
      <c r="I65" s="867">
        <v>1775</v>
      </c>
      <c r="J65" s="867">
        <v>17</v>
      </c>
      <c r="K65" s="868">
        <v>148</v>
      </c>
    </row>
    <row r="66" spans="1:11">
      <c r="A66" s="1447"/>
      <c r="B66" s="1450" t="s">
        <v>482</v>
      </c>
      <c r="C66" s="134" t="s">
        <v>21</v>
      </c>
      <c r="D66" s="941">
        <f t="shared" si="69"/>
        <v>12745</v>
      </c>
      <c r="E66" s="867">
        <v>2499</v>
      </c>
      <c r="F66" s="867">
        <v>1166</v>
      </c>
      <c r="G66" s="867">
        <v>567</v>
      </c>
      <c r="H66" s="867">
        <v>8167</v>
      </c>
      <c r="I66" s="867">
        <v>49</v>
      </c>
      <c r="J66" s="867">
        <v>25</v>
      </c>
      <c r="K66" s="868">
        <v>272</v>
      </c>
    </row>
    <row r="67" spans="1:11">
      <c r="A67" s="1447"/>
      <c r="B67" s="1450"/>
      <c r="C67" s="134" t="s">
        <v>15</v>
      </c>
      <c r="D67" s="941">
        <f t="shared" si="69"/>
        <v>6627</v>
      </c>
      <c r="E67" s="867">
        <v>1283</v>
      </c>
      <c r="F67" s="867">
        <v>631</v>
      </c>
      <c r="G67" s="867">
        <v>324</v>
      </c>
      <c r="H67" s="867">
        <v>4230</v>
      </c>
      <c r="I67" s="867">
        <v>23</v>
      </c>
      <c r="J67" s="867">
        <v>11</v>
      </c>
      <c r="K67" s="868">
        <v>125</v>
      </c>
    </row>
    <row r="68" spans="1:11" ht="16.5" customHeight="1">
      <c r="A68" s="1447"/>
      <c r="B68" s="1450"/>
      <c r="C68" s="134" t="s">
        <v>16</v>
      </c>
      <c r="D68" s="941">
        <f t="shared" si="69"/>
        <v>6118</v>
      </c>
      <c r="E68" s="867">
        <v>1216</v>
      </c>
      <c r="F68" s="867">
        <v>535</v>
      </c>
      <c r="G68" s="867">
        <v>243</v>
      </c>
      <c r="H68" s="867">
        <v>3937</v>
      </c>
      <c r="I68" s="867">
        <v>26</v>
      </c>
      <c r="J68" s="867">
        <v>14</v>
      </c>
      <c r="K68" s="868">
        <v>147</v>
      </c>
    </row>
    <row r="69" spans="1:11">
      <c r="A69" s="1447"/>
      <c r="B69" s="1450" t="s">
        <v>483</v>
      </c>
      <c r="C69" s="134" t="s">
        <v>21</v>
      </c>
      <c r="D69" s="941">
        <f t="shared" si="69"/>
        <v>7392</v>
      </c>
      <c r="E69" s="867">
        <v>2117</v>
      </c>
      <c r="F69" s="867">
        <v>779</v>
      </c>
      <c r="G69" s="867">
        <v>436</v>
      </c>
      <c r="H69" s="867">
        <v>3755</v>
      </c>
      <c r="I69" s="867">
        <v>20</v>
      </c>
      <c r="J69" s="867">
        <v>23</v>
      </c>
      <c r="K69" s="868">
        <v>262</v>
      </c>
    </row>
    <row r="70" spans="1:11">
      <c r="A70" s="1447"/>
      <c r="B70" s="1450"/>
      <c r="C70" s="134" t="s">
        <v>15</v>
      </c>
      <c r="D70" s="941">
        <f t="shared" si="69"/>
        <v>3699</v>
      </c>
      <c r="E70" s="867">
        <v>1062</v>
      </c>
      <c r="F70" s="867">
        <v>405</v>
      </c>
      <c r="G70" s="867">
        <v>212</v>
      </c>
      <c r="H70" s="867">
        <v>1862</v>
      </c>
      <c r="I70" s="867">
        <v>11</v>
      </c>
      <c r="J70" s="867">
        <v>12</v>
      </c>
      <c r="K70" s="868">
        <v>135</v>
      </c>
    </row>
    <row r="71" spans="1:11">
      <c r="A71" s="1447"/>
      <c r="B71" s="1450"/>
      <c r="C71" s="134" t="s">
        <v>16</v>
      </c>
      <c r="D71" s="941">
        <f t="shared" si="69"/>
        <v>3693</v>
      </c>
      <c r="E71" s="867">
        <v>1055</v>
      </c>
      <c r="F71" s="867">
        <v>374</v>
      </c>
      <c r="G71" s="867">
        <v>224</v>
      </c>
      <c r="H71" s="867">
        <v>1893</v>
      </c>
      <c r="I71" s="867">
        <v>9</v>
      </c>
      <c r="J71" s="867">
        <v>11</v>
      </c>
      <c r="K71" s="868">
        <v>127</v>
      </c>
    </row>
    <row r="72" spans="1:11">
      <c r="A72" s="1447"/>
      <c r="B72" s="1450" t="s">
        <v>484</v>
      </c>
      <c r="C72" s="134" t="s">
        <v>21</v>
      </c>
      <c r="D72" s="941">
        <f t="shared" si="69"/>
        <v>6591</v>
      </c>
      <c r="E72" s="867">
        <v>2063</v>
      </c>
      <c r="F72" s="867">
        <v>822</v>
      </c>
      <c r="G72" s="867">
        <v>396</v>
      </c>
      <c r="H72" s="867">
        <v>3105</v>
      </c>
      <c r="I72" s="867">
        <v>11</v>
      </c>
      <c r="J72" s="867">
        <v>19</v>
      </c>
      <c r="K72" s="868">
        <v>175</v>
      </c>
    </row>
    <row r="73" spans="1:11">
      <c r="A73" s="1447"/>
      <c r="B73" s="1450"/>
      <c r="C73" s="134" t="s">
        <v>15</v>
      </c>
      <c r="D73" s="941">
        <f t="shared" si="69"/>
        <v>3467</v>
      </c>
      <c r="E73" s="867">
        <v>1085</v>
      </c>
      <c r="F73" s="867">
        <v>452</v>
      </c>
      <c r="G73" s="867">
        <v>209</v>
      </c>
      <c r="H73" s="867">
        <v>1608</v>
      </c>
      <c r="I73" s="867">
        <v>7</v>
      </c>
      <c r="J73" s="867">
        <v>12</v>
      </c>
      <c r="K73" s="868">
        <v>94</v>
      </c>
    </row>
    <row r="74" spans="1:11">
      <c r="A74" s="1447"/>
      <c r="B74" s="1450"/>
      <c r="C74" s="134" t="s">
        <v>16</v>
      </c>
      <c r="D74" s="941">
        <f t="shared" si="69"/>
        <v>3124</v>
      </c>
      <c r="E74" s="867">
        <v>978</v>
      </c>
      <c r="F74" s="867">
        <v>370</v>
      </c>
      <c r="G74" s="867">
        <v>187</v>
      </c>
      <c r="H74" s="867">
        <v>1497</v>
      </c>
      <c r="I74" s="867">
        <v>4</v>
      </c>
      <c r="J74" s="867">
        <v>7</v>
      </c>
      <c r="K74" s="868">
        <v>81</v>
      </c>
    </row>
    <row r="75" spans="1:11">
      <c r="A75" s="1447"/>
      <c r="B75" s="1450" t="s">
        <v>485</v>
      </c>
      <c r="C75" s="134" t="s">
        <v>21</v>
      </c>
      <c r="D75" s="941">
        <f t="shared" si="69"/>
        <v>536</v>
      </c>
      <c r="E75" s="867">
        <v>41</v>
      </c>
      <c r="F75" s="867">
        <v>173</v>
      </c>
      <c r="G75" s="867">
        <v>0</v>
      </c>
      <c r="H75" s="867">
        <v>319</v>
      </c>
      <c r="I75" s="867">
        <v>2</v>
      </c>
      <c r="J75" s="867">
        <v>0</v>
      </c>
      <c r="K75" s="868">
        <v>1</v>
      </c>
    </row>
    <row r="76" spans="1:11">
      <c r="A76" s="1447"/>
      <c r="B76" s="1450"/>
      <c r="C76" s="134" t="s">
        <v>15</v>
      </c>
      <c r="D76" s="941">
        <f t="shared" si="69"/>
        <v>311</v>
      </c>
      <c r="E76" s="867">
        <v>18</v>
      </c>
      <c r="F76" s="867">
        <v>122</v>
      </c>
      <c r="G76" s="867">
        <v>0</v>
      </c>
      <c r="H76" s="867">
        <v>171</v>
      </c>
      <c r="I76" s="867">
        <v>0</v>
      </c>
      <c r="J76" s="867">
        <v>0</v>
      </c>
      <c r="K76" s="868">
        <v>0</v>
      </c>
    </row>
    <row r="77" spans="1:11" ht="17.25" thickBot="1">
      <c r="A77" s="1447"/>
      <c r="B77" s="1450"/>
      <c r="C77" s="134" t="s">
        <v>16</v>
      </c>
      <c r="D77" s="984">
        <f>SUM(E77:K77)</f>
        <v>225</v>
      </c>
      <c r="E77" s="867">
        <v>23</v>
      </c>
      <c r="F77" s="867">
        <v>51</v>
      </c>
      <c r="G77" s="867">
        <v>0</v>
      </c>
      <c r="H77" s="867">
        <v>148</v>
      </c>
      <c r="I77" s="867">
        <v>2</v>
      </c>
      <c r="J77" s="867">
        <v>0</v>
      </c>
      <c r="K77" s="868">
        <v>1</v>
      </c>
    </row>
    <row r="78" spans="1:11">
      <c r="A78" s="1447" t="s">
        <v>244</v>
      </c>
      <c r="B78" s="1450" t="s">
        <v>21</v>
      </c>
      <c r="C78" s="123" t="s">
        <v>21</v>
      </c>
      <c r="D78" s="940">
        <f>SUM(E78:K78)</f>
        <v>63505</v>
      </c>
      <c r="E78" s="713">
        <f>SUM(E79:E80)</f>
        <v>2077</v>
      </c>
      <c r="F78" s="713">
        <f>SUM(F79:F80)</f>
        <v>11813</v>
      </c>
      <c r="G78" s="713">
        <f t="shared" ref="G78" si="71">SUM(G79:G80)</f>
        <v>1952</v>
      </c>
      <c r="H78" s="713">
        <f t="shared" ref="H78" si="72">SUM(H79:H80)</f>
        <v>37185</v>
      </c>
      <c r="I78" s="713">
        <f t="shared" ref="I78" si="73">SUM(I79:I80)</f>
        <v>9576</v>
      </c>
      <c r="J78" s="713">
        <f t="shared" ref="J78" si="74">SUM(J79:J80)</f>
        <v>109</v>
      </c>
      <c r="K78" s="714">
        <f t="shared" ref="K78" si="75">SUM(K79:K80)</f>
        <v>793</v>
      </c>
    </row>
    <row r="79" spans="1:11">
      <c r="A79" s="1447"/>
      <c r="B79" s="1450"/>
      <c r="C79" s="134" t="s">
        <v>15</v>
      </c>
      <c r="D79" s="941">
        <f>SUM(E79:K79)</f>
        <v>32819</v>
      </c>
      <c r="E79" s="715">
        <f>SUM(E82,E85,E88,E91,E94,E97,E100)</f>
        <v>1073</v>
      </c>
      <c r="F79" s="715">
        <f t="shared" ref="F79:K79" si="76">SUM(F82,F85,F88,F91,F94,F97,F100)</f>
        <v>6234</v>
      </c>
      <c r="G79" s="715">
        <f t="shared" si="76"/>
        <v>955</v>
      </c>
      <c r="H79" s="715">
        <f t="shared" si="76"/>
        <v>19169</v>
      </c>
      <c r="I79" s="715">
        <f t="shared" si="76"/>
        <v>4911</v>
      </c>
      <c r="J79" s="715">
        <f t="shared" si="76"/>
        <v>61</v>
      </c>
      <c r="K79" s="718">
        <f t="shared" si="76"/>
        <v>416</v>
      </c>
    </row>
    <row r="80" spans="1:11">
      <c r="A80" s="1447"/>
      <c r="B80" s="1450"/>
      <c r="C80" s="134" t="s">
        <v>16</v>
      </c>
      <c r="D80" s="941">
        <f t="shared" ref="D80:D100" si="77">SUM(E80:K80)</f>
        <v>30686</v>
      </c>
      <c r="E80" s="715">
        <f>SUM(E83,E86,E89,E92,E95,E98,E101)</f>
        <v>1004</v>
      </c>
      <c r="F80" s="715">
        <f t="shared" ref="F80:K80" si="78">SUM(F83,F86,F89,F92,F95,F98,F101)</f>
        <v>5579</v>
      </c>
      <c r="G80" s="715">
        <f t="shared" si="78"/>
        <v>997</v>
      </c>
      <c r="H80" s="715">
        <f t="shared" si="78"/>
        <v>18016</v>
      </c>
      <c r="I80" s="715">
        <f t="shared" si="78"/>
        <v>4665</v>
      </c>
      <c r="J80" s="715">
        <f t="shared" si="78"/>
        <v>48</v>
      </c>
      <c r="K80" s="718">
        <f t="shared" si="78"/>
        <v>377</v>
      </c>
    </row>
    <row r="81" spans="1:11">
      <c r="A81" s="1447"/>
      <c r="B81" s="1450" t="s">
        <v>665</v>
      </c>
      <c r="C81" s="134" t="s">
        <v>21</v>
      </c>
      <c r="D81" s="941">
        <f t="shared" si="77"/>
        <v>5161</v>
      </c>
      <c r="E81" s="867">
        <v>14</v>
      </c>
      <c r="F81" s="867">
        <v>161</v>
      </c>
      <c r="G81" s="867">
        <v>46</v>
      </c>
      <c r="H81" s="867">
        <v>2409</v>
      </c>
      <c r="I81" s="867">
        <v>2511</v>
      </c>
      <c r="J81" s="867">
        <v>0</v>
      </c>
      <c r="K81" s="868">
        <v>20</v>
      </c>
    </row>
    <row r="82" spans="1:11">
      <c r="A82" s="1447"/>
      <c r="B82" s="1450"/>
      <c r="C82" s="134" t="s">
        <v>15</v>
      </c>
      <c r="D82" s="941">
        <f t="shared" si="77"/>
        <v>2680</v>
      </c>
      <c r="E82" s="867">
        <v>9</v>
      </c>
      <c r="F82" s="867">
        <v>85</v>
      </c>
      <c r="G82" s="867">
        <v>26</v>
      </c>
      <c r="H82" s="867">
        <v>1242</v>
      </c>
      <c r="I82" s="867">
        <v>1307</v>
      </c>
      <c r="J82" s="867">
        <v>0</v>
      </c>
      <c r="K82" s="868">
        <v>11</v>
      </c>
    </row>
    <row r="83" spans="1:11">
      <c r="A83" s="1447"/>
      <c r="B83" s="1450"/>
      <c r="C83" s="134" t="s">
        <v>16</v>
      </c>
      <c r="D83" s="941">
        <f t="shared" si="77"/>
        <v>2481</v>
      </c>
      <c r="E83" s="867">
        <v>5</v>
      </c>
      <c r="F83" s="867">
        <v>76</v>
      </c>
      <c r="G83" s="867">
        <v>20</v>
      </c>
      <c r="H83" s="867">
        <v>1167</v>
      </c>
      <c r="I83" s="867">
        <v>1204</v>
      </c>
      <c r="J83" s="867">
        <v>0</v>
      </c>
      <c r="K83" s="868">
        <v>9</v>
      </c>
    </row>
    <row r="84" spans="1:11">
      <c r="A84" s="1447"/>
      <c r="B84" s="1450" t="s">
        <v>666</v>
      </c>
      <c r="C84" s="134" t="s">
        <v>21</v>
      </c>
      <c r="D84" s="941">
        <f t="shared" si="77"/>
        <v>14477</v>
      </c>
      <c r="E84" s="867">
        <v>276</v>
      </c>
      <c r="F84" s="867">
        <v>1401</v>
      </c>
      <c r="G84" s="867">
        <v>232</v>
      </c>
      <c r="H84" s="867">
        <v>8320</v>
      </c>
      <c r="I84" s="867">
        <v>4100</v>
      </c>
      <c r="J84" s="867">
        <v>8</v>
      </c>
      <c r="K84" s="868">
        <v>140</v>
      </c>
    </row>
    <row r="85" spans="1:11">
      <c r="A85" s="1447"/>
      <c r="B85" s="1450"/>
      <c r="C85" s="134" t="s">
        <v>15</v>
      </c>
      <c r="D85" s="941">
        <f t="shared" si="77"/>
        <v>7401</v>
      </c>
      <c r="E85" s="867">
        <v>138</v>
      </c>
      <c r="F85" s="867">
        <v>752</v>
      </c>
      <c r="G85" s="867">
        <v>103</v>
      </c>
      <c r="H85" s="867">
        <v>4266</v>
      </c>
      <c r="I85" s="867">
        <v>2075</v>
      </c>
      <c r="J85" s="867">
        <v>4</v>
      </c>
      <c r="K85" s="868">
        <v>63</v>
      </c>
    </row>
    <row r="86" spans="1:11">
      <c r="A86" s="1447"/>
      <c r="B86" s="1450"/>
      <c r="C86" s="134" t="s">
        <v>16</v>
      </c>
      <c r="D86" s="941">
        <f t="shared" si="77"/>
        <v>7076</v>
      </c>
      <c r="E86" s="867">
        <v>138</v>
      </c>
      <c r="F86" s="867">
        <v>649</v>
      </c>
      <c r="G86" s="867">
        <v>129</v>
      </c>
      <c r="H86" s="867">
        <v>4054</v>
      </c>
      <c r="I86" s="867">
        <v>2025</v>
      </c>
      <c r="J86" s="867">
        <v>4</v>
      </c>
      <c r="K86" s="868">
        <v>77</v>
      </c>
    </row>
    <row r="87" spans="1:11">
      <c r="A87" s="1447"/>
      <c r="B87" s="1450" t="s">
        <v>481</v>
      </c>
      <c r="C87" s="134" t="s">
        <v>21</v>
      </c>
      <c r="D87" s="941">
        <f t="shared" si="77"/>
        <v>18806</v>
      </c>
      <c r="E87" s="867">
        <v>586</v>
      </c>
      <c r="F87" s="867">
        <v>3379</v>
      </c>
      <c r="G87" s="867">
        <v>456</v>
      </c>
      <c r="H87" s="867">
        <v>11425</v>
      </c>
      <c r="I87" s="867">
        <v>2740</v>
      </c>
      <c r="J87" s="867">
        <v>15</v>
      </c>
      <c r="K87" s="868">
        <v>205</v>
      </c>
    </row>
    <row r="88" spans="1:11">
      <c r="A88" s="1447"/>
      <c r="B88" s="1450"/>
      <c r="C88" s="134" t="s">
        <v>15</v>
      </c>
      <c r="D88" s="941">
        <f t="shared" si="77"/>
        <v>9762</v>
      </c>
      <c r="E88" s="867">
        <v>297</v>
      </c>
      <c r="F88" s="867">
        <v>1764</v>
      </c>
      <c r="G88" s="867">
        <v>224</v>
      </c>
      <c r="H88" s="867">
        <v>5950</v>
      </c>
      <c r="I88" s="867">
        <v>1402</v>
      </c>
      <c r="J88" s="867">
        <v>7</v>
      </c>
      <c r="K88" s="868">
        <v>118</v>
      </c>
    </row>
    <row r="89" spans="1:11">
      <c r="A89" s="1447"/>
      <c r="B89" s="1450"/>
      <c r="C89" s="134" t="s">
        <v>16</v>
      </c>
      <c r="D89" s="941">
        <f t="shared" si="77"/>
        <v>9044</v>
      </c>
      <c r="E89" s="867">
        <v>289</v>
      </c>
      <c r="F89" s="867">
        <v>1615</v>
      </c>
      <c r="G89" s="867">
        <v>232</v>
      </c>
      <c r="H89" s="867">
        <v>5475</v>
      </c>
      <c r="I89" s="867">
        <v>1338</v>
      </c>
      <c r="J89" s="867">
        <v>8</v>
      </c>
      <c r="K89" s="868">
        <v>87</v>
      </c>
    </row>
    <row r="90" spans="1:11">
      <c r="A90" s="1447"/>
      <c r="B90" s="1450" t="s">
        <v>482</v>
      </c>
      <c r="C90" s="134" t="s">
        <v>21</v>
      </c>
      <c r="D90" s="941">
        <f t="shared" si="77"/>
        <v>12844</v>
      </c>
      <c r="E90" s="867">
        <v>516</v>
      </c>
      <c r="F90" s="867">
        <v>3224</v>
      </c>
      <c r="G90" s="867">
        <v>463</v>
      </c>
      <c r="H90" s="867">
        <v>8284</v>
      </c>
      <c r="I90" s="867">
        <v>142</v>
      </c>
      <c r="J90" s="867">
        <v>28</v>
      </c>
      <c r="K90" s="868">
        <v>187</v>
      </c>
    </row>
    <row r="91" spans="1:11">
      <c r="A91" s="1447"/>
      <c r="B91" s="1450"/>
      <c r="C91" s="134" t="s">
        <v>15</v>
      </c>
      <c r="D91" s="941">
        <f t="shared" si="77"/>
        <v>6631</v>
      </c>
      <c r="E91" s="867">
        <v>277</v>
      </c>
      <c r="F91" s="867">
        <v>1669</v>
      </c>
      <c r="G91" s="867">
        <v>224</v>
      </c>
      <c r="H91" s="867">
        <v>4267</v>
      </c>
      <c r="I91" s="867">
        <v>84</v>
      </c>
      <c r="J91" s="867">
        <v>15</v>
      </c>
      <c r="K91" s="868">
        <v>95</v>
      </c>
    </row>
    <row r="92" spans="1:11">
      <c r="A92" s="1447"/>
      <c r="B92" s="1450"/>
      <c r="C92" s="134" t="s">
        <v>16</v>
      </c>
      <c r="D92" s="941">
        <f t="shared" si="77"/>
        <v>6213</v>
      </c>
      <c r="E92" s="867">
        <v>239</v>
      </c>
      <c r="F92" s="867">
        <v>1555</v>
      </c>
      <c r="G92" s="867">
        <v>239</v>
      </c>
      <c r="H92" s="867">
        <v>4017</v>
      </c>
      <c r="I92" s="867">
        <v>58</v>
      </c>
      <c r="J92" s="867">
        <v>13</v>
      </c>
      <c r="K92" s="868">
        <v>92</v>
      </c>
    </row>
    <row r="93" spans="1:11">
      <c r="A93" s="1447"/>
      <c r="B93" s="1450" t="s">
        <v>483</v>
      </c>
      <c r="C93" s="134" t="s">
        <v>21</v>
      </c>
      <c r="D93" s="941">
        <f t="shared" si="77"/>
        <v>6430</v>
      </c>
      <c r="E93" s="867">
        <v>357</v>
      </c>
      <c r="F93" s="867">
        <v>1748</v>
      </c>
      <c r="G93" s="867">
        <v>395</v>
      </c>
      <c r="H93" s="867">
        <v>3711</v>
      </c>
      <c r="I93" s="867">
        <v>60</v>
      </c>
      <c r="J93" s="867">
        <v>31</v>
      </c>
      <c r="K93" s="868">
        <v>128</v>
      </c>
    </row>
    <row r="94" spans="1:11">
      <c r="A94" s="1447"/>
      <c r="B94" s="1450"/>
      <c r="C94" s="134" t="s">
        <v>15</v>
      </c>
      <c r="D94" s="941">
        <f t="shared" si="77"/>
        <v>3318</v>
      </c>
      <c r="E94" s="867">
        <v>187</v>
      </c>
      <c r="F94" s="867">
        <v>925</v>
      </c>
      <c r="G94" s="867">
        <v>188</v>
      </c>
      <c r="H94" s="867">
        <v>1901</v>
      </c>
      <c r="I94" s="867">
        <v>33</v>
      </c>
      <c r="J94" s="867">
        <v>15</v>
      </c>
      <c r="K94" s="868">
        <v>69</v>
      </c>
    </row>
    <row r="95" spans="1:11">
      <c r="A95" s="1447"/>
      <c r="B95" s="1450"/>
      <c r="C95" s="134" t="s">
        <v>16</v>
      </c>
      <c r="D95" s="941">
        <f t="shared" si="77"/>
        <v>3112</v>
      </c>
      <c r="E95" s="867">
        <v>170</v>
      </c>
      <c r="F95" s="867">
        <v>823</v>
      </c>
      <c r="G95" s="867">
        <v>207</v>
      </c>
      <c r="H95" s="867">
        <v>1810</v>
      </c>
      <c r="I95" s="867">
        <v>27</v>
      </c>
      <c r="J95" s="867">
        <v>16</v>
      </c>
      <c r="K95" s="868">
        <v>59</v>
      </c>
    </row>
    <row r="96" spans="1:11">
      <c r="A96" s="1447"/>
      <c r="B96" s="1450" t="s">
        <v>484</v>
      </c>
      <c r="C96" s="134" t="s">
        <v>21</v>
      </c>
      <c r="D96" s="941">
        <f t="shared" si="77"/>
        <v>5227</v>
      </c>
      <c r="E96" s="867">
        <v>312</v>
      </c>
      <c r="F96" s="867">
        <v>1603</v>
      </c>
      <c r="G96" s="867">
        <v>316</v>
      </c>
      <c r="H96" s="867">
        <v>2834</v>
      </c>
      <c r="I96" s="867">
        <v>22</v>
      </c>
      <c r="J96" s="867">
        <v>27</v>
      </c>
      <c r="K96" s="868">
        <v>113</v>
      </c>
    </row>
    <row r="97" spans="1:11">
      <c r="A97" s="1447"/>
      <c r="B97" s="1450"/>
      <c r="C97" s="134" t="s">
        <v>15</v>
      </c>
      <c r="D97" s="941">
        <f t="shared" si="77"/>
        <v>2690</v>
      </c>
      <c r="E97" s="867">
        <v>160</v>
      </c>
      <c r="F97" s="867">
        <v>841</v>
      </c>
      <c r="G97" s="867">
        <v>159</v>
      </c>
      <c r="H97" s="867">
        <v>1440</v>
      </c>
      <c r="I97" s="867">
        <v>10</v>
      </c>
      <c r="J97" s="867">
        <v>20</v>
      </c>
      <c r="K97" s="868">
        <v>60</v>
      </c>
    </row>
    <row r="98" spans="1:11">
      <c r="A98" s="1447"/>
      <c r="B98" s="1450"/>
      <c r="C98" s="134" t="s">
        <v>16</v>
      </c>
      <c r="D98" s="941">
        <f t="shared" si="77"/>
        <v>2537</v>
      </c>
      <c r="E98" s="867">
        <v>152</v>
      </c>
      <c r="F98" s="867">
        <v>762</v>
      </c>
      <c r="G98" s="867">
        <v>157</v>
      </c>
      <c r="H98" s="867">
        <v>1394</v>
      </c>
      <c r="I98" s="867">
        <v>12</v>
      </c>
      <c r="J98" s="867">
        <v>7</v>
      </c>
      <c r="K98" s="868">
        <v>53</v>
      </c>
    </row>
    <row r="99" spans="1:11">
      <c r="A99" s="1447"/>
      <c r="B99" s="1450" t="s">
        <v>485</v>
      </c>
      <c r="C99" s="134" t="s">
        <v>21</v>
      </c>
      <c r="D99" s="941">
        <f t="shared" si="77"/>
        <v>560</v>
      </c>
      <c r="E99" s="867">
        <v>16</v>
      </c>
      <c r="F99" s="867">
        <v>297</v>
      </c>
      <c r="G99" s="867">
        <v>44</v>
      </c>
      <c r="H99" s="867">
        <v>202</v>
      </c>
      <c r="I99" s="867">
        <v>1</v>
      </c>
      <c r="J99" s="867">
        <v>0</v>
      </c>
      <c r="K99" s="868">
        <v>0</v>
      </c>
    </row>
    <row r="100" spans="1:11" ht="16.5" customHeight="1">
      <c r="A100" s="1447"/>
      <c r="B100" s="1450"/>
      <c r="C100" s="134" t="s">
        <v>15</v>
      </c>
      <c r="D100" s="941">
        <f t="shared" si="77"/>
        <v>337</v>
      </c>
      <c r="E100" s="867">
        <v>5</v>
      </c>
      <c r="F100" s="867">
        <v>198</v>
      </c>
      <c r="G100" s="867">
        <v>31</v>
      </c>
      <c r="H100" s="867">
        <v>103</v>
      </c>
      <c r="I100" s="867">
        <v>0</v>
      </c>
      <c r="J100" s="867">
        <v>0</v>
      </c>
      <c r="K100" s="868">
        <v>0</v>
      </c>
    </row>
    <row r="101" spans="1:11" ht="17.25" thickBot="1">
      <c r="A101" s="1447"/>
      <c r="B101" s="1450"/>
      <c r="C101" s="134" t="s">
        <v>16</v>
      </c>
      <c r="D101" s="984">
        <f>SUM(E101:K101)</f>
        <v>223</v>
      </c>
      <c r="E101" s="867">
        <v>11</v>
      </c>
      <c r="F101" s="867">
        <v>99</v>
      </c>
      <c r="G101" s="867">
        <v>13</v>
      </c>
      <c r="H101" s="867">
        <v>99</v>
      </c>
      <c r="I101" s="867">
        <v>1</v>
      </c>
      <c r="J101" s="867">
        <v>0</v>
      </c>
      <c r="K101" s="868">
        <v>0</v>
      </c>
    </row>
    <row r="102" spans="1:11">
      <c r="A102" s="1447" t="s">
        <v>245</v>
      </c>
      <c r="B102" s="1450" t="s">
        <v>21</v>
      </c>
      <c r="C102" s="123" t="s">
        <v>21</v>
      </c>
      <c r="D102" s="940">
        <f>SUM(E102:K102)</f>
        <v>81796</v>
      </c>
      <c r="E102" s="713">
        <f>SUM(E103:E104)</f>
        <v>7367</v>
      </c>
      <c r="F102" s="713">
        <f>SUM(F103:F104)</f>
        <v>955</v>
      </c>
      <c r="G102" s="713">
        <f t="shared" ref="G102" si="79">SUM(G103:G104)</f>
        <v>1456</v>
      </c>
      <c r="H102" s="713">
        <f t="shared" ref="H102" si="80">SUM(H103:H104)</f>
        <v>49126</v>
      </c>
      <c r="I102" s="713">
        <f t="shared" ref="I102" si="81">SUM(I103:I104)</f>
        <v>20685</v>
      </c>
      <c r="J102" s="713">
        <f t="shared" ref="J102" si="82">SUM(J103:J104)</f>
        <v>185</v>
      </c>
      <c r="K102" s="714">
        <f t="shared" ref="K102" si="83">SUM(K103:K104)</f>
        <v>2022</v>
      </c>
    </row>
    <row r="103" spans="1:11">
      <c r="A103" s="1447"/>
      <c r="B103" s="1450"/>
      <c r="C103" s="134" t="s">
        <v>15</v>
      </c>
      <c r="D103" s="941">
        <f>SUM(E103:K103)</f>
        <v>42178</v>
      </c>
      <c r="E103" s="715">
        <f>SUM(E106,E109,E112,E115,E118,E121,E124)</f>
        <v>3783</v>
      </c>
      <c r="F103" s="715">
        <f t="shared" ref="F103:K103" si="84">SUM(F106,F109,F112,F115,F118,F121,F124)</f>
        <v>499</v>
      </c>
      <c r="G103" s="715">
        <f t="shared" si="84"/>
        <v>760</v>
      </c>
      <c r="H103" s="715">
        <f t="shared" si="84"/>
        <v>25223</v>
      </c>
      <c r="I103" s="715">
        <f t="shared" si="84"/>
        <v>10783</v>
      </c>
      <c r="J103" s="715">
        <f t="shared" si="84"/>
        <v>90</v>
      </c>
      <c r="K103" s="718">
        <f t="shared" si="84"/>
        <v>1040</v>
      </c>
    </row>
    <row r="104" spans="1:11">
      <c r="A104" s="1447"/>
      <c r="B104" s="1450"/>
      <c r="C104" s="134" t="s">
        <v>16</v>
      </c>
      <c r="D104" s="941">
        <f t="shared" ref="D104:D124" si="85">SUM(E104:K104)</f>
        <v>39618</v>
      </c>
      <c r="E104" s="715">
        <f>SUM(E107,E110,E113,E116,E119,E122,E125)</f>
        <v>3584</v>
      </c>
      <c r="F104" s="715">
        <f t="shared" ref="F104:K104" si="86">SUM(F107,F110,F113,F116,F119,F122,F125)</f>
        <v>456</v>
      </c>
      <c r="G104" s="715">
        <f t="shared" si="86"/>
        <v>696</v>
      </c>
      <c r="H104" s="715">
        <f t="shared" si="86"/>
        <v>23903</v>
      </c>
      <c r="I104" s="715">
        <f t="shared" si="86"/>
        <v>9902</v>
      </c>
      <c r="J104" s="715">
        <f t="shared" si="86"/>
        <v>95</v>
      </c>
      <c r="K104" s="718">
        <f t="shared" si="86"/>
        <v>982</v>
      </c>
    </row>
    <row r="105" spans="1:11">
      <c r="A105" s="1447"/>
      <c r="B105" s="1450" t="s">
        <v>665</v>
      </c>
      <c r="C105" s="134" t="s">
        <v>21</v>
      </c>
      <c r="D105" s="941">
        <f t="shared" si="85"/>
        <v>7619</v>
      </c>
      <c r="E105" s="867">
        <v>192</v>
      </c>
      <c r="F105" s="867">
        <v>6</v>
      </c>
      <c r="G105" s="867">
        <v>8</v>
      </c>
      <c r="H105" s="867">
        <v>1590</v>
      </c>
      <c r="I105" s="867">
        <v>5693</v>
      </c>
      <c r="J105" s="867">
        <v>27</v>
      </c>
      <c r="K105" s="868">
        <v>103</v>
      </c>
    </row>
    <row r="106" spans="1:11">
      <c r="A106" s="1447"/>
      <c r="B106" s="1450"/>
      <c r="C106" s="134" t="s">
        <v>15</v>
      </c>
      <c r="D106" s="941">
        <f t="shared" si="85"/>
        <v>3986</v>
      </c>
      <c r="E106" s="867">
        <v>95</v>
      </c>
      <c r="F106" s="867">
        <v>4</v>
      </c>
      <c r="G106" s="867">
        <v>2</v>
      </c>
      <c r="H106" s="867">
        <v>798</v>
      </c>
      <c r="I106" s="867">
        <v>3021</v>
      </c>
      <c r="J106" s="867">
        <v>12</v>
      </c>
      <c r="K106" s="868">
        <v>54</v>
      </c>
    </row>
    <row r="107" spans="1:11">
      <c r="A107" s="1447"/>
      <c r="B107" s="1450"/>
      <c r="C107" s="134" t="s">
        <v>16</v>
      </c>
      <c r="D107" s="941">
        <f t="shared" si="85"/>
        <v>3633</v>
      </c>
      <c r="E107" s="867">
        <v>97</v>
      </c>
      <c r="F107" s="867">
        <v>2</v>
      </c>
      <c r="G107" s="867">
        <v>6</v>
      </c>
      <c r="H107" s="867">
        <v>792</v>
      </c>
      <c r="I107" s="867">
        <v>2672</v>
      </c>
      <c r="J107" s="867">
        <v>15</v>
      </c>
      <c r="K107" s="868">
        <v>49</v>
      </c>
    </row>
    <row r="108" spans="1:11">
      <c r="A108" s="1447"/>
      <c r="B108" s="1450" t="s">
        <v>666</v>
      </c>
      <c r="C108" s="134" t="s">
        <v>21</v>
      </c>
      <c r="D108" s="941">
        <f t="shared" si="85"/>
        <v>18207</v>
      </c>
      <c r="E108" s="867">
        <v>1109</v>
      </c>
      <c r="F108" s="867">
        <v>98</v>
      </c>
      <c r="G108" s="867">
        <v>166</v>
      </c>
      <c r="H108" s="867">
        <v>7605</v>
      </c>
      <c r="I108" s="867">
        <v>8796</v>
      </c>
      <c r="J108" s="867">
        <v>28</v>
      </c>
      <c r="K108" s="868">
        <v>405</v>
      </c>
    </row>
    <row r="109" spans="1:11">
      <c r="A109" s="1447"/>
      <c r="B109" s="1450"/>
      <c r="C109" s="134" t="s">
        <v>15</v>
      </c>
      <c r="D109" s="941">
        <f t="shared" si="85"/>
        <v>9487</v>
      </c>
      <c r="E109" s="867">
        <v>584</v>
      </c>
      <c r="F109" s="867">
        <v>49</v>
      </c>
      <c r="G109" s="867">
        <v>88</v>
      </c>
      <c r="H109" s="867">
        <v>3987</v>
      </c>
      <c r="I109" s="867">
        <v>4546</v>
      </c>
      <c r="J109" s="867">
        <v>18</v>
      </c>
      <c r="K109" s="868">
        <v>215</v>
      </c>
    </row>
    <row r="110" spans="1:11">
      <c r="A110" s="1447"/>
      <c r="B110" s="1450"/>
      <c r="C110" s="134" t="s">
        <v>16</v>
      </c>
      <c r="D110" s="941">
        <f t="shared" si="85"/>
        <v>8720</v>
      </c>
      <c r="E110" s="867">
        <v>525</v>
      </c>
      <c r="F110" s="867">
        <v>49</v>
      </c>
      <c r="G110" s="867">
        <v>78</v>
      </c>
      <c r="H110" s="867">
        <v>3618</v>
      </c>
      <c r="I110" s="867">
        <v>4250</v>
      </c>
      <c r="J110" s="867">
        <v>10</v>
      </c>
      <c r="K110" s="868">
        <v>190</v>
      </c>
    </row>
    <row r="111" spans="1:11">
      <c r="A111" s="1447"/>
      <c r="B111" s="1450" t="s">
        <v>481</v>
      </c>
      <c r="C111" s="134" t="s">
        <v>21</v>
      </c>
      <c r="D111" s="941">
        <f t="shared" si="85"/>
        <v>23246</v>
      </c>
      <c r="E111" s="867">
        <v>1767</v>
      </c>
      <c r="F111" s="867">
        <v>184</v>
      </c>
      <c r="G111" s="867">
        <v>357</v>
      </c>
      <c r="H111" s="867">
        <v>14317</v>
      </c>
      <c r="I111" s="867">
        <v>6072</v>
      </c>
      <c r="J111" s="867">
        <v>42</v>
      </c>
      <c r="K111" s="868">
        <v>507</v>
      </c>
    </row>
    <row r="112" spans="1:11">
      <c r="A112" s="1447"/>
      <c r="B112" s="1450"/>
      <c r="C112" s="134" t="s">
        <v>15</v>
      </c>
      <c r="D112" s="941">
        <f t="shared" si="85"/>
        <v>11915</v>
      </c>
      <c r="E112" s="867">
        <v>905</v>
      </c>
      <c r="F112" s="867">
        <v>100</v>
      </c>
      <c r="G112" s="867">
        <v>181</v>
      </c>
      <c r="H112" s="867">
        <v>7302</v>
      </c>
      <c r="I112" s="867">
        <v>3146</v>
      </c>
      <c r="J112" s="867">
        <v>16</v>
      </c>
      <c r="K112" s="868">
        <v>265</v>
      </c>
    </row>
    <row r="113" spans="1:11">
      <c r="A113" s="1447"/>
      <c r="B113" s="1450"/>
      <c r="C113" s="134" t="s">
        <v>16</v>
      </c>
      <c r="D113" s="941">
        <f t="shared" si="85"/>
        <v>11331</v>
      </c>
      <c r="E113" s="867">
        <v>862</v>
      </c>
      <c r="F113" s="867">
        <v>84</v>
      </c>
      <c r="G113" s="867">
        <v>176</v>
      </c>
      <c r="H113" s="867">
        <v>7015</v>
      </c>
      <c r="I113" s="867">
        <v>2926</v>
      </c>
      <c r="J113" s="867">
        <v>26</v>
      </c>
      <c r="K113" s="868">
        <v>242</v>
      </c>
    </row>
    <row r="114" spans="1:11">
      <c r="A114" s="1447"/>
      <c r="B114" s="1450" t="s">
        <v>482</v>
      </c>
      <c r="C114" s="134" t="s">
        <v>21</v>
      </c>
      <c r="D114" s="941">
        <f t="shared" si="85"/>
        <v>14512</v>
      </c>
      <c r="E114" s="867">
        <v>1752</v>
      </c>
      <c r="F114" s="867">
        <v>210</v>
      </c>
      <c r="G114" s="867">
        <v>313</v>
      </c>
      <c r="H114" s="867">
        <v>11617</v>
      </c>
      <c r="I114" s="867">
        <v>94</v>
      </c>
      <c r="J114" s="867">
        <v>38</v>
      </c>
      <c r="K114" s="868">
        <v>488</v>
      </c>
    </row>
    <row r="115" spans="1:11">
      <c r="A115" s="1447"/>
      <c r="B115" s="1450"/>
      <c r="C115" s="134" t="s">
        <v>15</v>
      </c>
      <c r="D115" s="941">
        <f t="shared" si="85"/>
        <v>7432</v>
      </c>
      <c r="E115" s="867">
        <v>882</v>
      </c>
      <c r="F115" s="867">
        <v>115</v>
      </c>
      <c r="G115" s="867">
        <v>158</v>
      </c>
      <c r="H115" s="867">
        <v>5963</v>
      </c>
      <c r="I115" s="867">
        <v>52</v>
      </c>
      <c r="J115" s="867">
        <v>17</v>
      </c>
      <c r="K115" s="868">
        <v>245</v>
      </c>
    </row>
    <row r="116" spans="1:11">
      <c r="A116" s="1447"/>
      <c r="B116" s="1450"/>
      <c r="C116" s="134" t="s">
        <v>16</v>
      </c>
      <c r="D116" s="941">
        <f t="shared" si="85"/>
        <v>7080</v>
      </c>
      <c r="E116" s="867">
        <v>870</v>
      </c>
      <c r="F116" s="867">
        <v>95</v>
      </c>
      <c r="G116" s="867">
        <v>155</v>
      </c>
      <c r="H116" s="867">
        <v>5654</v>
      </c>
      <c r="I116" s="867">
        <v>42</v>
      </c>
      <c r="J116" s="867">
        <v>21</v>
      </c>
      <c r="K116" s="868">
        <v>243</v>
      </c>
    </row>
    <row r="117" spans="1:11">
      <c r="A117" s="1447"/>
      <c r="B117" s="1450" t="s">
        <v>483</v>
      </c>
      <c r="C117" s="134" t="s">
        <v>21</v>
      </c>
      <c r="D117" s="941">
        <f t="shared" si="85"/>
        <v>9640</v>
      </c>
      <c r="E117" s="867">
        <v>1305</v>
      </c>
      <c r="F117" s="867">
        <v>228</v>
      </c>
      <c r="G117" s="867">
        <v>287</v>
      </c>
      <c r="H117" s="867">
        <v>7472</v>
      </c>
      <c r="I117" s="867">
        <v>6</v>
      </c>
      <c r="J117" s="867">
        <v>19</v>
      </c>
      <c r="K117" s="868">
        <v>323</v>
      </c>
    </row>
    <row r="118" spans="1:11">
      <c r="A118" s="1447"/>
      <c r="B118" s="1450"/>
      <c r="C118" s="134" t="s">
        <v>15</v>
      </c>
      <c r="D118" s="941">
        <f t="shared" si="85"/>
        <v>4945</v>
      </c>
      <c r="E118" s="867">
        <v>659</v>
      </c>
      <c r="F118" s="867">
        <v>119</v>
      </c>
      <c r="G118" s="867">
        <v>155</v>
      </c>
      <c r="H118" s="867">
        <v>3842</v>
      </c>
      <c r="I118" s="867">
        <v>4</v>
      </c>
      <c r="J118" s="867">
        <v>8</v>
      </c>
      <c r="K118" s="868">
        <v>158</v>
      </c>
    </row>
    <row r="119" spans="1:11">
      <c r="A119" s="1447"/>
      <c r="B119" s="1450"/>
      <c r="C119" s="134" t="s">
        <v>16</v>
      </c>
      <c r="D119" s="941">
        <f t="shared" si="85"/>
        <v>4695</v>
      </c>
      <c r="E119" s="867">
        <v>646</v>
      </c>
      <c r="F119" s="867">
        <v>109</v>
      </c>
      <c r="G119" s="867">
        <v>132</v>
      </c>
      <c r="H119" s="867">
        <v>3630</v>
      </c>
      <c r="I119" s="867">
        <v>2</v>
      </c>
      <c r="J119" s="867">
        <v>11</v>
      </c>
      <c r="K119" s="868">
        <v>165</v>
      </c>
    </row>
    <row r="120" spans="1:11">
      <c r="A120" s="1447"/>
      <c r="B120" s="1450" t="s">
        <v>484</v>
      </c>
      <c r="C120" s="134" t="s">
        <v>21</v>
      </c>
      <c r="D120" s="941">
        <f t="shared" si="85"/>
        <v>8425</v>
      </c>
      <c r="E120" s="867">
        <v>1231</v>
      </c>
      <c r="F120" s="867">
        <v>229</v>
      </c>
      <c r="G120" s="867">
        <v>266</v>
      </c>
      <c r="H120" s="867">
        <v>6472</v>
      </c>
      <c r="I120" s="867">
        <v>6</v>
      </c>
      <c r="J120" s="867">
        <v>30</v>
      </c>
      <c r="K120" s="868">
        <v>191</v>
      </c>
    </row>
    <row r="121" spans="1:11">
      <c r="A121" s="1447"/>
      <c r="B121" s="1450"/>
      <c r="C121" s="134" t="s">
        <v>15</v>
      </c>
      <c r="D121" s="941">
        <f t="shared" si="85"/>
        <v>4340</v>
      </c>
      <c r="E121" s="867">
        <v>651</v>
      </c>
      <c r="F121" s="867">
        <v>112</v>
      </c>
      <c r="G121" s="867">
        <v>144</v>
      </c>
      <c r="H121" s="867">
        <v>3307</v>
      </c>
      <c r="I121" s="867">
        <v>6</v>
      </c>
      <c r="J121" s="867">
        <v>18</v>
      </c>
      <c r="K121" s="868">
        <v>102</v>
      </c>
    </row>
    <row r="122" spans="1:11">
      <c r="A122" s="1447"/>
      <c r="B122" s="1450"/>
      <c r="C122" s="134" t="s">
        <v>16</v>
      </c>
      <c r="D122" s="941">
        <f t="shared" si="85"/>
        <v>4085</v>
      </c>
      <c r="E122" s="867">
        <v>580</v>
      </c>
      <c r="F122" s="867">
        <v>117</v>
      </c>
      <c r="G122" s="867">
        <v>122</v>
      </c>
      <c r="H122" s="867">
        <v>3165</v>
      </c>
      <c r="I122" s="867">
        <v>0</v>
      </c>
      <c r="J122" s="867">
        <v>12</v>
      </c>
      <c r="K122" s="868">
        <v>89</v>
      </c>
    </row>
    <row r="123" spans="1:11">
      <c r="A123" s="1447"/>
      <c r="B123" s="1450" t="s">
        <v>485</v>
      </c>
      <c r="C123" s="134" t="s">
        <v>21</v>
      </c>
      <c r="D123" s="941">
        <f t="shared" si="85"/>
        <v>147</v>
      </c>
      <c r="E123" s="867">
        <v>11</v>
      </c>
      <c r="F123" s="867">
        <v>0</v>
      </c>
      <c r="G123" s="867">
        <v>59</v>
      </c>
      <c r="H123" s="867">
        <v>53</v>
      </c>
      <c r="I123" s="867">
        <v>18</v>
      </c>
      <c r="J123" s="867">
        <v>1</v>
      </c>
      <c r="K123" s="868">
        <v>5</v>
      </c>
    </row>
    <row r="124" spans="1:11">
      <c r="A124" s="1447"/>
      <c r="B124" s="1450"/>
      <c r="C124" s="134" t="s">
        <v>15</v>
      </c>
      <c r="D124" s="941">
        <f t="shared" si="85"/>
        <v>73</v>
      </c>
      <c r="E124" s="867">
        <v>7</v>
      </c>
      <c r="F124" s="867">
        <v>0</v>
      </c>
      <c r="G124" s="867">
        <v>32</v>
      </c>
      <c r="H124" s="867">
        <v>24</v>
      </c>
      <c r="I124" s="867">
        <v>8</v>
      </c>
      <c r="J124" s="867">
        <v>1</v>
      </c>
      <c r="K124" s="868">
        <v>1</v>
      </c>
    </row>
    <row r="125" spans="1:11" ht="17.25" thickBot="1">
      <c r="A125" s="1447"/>
      <c r="B125" s="1450"/>
      <c r="C125" s="134" t="s">
        <v>16</v>
      </c>
      <c r="D125" s="984">
        <f>SUM(E125:K125)</f>
        <v>74</v>
      </c>
      <c r="E125" s="867">
        <v>4</v>
      </c>
      <c r="F125" s="867">
        <v>0</v>
      </c>
      <c r="G125" s="867">
        <v>27</v>
      </c>
      <c r="H125" s="867">
        <v>29</v>
      </c>
      <c r="I125" s="867">
        <v>10</v>
      </c>
      <c r="J125" s="867">
        <v>0</v>
      </c>
      <c r="K125" s="868">
        <v>4</v>
      </c>
    </row>
    <row r="126" spans="1:11">
      <c r="A126" s="1447" t="s">
        <v>246</v>
      </c>
      <c r="B126" s="1450" t="s">
        <v>21</v>
      </c>
      <c r="C126" s="134" t="s">
        <v>21</v>
      </c>
      <c r="D126" s="940">
        <f>SUM(E126:K126)</f>
        <v>51274</v>
      </c>
      <c r="E126" s="713">
        <f>SUM(E127:E128)</f>
        <v>2294</v>
      </c>
      <c r="F126" s="713">
        <f>SUM(F127:F128)</f>
        <v>9335</v>
      </c>
      <c r="G126" s="713">
        <f t="shared" ref="G126" si="87">SUM(G127:G128)</f>
        <v>1629</v>
      </c>
      <c r="H126" s="713">
        <f t="shared" ref="H126" si="88">SUM(H127:H128)</f>
        <v>26419</v>
      </c>
      <c r="I126" s="713">
        <f t="shared" ref="I126" si="89">SUM(I127:I128)</f>
        <v>10203</v>
      </c>
      <c r="J126" s="713">
        <f t="shared" ref="J126" si="90">SUM(J127:J128)</f>
        <v>332</v>
      </c>
      <c r="K126" s="714">
        <f t="shared" ref="K126" si="91">SUM(K127:K128)</f>
        <v>1062</v>
      </c>
    </row>
    <row r="127" spans="1:11">
      <c r="A127" s="1447"/>
      <c r="B127" s="1450"/>
      <c r="C127" s="134" t="s">
        <v>15</v>
      </c>
      <c r="D127" s="941">
        <f>SUM(E127:K127)</f>
        <v>26664</v>
      </c>
      <c r="E127" s="715">
        <f>SUM(E130,E133,E136,E139,E142,E145,E148)</f>
        <v>1143</v>
      </c>
      <c r="F127" s="715">
        <f t="shared" ref="F127:K127" si="92">SUM(F130,F133,F136,F139,F142,F145,F148)</f>
        <v>4917</v>
      </c>
      <c r="G127" s="715">
        <f t="shared" si="92"/>
        <v>831</v>
      </c>
      <c r="H127" s="715">
        <f t="shared" si="92"/>
        <v>13784</v>
      </c>
      <c r="I127" s="715">
        <f t="shared" si="92"/>
        <v>5227</v>
      </c>
      <c r="J127" s="715">
        <f t="shared" si="92"/>
        <v>185</v>
      </c>
      <c r="K127" s="718">
        <f t="shared" si="92"/>
        <v>577</v>
      </c>
    </row>
    <row r="128" spans="1:11">
      <c r="A128" s="1447"/>
      <c r="B128" s="1450"/>
      <c r="C128" s="134" t="s">
        <v>16</v>
      </c>
      <c r="D128" s="941">
        <f t="shared" ref="D128:D148" si="93">SUM(E128:K128)</f>
        <v>24610</v>
      </c>
      <c r="E128" s="715">
        <f>SUM(E131,E134,E137,E140,E143,E146,E149)</f>
        <v>1151</v>
      </c>
      <c r="F128" s="715">
        <f t="shared" ref="F128:K128" si="94">SUM(F131,F134,F137,F140,F143,F146,F149)</f>
        <v>4418</v>
      </c>
      <c r="G128" s="715">
        <f t="shared" si="94"/>
        <v>798</v>
      </c>
      <c r="H128" s="715">
        <f t="shared" si="94"/>
        <v>12635</v>
      </c>
      <c r="I128" s="715">
        <f t="shared" si="94"/>
        <v>4976</v>
      </c>
      <c r="J128" s="715">
        <f t="shared" si="94"/>
        <v>147</v>
      </c>
      <c r="K128" s="718">
        <f t="shared" si="94"/>
        <v>485</v>
      </c>
    </row>
    <row r="129" spans="1:11">
      <c r="A129" s="1447"/>
      <c r="B129" s="1450" t="s">
        <v>665</v>
      </c>
      <c r="C129" s="134" t="s">
        <v>21</v>
      </c>
      <c r="D129" s="941">
        <f t="shared" si="93"/>
        <v>5706</v>
      </c>
      <c r="E129" s="867">
        <v>53</v>
      </c>
      <c r="F129" s="867">
        <v>291</v>
      </c>
      <c r="G129" s="867">
        <v>61</v>
      </c>
      <c r="H129" s="867">
        <v>1673</v>
      </c>
      <c r="I129" s="867">
        <v>3536</v>
      </c>
      <c r="J129" s="867">
        <v>40</v>
      </c>
      <c r="K129" s="868">
        <v>52</v>
      </c>
    </row>
    <row r="130" spans="1:11">
      <c r="A130" s="1447"/>
      <c r="B130" s="1450"/>
      <c r="C130" s="134" t="s">
        <v>15</v>
      </c>
      <c r="D130" s="941">
        <f t="shared" si="93"/>
        <v>2964</v>
      </c>
      <c r="E130" s="867">
        <v>33</v>
      </c>
      <c r="F130" s="867">
        <v>152</v>
      </c>
      <c r="G130" s="867">
        <v>36</v>
      </c>
      <c r="H130" s="867">
        <v>892</v>
      </c>
      <c r="I130" s="867">
        <v>1791</v>
      </c>
      <c r="J130" s="867">
        <v>23</v>
      </c>
      <c r="K130" s="868">
        <v>37</v>
      </c>
    </row>
    <row r="131" spans="1:11">
      <c r="A131" s="1447"/>
      <c r="B131" s="1450"/>
      <c r="C131" s="134" t="s">
        <v>16</v>
      </c>
      <c r="D131" s="941">
        <f t="shared" si="93"/>
        <v>2742</v>
      </c>
      <c r="E131" s="867">
        <v>20</v>
      </c>
      <c r="F131" s="867">
        <v>139</v>
      </c>
      <c r="G131" s="867">
        <v>25</v>
      </c>
      <c r="H131" s="867">
        <v>781</v>
      </c>
      <c r="I131" s="867">
        <v>1745</v>
      </c>
      <c r="J131" s="867">
        <v>17</v>
      </c>
      <c r="K131" s="868">
        <v>15</v>
      </c>
    </row>
    <row r="132" spans="1:11" ht="16.5" customHeight="1">
      <c r="A132" s="1447"/>
      <c r="B132" s="1450" t="s">
        <v>666</v>
      </c>
      <c r="C132" s="134" t="s">
        <v>21</v>
      </c>
      <c r="D132" s="941">
        <f t="shared" si="93"/>
        <v>11166</v>
      </c>
      <c r="E132" s="867">
        <v>313</v>
      </c>
      <c r="F132" s="867">
        <v>1261</v>
      </c>
      <c r="G132" s="867">
        <v>245</v>
      </c>
      <c r="H132" s="867">
        <v>4864</v>
      </c>
      <c r="I132" s="867">
        <v>4238</v>
      </c>
      <c r="J132" s="867">
        <v>79</v>
      </c>
      <c r="K132" s="868">
        <v>166</v>
      </c>
    </row>
    <row r="133" spans="1:11">
      <c r="A133" s="1447"/>
      <c r="B133" s="1450"/>
      <c r="C133" s="134" t="s">
        <v>15</v>
      </c>
      <c r="D133" s="941">
        <f t="shared" si="93"/>
        <v>5763</v>
      </c>
      <c r="E133" s="867">
        <v>144</v>
      </c>
      <c r="F133" s="867">
        <v>638</v>
      </c>
      <c r="G133" s="867">
        <v>130</v>
      </c>
      <c r="H133" s="867">
        <v>2520</v>
      </c>
      <c r="I133" s="867">
        <v>2197</v>
      </c>
      <c r="J133" s="867">
        <v>44</v>
      </c>
      <c r="K133" s="868">
        <v>90</v>
      </c>
    </row>
    <row r="134" spans="1:11">
      <c r="A134" s="1447"/>
      <c r="B134" s="1450"/>
      <c r="C134" s="134" t="s">
        <v>16</v>
      </c>
      <c r="D134" s="941">
        <f t="shared" si="93"/>
        <v>5403</v>
      </c>
      <c r="E134" s="867">
        <v>169</v>
      </c>
      <c r="F134" s="867">
        <v>623</v>
      </c>
      <c r="G134" s="867">
        <v>115</v>
      </c>
      <c r="H134" s="867">
        <v>2344</v>
      </c>
      <c r="I134" s="867">
        <v>2041</v>
      </c>
      <c r="J134" s="867">
        <v>35</v>
      </c>
      <c r="K134" s="868">
        <v>76</v>
      </c>
    </row>
    <row r="135" spans="1:11">
      <c r="A135" s="1447"/>
      <c r="B135" s="1450" t="s">
        <v>481</v>
      </c>
      <c r="C135" s="134" t="s">
        <v>21</v>
      </c>
      <c r="D135" s="941">
        <f t="shared" si="93"/>
        <v>13337</v>
      </c>
      <c r="E135" s="867">
        <v>549</v>
      </c>
      <c r="F135" s="867">
        <v>2345</v>
      </c>
      <c r="G135" s="867">
        <v>387</v>
      </c>
      <c r="H135" s="867">
        <v>7331</v>
      </c>
      <c r="I135" s="867">
        <v>2394</v>
      </c>
      <c r="J135" s="867">
        <v>117</v>
      </c>
      <c r="K135" s="868">
        <v>214</v>
      </c>
    </row>
    <row r="136" spans="1:11">
      <c r="A136" s="1447"/>
      <c r="B136" s="1450"/>
      <c r="C136" s="134" t="s">
        <v>15</v>
      </c>
      <c r="D136" s="941">
        <f t="shared" si="93"/>
        <v>6892</v>
      </c>
      <c r="E136" s="867">
        <v>280</v>
      </c>
      <c r="F136" s="867">
        <v>1202</v>
      </c>
      <c r="G136" s="867">
        <v>184</v>
      </c>
      <c r="H136" s="867">
        <v>3820</v>
      </c>
      <c r="I136" s="867">
        <v>1224</v>
      </c>
      <c r="J136" s="867">
        <v>64</v>
      </c>
      <c r="K136" s="868">
        <v>118</v>
      </c>
    </row>
    <row r="137" spans="1:11">
      <c r="A137" s="1447"/>
      <c r="B137" s="1450"/>
      <c r="C137" s="134" t="s">
        <v>16</v>
      </c>
      <c r="D137" s="941">
        <f t="shared" si="93"/>
        <v>6445</v>
      </c>
      <c r="E137" s="867">
        <v>269</v>
      </c>
      <c r="F137" s="867">
        <v>1143</v>
      </c>
      <c r="G137" s="867">
        <v>203</v>
      </c>
      <c r="H137" s="867">
        <v>3511</v>
      </c>
      <c r="I137" s="867">
        <v>1170</v>
      </c>
      <c r="J137" s="867">
        <v>53</v>
      </c>
      <c r="K137" s="868">
        <v>96</v>
      </c>
    </row>
    <row r="138" spans="1:11">
      <c r="A138" s="1447"/>
      <c r="B138" s="1450" t="s">
        <v>482</v>
      </c>
      <c r="C138" s="134" t="s">
        <v>21</v>
      </c>
      <c r="D138" s="941">
        <f t="shared" si="93"/>
        <v>8407</v>
      </c>
      <c r="E138" s="867">
        <v>448</v>
      </c>
      <c r="F138" s="867">
        <v>2109</v>
      </c>
      <c r="G138" s="867">
        <v>317</v>
      </c>
      <c r="H138" s="867">
        <v>5254</v>
      </c>
      <c r="I138" s="867">
        <v>15</v>
      </c>
      <c r="J138" s="867">
        <v>36</v>
      </c>
      <c r="K138" s="868">
        <v>228</v>
      </c>
    </row>
    <row r="139" spans="1:11">
      <c r="A139" s="1447"/>
      <c r="B139" s="1450"/>
      <c r="C139" s="134" t="s">
        <v>15</v>
      </c>
      <c r="D139" s="941">
        <f t="shared" si="93"/>
        <v>4395</v>
      </c>
      <c r="E139" s="867">
        <v>227</v>
      </c>
      <c r="F139" s="867">
        <v>1134</v>
      </c>
      <c r="G139" s="867">
        <v>161</v>
      </c>
      <c r="H139" s="867">
        <v>2731</v>
      </c>
      <c r="I139" s="867">
        <v>9</v>
      </c>
      <c r="J139" s="867">
        <v>22</v>
      </c>
      <c r="K139" s="868">
        <v>111</v>
      </c>
    </row>
    <row r="140" spans="1:11">
      <c r="A140" s="1447"/>
      <c r="B140" s="1450"/>
      <c r="C140" s="134" t="s">
        <v>16</v>
      </c>
      <c r="D140" s="941">
        <f t="shared" si="93"/>
        <v>4012</v>
      </c>
      <c r="E140" s="867">
        <v>221</v>
      </c>
      <c r="F140" s="867">
        <v>975</v>
      </c>
      <c r="G140" s="867">
        <v>156</v>
      </c>
      <c r="H140" s="867">
        <v>2523</v>
      </c>
      <c r="I140" s="867">
        <v>6</v>
      </c>
      <c r="J140" s="867">
        <v>14</v>
      </c>
      <c r="K140" s="868">
        <v>117</v>
      </c>
    </row>
    <row r="141" spans="1:11">
      <c r="A141" s="1447"/>
      <c r="B141" s="1450" t="s">
        <v>483</v>
      </c>
      <c r="C141" s="134" t="s">
        <v>21</v>
      </c>
      <c r="D141" s="941">
        <f t="shared" si="93"/>
        <v>6240</v>
      </c>
      <c r="E141" s="867">
        <v>426</v>
      </c>
      <c r="F141" s="867">
        <v>1583</v>
      </c>
      <c r="G141" s="867">
        <v>303</v>
      </c>
      <c r="H141" s="867">
        <v>3663</v>
      </c>
      <c r="I141" s="867">
        <v>12</v>
      </c>
      <c r="J141" s="867">
        <v>30</v>
      </c>
      <c r="K141" s="868">
        <v>223</v>
      </c>
    </row>
    <row r="142" spans="1:11">
      <c r="A142" s="1447"/>
      <c r="B142" s="1450"/>
      <c r="C142" s="134" t="s">
        <v>15</v>
      </c>
      <c r="D142" s="941">
        <f t="shared" si="93"/>
        <v>3237</v>
      </c>
      <c r="E142" s="867">
        <v>203</v>
      </c>
      <c r="F142" s="867">
        <v>845</v>
      </c>
      <c r="G142" s="867">
        <v>148</v>
      </c>
      <c r="H142" s="867">
        <v>1906</v>
      </c>
      <c r="I142" s="867">
        <v>4</v>
      </c>
      <c r="J142" s="867">
        <v>18</v>
      </c>
      <c r="K142" s="868">
        <v>113</v>
      </c>
    </row>
    <row r="143" spans="1:11">
      <c r="A143" s="1447"/>
      <c r="B143" s="1450"/>
      <c r="C143" s="134" t="s">
        <v>16</v>
      </c>
      <c r="D143" s="941">
        <f t="shared" si="93"/>
        <v>3003</v>
      </c>
      <c r="E143" s="867">
        <v>223</v>
      </c>
      <c r="F143" s="867">
        <v>738</v>
      </c>
      <c r="G143" s="867">
        <v>155</v>
      </c>
      <c r="H143" s="867">
        <v>1757</v>
      </c>
      <c r="I143" s="867">
        <v>8</v>
      </c>
      <c r="J143" s="867">
        <v>12</v>
      </c>
      <c r="K143" s="868">
        <v>110</v>
      </c>
    </row>
    <row r="144" spans="1:11">
      <c r="A144" s="1447"/>
      <c r="B144" s="1450" t="s">
        <v>484</v>
      </c>
      <c r="C144" s="134" t="s">
        <v>21</v>
      </c>
      <c r="D144" s="941">
        <f t="shared" si="93"/>
        <v>6037</v>
      </c>
      <c r="E144" s="867">
        <v>406</v>
      </c>
      <c r="F144" s="867">
        <v>1540</v>
      </c>
      <c r="G144" s="867">
        <v>313</v>
      </c>
      <c r="H144" s="867">
        <v>3562</v>
      </c>
      <c r="I144" s="867">
        <v>8</v>
      </c>
      <c r="J144" s="867">
        <v>30</v>
      </c>
      <c r="K144" s="868">
        <v>178</v>
      </c>
    </row>
    <row r="145" spans="1:11">
      <c r="A145" s="1447"/>
      <c r="B145" s="1450"/>
      <c r="C145" s="134" t="s">
        <v>15</v>
      </c>
      <c r="D145" s="941">
        <f t="shared" si="93"/>
        <v>3187</v>
      </c>
      <c r="E145" s="867">
        <v>200</v>
      </c>
      <c r="F145" s="867">
        <v>820</v>
      </c>
      <c r="G145" s="867">
        <v>171</v>
      </c>
      <c r="H145" s="867">
        <v>1873</v>
      </c>
      <c r="I145" s="867">
        <v>2</v>
      </c>
      <c r="J145" s="867">
        <v>14</v>
      </c>
      <c r="K145" s="868">
        <v>107</v>
      </c>
    </row>
    <row r="146" spans="1:11">
      <c r="A146" s="1447"/>
      <c r="B146" s="1450"/>
      <c r="C146" s="134" t="s">
        <v>16</v>
      </c>
      <c r="D146" s="941">
        <f t="shared" si="93"/>
        <v>2850</v>
      </c>
      <c r="E146" s="867">
        <v>206</v>
      </c>
      <c r="F146" s="867">
        <v>720</v>
      </c>
      <c r="G146" s="867">
        <v>142</v>
      </c>
      <c r="H146" s="867">
        <v>1689</v>
      </c>
      <c r="I146" s="867">
        <v>6</v>
      </c>
      <c r="J146" s="867">
        <v>16</v>
      </c>
      <c r="K146" s="868">
        <v>71</v>
      </c>
    </row>
    <row r="147" spans="1:11">
      <c r="A147" s="1447"/>
      <c r="B147" s="1450" t="s">
        <v>485</v>
      </c>
      <c r="C147" s="134" t="s">
        <v>21</v>
      </c>
      <c r="D147" s="941">
        <f t="shared" si="93"/>
        <v>381</v>
      </c>
      <c r="E147" s="867">
        <v>99</v>
      </c>
      <c r="F147" s="867">
        <v>206</v>
      </c>
      <c r="G147" s="867">
        <v>3</v>
      </c>
      <c r="H147" s="867">
        <v>72</v>
      </c>
      <c r="I147" s="867">
        <v>0</v>
      </c>
      <c r="J147" s="867">
        <v>0</v>
      </c>
      <c r="K147" s="868">
        <v>1</v>
      </c>
    </row>
    <row r="148" spans="1:11">
      <c r="A148" s="1447"/>
      <c r="B148" s="1450"/>
      <c r="C148" s="134" t="s">
        <v>15</v>
      </c>
      <c r="D148" s="941">
        <f t="shared" si="93"/>
        <v>226</v>
      </c>
      <c r="E148" s="867">
        <v>56</v>
      </c>
      <c r="F148" s="867">
        <v>126</v>
      </c>
      <c r="G148" s="867">
        <v>1</v>
      </c>
      <c r="H148" s="867">
        <v>42</v>
      </c>
      <c r="I148" s="867">
        <v>0</v>
      </c>
      <c r="J148" s="867">
        <v>0</v>
      </c>
      <c r="K148" s="868">
        <v>1</v>
      </c>
    </row>
    <row r="149" spans="1:11" ht="17.25" thickBot="1">
      <c r="A149" s="1447"/>
      <c r="B149" s="1450"/>
      <c r="C149" s="134" t="s">
        <v>16</v>
      </c>
      <c r="D149" s="984">
        <f>SUM(E149:K149)</f>
        <v>155</v>
      </c>
      <c r="E149" s="867">
        <v>43</v>
      </c>
      <c r="F149" s="867">
        <v>80</v>
      </c>
      <c r="G149" s="867">
        <v>2</v>
      </c>
      <c r="H149" s="867">
        <v>30</v>
      </c>
      <c r="I149" s="867">
        <v>0</v>
      </c>
      <c r="J149" s="867">
        <v>0</v>
      </c>
      <c r="K149" s="868">
        <v>0</v>
      </c>
    </row>
    <row r="150" spans="1:11">
      <c r="A150" s="1447" t="s">
        <v>247</v>
      </c>
      <c r="B150" s="1450" t="s">
        <v>21</v>
      </c>
      <c r="C150" s="123" t="s">
        <v>21</v>
      </c>
      <c r="D150" s="940">
        <f>SUM(E150:K150)</f>
        <v>47163</v>
      </c>
      <c r="E150" s="713">
        <f>SUM(E151:E152)</f>
        <v>1471</v>
      </c>
      <c r="F150" s="713">
        <f>SUM(F151:F152)</f>
        <v>3398</v>
      </c>
      <c r="G150" s="713">
        <f t="shared" ref="G150" si="95">SUM(G151:G152)</f>
        <v>842</v>
      </c>
      <c r="H150" s="713">
        <f t="shared" ref="H150" si="96">SUM(H151:H152)</f>
        <v>21299</v>
      </c>
      <c r="I150" s="713">
        <f t="shared" ref="I150" si="97">SUM(I151:I152)</f>
        <v>17775</v>
      </c>
      <c r="J150" s="713">
        <f t="shared" ref="J150" si="98">SUM(J151:J152)</f>
        <v>124</v>
      </c>
      <c r="K150" s="714">
        <f t="shared" ref="K150" si="99">SUM(K151:K152)</f>
        <v>2254</v>
      </c>
    </row>
    <row r="151" spans="1:11">
      <c r="A151" s="1447"/>
      <c r="B151" s="1450"/>
      <c r="C151" s="134" t="s">
        <v>15</v>
      </c>
      <c r="D151" s="941">
        <f>SUM(E151:K151)</f>
        <v>24499</v>
      </c>
      <c r="E151" s="715">
        <f>SUM(E154,E157,E160,E163,E166,E169,E172)</f>
        <v>789</v>
      </c>
      <c r="F151" s="715">
        <f t="shared" ref="F151:K151" si="100">SUM(F154,F157,F160,F163,F166,F169,F172)</f>
        <v>1763</v>
      </c>
      <c r="G151" s="715">
        <f t="shared" si="100"/>
        <v>433</v>
      </c>
      <c r="H151" s="715">
        <f t="shared" si="100"/>
        <v>10974</v>
      </c>
      <c r="I151" s="715">
        <f t="shared" si="100"/>
        <v>9299</v>
      </c>
      <c r="J151" s="715">
        <f t="shared" si="100"/>
        <v>66</v>
      </c>
      <c r="K151" s="718">
        <f t="shared" si="100"/>
        <v>1175</v>
      </c>
    </row>
    <row r="152" spans="1:11">
      <c r="A152" s="1447"/>
      <c r="B152" s="1450"/>
      <c r="C152" s="134" t="s">
        <v>16</v>
      </c>
      <c r="D152" s="941">
        <f t="shared" ref="D152:D172" si="101">SUM(E152:K152)</f>
        <v>22664</v>
      </c>
      <c r="E152" s="715">
        <f>SUM(E155,E158,E161,E164,E167,E170,E173)</f>
        <v>682</v>
      </c>
      <c r="F152" s="715">
        <f t="shared" ref="F152:K152" si="102">SUM(F155,F158,F161,F164,F167,F170,F173)</f>
        <v>1635</v>
      </c>
      <c r="G152" s="715">
        <f t="shared" si="102"/>
        <v>409</v>
      </c>
      <c r="H152" s="715">
        <f t="shared" si="102"/>
        <v>10325</v>
      </c>
      <c r="I152" s="715">
        <f t="shared" si="102"/>
        <v>8476</v>
      </c>
      <c r="J152" s="715">
        <f t="shared" si="102"/>
        <v>58</v>
      </c>
      <c r="K152" s="718">
        <f t="shared" si="102"/>
        <v>1079</v>
      </c>
    </row>
    <row r="153" spans="1:11">
      <c r="A153" s="1447"/>
      <c r="B153" s="1450" t="s">
        <v>665</v>
      </c>
      <c r="C153" s="134" t="s">
        <v>21</v>
      </c>
      <c r="D153" s="941">
        <f t="shared" si="101"/>
        <v>5399</v>
      </c>
      <c r="E153" s="867">
        <v>45</v>
      </c>
      <c r="F153" s="867">
        <v>100</v>
      </c>
      <c r="G153" s="867">
        <v>36</v>
      </c>
      <c r="H153" s="867">
        <v>753</v>
      </c>
      <c r="I153" s="867">
        <v>4398</v>
      </c>
      <c r="J153" s="867">
        <v>16</v>
      </c>
      <c r="K153" s="868">
        <v>51</v>
      </c>
    </row>
    <row r="154" spans="1:11">
      <c r="A154" s="1447"/>
      <c r="B154" s="1450"/>
      <c r="C154" s="134" t="s">
        <v>15</v>
      </c>
      <c r="D154" s="941">
        <f t="shared" si="101"/>
        <v>2854</v>
      </c>
      <c r="E154" s="867">
        <v>25</v>
      </c>
      <c r="F154" s="867">
        <v>57</v>
      </c>
      <c r="G154" s="867">
        <v>21</v>
      </c>
      <c r="H154" s="867">
        <v>399</v>
      </c>
      <c r="I154" s="867">
        <v>2317</v>
      </c>
      <c r="J154" s="867">
        <v>10</v>
      </c>
      <c r="K154" s="868">
        <v>25</v>
      </c>
    </row>
    <row r="155" spans="1:11">
      <c r="A155" s="1447"/>
      <c r="B155" s="1450"/>
      <c r="C155" s="134" t="s">
        <v>16</v>
      </c>
      <c r="D155" s="941">
        <f t="shared" si="101"/>
        <v>2545</v>
      </c>
      <c r="E155" s="867">
        <v>20</v>
      </c>
      <c r="F155" s="867">
        <v>43</v>
      </c>
      <c r="G155" s="867">
        <v>15</v>
      </c>
      <c r="H155" s="867">
        <v>354</v>
      </c>
      <c r="I155" s="867">
        <v>2081</v>
      </c>
      <c r="J155" s="867">
        <v>6</v>
      </c>
      <c r="K155" s="868">
        <v>26</v>
      </c>
    </row>
    <row r="156" spans="1:11">
      <c r="A156" s="1447"/>
      <c r="B156" s="1450" t="s">
        <v>666</v>
      </c>
      <c r="C156" s="134" t="s">
        <v>21</v>
      </c>
      <c r="D156" s="941">
        <f t="shared" si="101"/>
        <v>11386</v>
      </c>
      <c r="E156" s="867">
        <v>206</v>
      </c>
      <c r="F156" s="867">
        <v>402</v>
      </c>
      <c r="G156" s="867">
        <v>147</v>
      </c>
      <c r="H156" s="867">
        <v>3223</v>
      </c>
      <c r="I156" s="867">
        <v>7044</v>
      </c>
      <c r="J156" s="867">
        <v>37</v>
      </c>
      <c r="K156" s="868">
        <v>327</v>
      </c>
    </row>
    <row r="157" spans="1:11">
      <c r="A157" s="1447"/>
      <c r="B157" s="1450"/>
      <c r="C157" s="134" t="s">
        <v>15</v>
      </c>
      <c r="D157" s="941">
        <f t="shared" si="101"/>
        <v>5914</v>
      </c>
      <c r="E157" s="867">
        <v>106</v>
      </c>
      <c r="F157" s="867">
        <v>214</v>
      </c>
      <c r="G157" s="867">
        <v>63</v>
      </c>
      <c r="H157" s="867">
        <v>1646</v>
      </c>
      <c r="I157" s="867">
        <v>3699</v>
      </c>
      <c r="J157" s="867">
        <v>17</v>
      </c>
      <c r="K157" s="868">
        <v>169</v>
      </c>
    </row>
    <row r="158" spans="1:11">
      <c r="A158" s="1447"/>
      <c r="B158" s="1450"/>
      <c r="C158" s="134" t="s">
        <v>16</v>
      </c>
      <c r="D158" s="941">
        <f t="shared" si="101"/>
        <v>5472</v>
      </c>
      <c r="E158" s="867">
        <v>100</v>
      </c>
      <c r="F158" s="867">
        <v>188</v>
      </c>
      <c r="G158" s="867">
        <v>84</v>
      </c>
      <c r="H158" s="867">
        <v>1577</v>
      </c>
      <c r="I158" s="867">
        <v>3345</v>
      </c>
      <c r="J158" s="867">
        <v>20</v>
      </c>
      <c r="K158" s="868">
        <v>158</v>
      </c>
    </row>
    <row r="159" spans="1:11">
      <c r="A159" s="1447"/>
      <c r="B159" s="1450" t="s">
        <v>481</v>
      </c>
      <c r="C159" s="134" t="s">
        <v>21</v>
      </c>
      <c r="D159" s="941">
        <f t="shared" si="101"/>
        <v>13389</v>
      </c>
      <c r="E159" s="867">
        <v>338</v>
      </c>
      <c r="F159" s="867">
        <v>788</v>
      </c>
      <c r="G159" s="867">
        <v>202</v>
      </c>
      <c r="H159" s="867">
        <v>5638</v>
      </c>
      <c r="I159" s="867">
        <v>5949</v>
      </c>
      <c r="J159" s="867">
        <v>33</v>
      </c>
      <c r="K159" s="868">
        <v>441</v>
      </c>
    </row>
    <row r="160" spans="1:11">
      <c r="A160" s="1447"/>
      <c r="B160" s="1450"/>
      <c r="C160" s="134" t="s">
        <v>15</v>
      </c>
      <c r="D160" s="941">
        <f t="shared" si="101"/>
        <v>6892</v>
      </c>
      <c r="E160" s="867">
        <v>179</v>
      </c>
      <c r="F160" s="867">
        <v>385</v>
      </c>
      <c r="G160" s="867">
        <v>111</v>
      </c>
      <c r="H160" s="867">
        <v>2858</v>
      </c>
      <c r="I160" s="867">
        <v>3110</v>
      </c>
      <c r="J160" s="867">
        <v>18</v>
      </c>
      <c r="K160" s="868">
        <v>231</v>
      </c>
    </row>
    <row r="161" spans="1:11">
      <c r="A161" s="1447"/>
      <c r="B161" s="1450"/>
      <c r="C161" s="134" t="s">
        <v>16</v>
      </c>
      <c r="D161" s="941">
        <f t="shared" si="101"/>
        <v>6497</v>
      </c>
      <c r="E161" s="867">
        <v>159</v>
      </c>
      <c r="F161" s="867">
        <v>403</v>
      </c>
      <c r="G161" s="867">
        <v>91</v>
      </c>
      <c r="H161" s="867">
        <v>2780</v>
      </c>
      <c r="I161" s="867">
        <v>2839</v>
      </c>
      <c r="J161" s="867">
        <v>15</v>
      </c>
      <c r="K161" s="868">
        <v>210</v>
      </c>
    </row>
    <row r="162" spans="1:11">
      <c r="A162" s="1447"/>
      <c r="B162" s="1450" t="s">
        <v>482</v>
      </c>
      <c r="C162" s="134" t="s">
        <v>21</v>
      </c>
      <c r="D162" s="941">
        <f t="shared" si="101"/>
        <v>7617</v>
      </c>
      <c r="E162" s="867">
        <v>291</v>
      </c>
      <c r="F162" s="867">
        <v>928</v>
      </c>
      <c r="G162" s="867">
        <v>192</v>
      </c>
      <c r="H162" s="867">
        <v>5348</v>
      </c>
      <c r="I162" s="867">
        <v>329</v>
      </c>
      <c r="J162" s="867">
        <v>6</v>
      </c>
      <c r="K162" s="868">
        <v>523</v>
      </c>
    </row>
    <row r="163" spans="1:11">
      <c r="A163" s="1447"/>
      <c r="B163" s="1450"/>
      <c r="C163" s="134" t="s">
        <v>15</v>
      </c>
      <c r="D163" s="941">
        <f t="shared" si="101"/>
        <v>3960</v>
      </c>
      <c r="E163" s="867">
        <v>159</v>
      </c>
      <c r="F163" s="867">
        <v>494</v>
      </c>
      <c r="G163" s="867">
        <v>96</v>
      </c>
      <c r="H163" s="867">
        <v>2780</v>
      </c>
      <c r="I163" s="867">
        <v>150</v>
      </c>
      <c r="J163" s="867">
        <v>0</v>
      </c>
      <c r="K163" s="868">
        <v>281</v>
      </c>
    </row>
    <row r="164" spans="1:11" ht="16.5" customHeight="1">
      <c r="A164" s="1447"/>
      <c r="B164" s="1450"/>
      <c r="C164" s="134" t="s">
        <v>16</v>
      </c>
      <c r="D164" s="941">
        <f t="shared" si="101"/>
        <v>3657</v>
      </c>
      <c r="E164" s="867">
        <v>132</v>
      </c>
      <c r="F164" s="867">
        <v>434</v>
      </c>
      <c r="G164" s="867">
        <v>96</v>
      </c>
      <c r="H164" s="867">
        <v>2568</v>
      </c>
      <c r="I164" s="867">
        <v>179</v>
      </c>
      <c r="J164" s="867">
        <v>6</v>
      </c>
      <c r="K164" s="868">
        <v>242</v>
      </c>
    </row>
    <row r="165" spans="1:11">
      <c r="A165" s="1447"/>
      <c r="B165" s="1450" t="s">
        <v>483</v>
      </c>
      <c r="C165" s="134" t="s">
        <v>21</v>
      </c>
      <c r="D165" s="941">
        <f t="shared" si="101"/>
        <v>5039</v>
      </c>
      <c r="E165" s="867">
        <v>287</v>
      </c>
      <c r="F165" s="867">
        <v>590</v>
      </c>
      <c r="G165" s="867">
        <v>158</v>
      </c>
      <c r="H165" s="867">
        <v>3454</v>
      </c>
      <c r="I165" s="867">
        <v>30</v>
      </c>
      <c r="J165" s="867">
        <v>23</v>
      </c>
      <c r="K165" s="868">
        <v>497</v>
      </c>
    </row>
    <row r="166" spans="1:11">
      <c r="A166" s="1447"/>
      <c r="B166" s="1450"/>
      <c r="C166" s="134" t="s">
        <v>15</v>
      </c>
      <c r="D166" s="941">
        <f t="shared" si="101"/>
        <v>2627</v>
      </c>
      <c r="E166" s="867">
        <v>148</v>
      </c>
      <c r="F166" s="867">
        <v>312</v>
      </c>
      <c r="G166" s="867">
        <v>94</v>
      </c>
      <c r="H166" s="867">
        <v>1794</v>
      </c>
      <c r="I166" s="867">
        <v>12</v>
      </c>
      <c r="J166" s="867">
        <v>15</v>
      </c>
      <c r="K166" s="868">
        <v>252</v>
      </c>
    </row>
    <row r="167" spans="1:11">
      <c r="A167" s="1447"/>
      <c r="B167" s="1450"/>
      <c r="C167" s="134" t="s">
        <v>16</v>
      </c>
      <c r="D167" s="941">
        <f t="shared" si="101"/>
        <v>2412</v>
      </c>
      <c r="E167" s="867">
        <v>139</v>
      </c>
      <c r="F167" s="867">
        <v>278</v>
      </c>
      <c r="G167" s="867">
        <v>64</v>
      </c>
      <c r="H167" s="867">
        <v>1660</v>
      </c>
      <c r="I167" s="867">
        <v>18</v>
      </c>
      <c r="J167" s="867">
        <v>8</v>
      </c>
      <c r="K167" s="868">
        <v>245</v>
      </c>
    </row>
    <row r="168" spans="1:11">
      <c r="A168" s="1447"/>
      <c r="B168" s="1450" t="s">
        <v>484</v>
      </c>
      <c r="C168" s="134" t="s">
        <v>21</v>
      </c>
      <c r="D168" s="941">
        <f t="shared" si="101"/>
        <v>4234</v>
      </c>
      <c r="E168" s="867">
        <v>291</v>
      </c>
      <c r="F168" s="867">
        <v>525</v>
      </c>
      <c r="G168" s="867">
        <v>107</v>
      </c>
      <c r="H168" s="867">
        <v>2862</v>
      </c>
      <c r="I168" s="867">
        <v>25</v>
      </c>
      <c r="J168" s="867">
        <v>9</v>
      </c>
      <c r="K168" s="868">
        <v>415</v>
      </c>
    </row>
    <row r="169" spans="1:11">
      <c r="A169" s="1447"/>
      <c r="B169" s="1450"/>
      <c r="C169" s="134" t="s">
        <v>15</v>
      </c>
      <c r="D169" s="941">
        <f t="shared" si="101"/>
        <v>2200</v>
      </c>
      <c r="E169" s="867">
        <v>163</v>
      </c>
      <c r="F169" s="867">
        <v>272</v>
      </c>
      <c r="G169" s="867">
        <v>48</v>
      </c>
      <c r="H169" s="867">
        <v>1483</v>
      </c>
      <c r="I169" s="867">
        <v>11</v>
      </c>
      <c r="J169" s="867">
        <v>6</v>
      </c>
      <c r="K169" s="868">
        <v>217</v>
      </c>
    </row>
    <row r="170" spans="1:11">
      <c r="A170" s="1447"/>
      <c r="B170" s="1450"/>
      <c r="C170" s="134" t="s">
        <v>16</v>
      </c>
      <c r="D170" s="941">
        <f t="shared" si="101"/>
        <v>2034</v>
      </c>
      <c r="E170" s="867">
        <v>128</v>
      </c>
      <c r="F170" s="867">
        <v>253</v>
      </c>
      <c r="G170" s="867">
        <v>59</v>
      </c>
      <c r="H170" s="867">
        <v>1379</v>
      </c>
      <c r="I170" s="867">
        <v>14</v>
      </c>
      <c r="J170" s="867">
        <v>3</v>
      </c>
      <c r="K170" s="868">
        <v>198</v>
      </c>
    </row>
    <row r="171" spans="1:11">
      <c r="A171" s="1447"/>
      <c r="B171" s="1453" t="s">
        <v>485</v>
      </c>
      <c r="C171" s="134" t="s">
        <v>21</v>
      </c>
      <c r="D171" s="941">
        <f t="shared" si="101"/>
        <v>99</v>
      </c>
      <c r="E171" s="867">
        <v>13</v>
      </c>
      <c r="F171" s="867">
        <v>65</v>
      </c>
      <c r="G171" s="867">
        <v>0</v>
      </c>
      <c r="H171" s="867">
        <v>21</v>
      </c>
      <c r="I171" s="867">
        <v>0</v>
      </c>
      <c r="J171" s="867">
        <v>0</v>
      </c>
      <c r="K171" s="868">
        <v>0</v>
      </c>
    </row>
    <row r="172" spans="1:11">
      <c r="A172" s="1447"/>
      <c r="B172" s="1454"/>
      <c r="C172" s="134" t="s">
        <v>15</v>
      </c>
      <c r="D172" s="941">
        <f t="shared" si="101"/>
        <v>52</v>
      </c>
      <c r="E172" s="867">
        <v>9</v>
      </c>
      <c r="F172" s="867">
        <v>29</v>
      </c>
      <c r="G172" s="867">
        <v>0</v>
      </c>
      <c r="H172" s="867">
        <v>14</v>
      </c>
      <c r="I172" s="867">
        <v>0</v>
      </c>
      <c r="J172" s="867">
        <v>0</v>
      </c>
      <c r="K172" s="868">
        <v>0</v>
      </c>
    </row>
    <row r="173" spans="1:11" ht="17.25" thickBot="1">
      <c r="A173" s="1447"/>
      <c r="B173" s="1455"/>
      <c r="C173" s="134" t="s">
        <v>16</v>
      </c>
      <c r="D173" s="984">
        <f>SUM(E173:K173)</f>
        <v>47</v>
      </c>
      <c r="E173" s="867">
        <v>4</v>
      </c>
      <c r="F173" s="867">
        <v>36</v>
      </c>
      <c r="G173" s="867">
        <v>0</v>
      </c>
      <c r="H173" s="867">
        <v>7</v>
      </c>
      <c r="I173" s="867">
        <v>0</v>
      </c>
      <c r="J173" s="867">
        <v>0</v>
      </c>
      <c r="K173" s="868">
        <v>0</v>
      </c>
    </row>
    <row r="174" spans="1:11">
      <c r="A174" s="1447" t="s">
        <v>248</v>
      </c>
      <c r="B174" s="1450" t="s">
        <v>21</v>
      </c>
      <c r="C174" s="123" t="s">
        <v>21</v>
      </c>
      <c r="D174" s="940">
        <f>SUM(E174:K174)</f>
        <v>34269</v>
      </c>
      <c r="E174" s="713">
        <f>SUM(E175:E176)</f>
        <v>2093</v>
      </c>
      <c r="F174" s="713">
        <f>SUM(F175:F176)</f>
        <v>916</v>
      </c>
      <c r="G174" s="713">
        <f t="shared" ref="G174" si="103">SUM(G175:G176)</f>
        <v>461</v>
      </c>
      <c r="H174" s="713">
        <f t="shared" ref="H174" si="104">SUM(H175:H176)</f>
        <v>23303</v>
      </c>
      <c r="I174" s="713">
        <f t="shared" ref="I174" si="105">SUM(I175:I176)</f>
        <v>6613</v>
      </c>
      <c r="J174" s="713">
        <f t="shared" ref="J174" si="106">SUM(J175:J176)</f>
        <v>11</v>
      </c>
      <c r="K174" s="714">
        <f t="shared" ref="K174" si="107">SUM(K175:K176)</f>
        <v>872</v>
      </c>
    </row>
    <row r="175" spans="1:11">
      <c r="A175" s="1447"/>
      <c r="B175" s="1450"/>
      <c r="C175" s="134" t="s">
        <v>15</v>
      </c>
      <c r="D175" s="941">
        <f>SUM(E175:K175)</f>
        <v>17942</v>
      </c>
      <c r="E175" s="715">
        <f>SUM(E178,E181,E184,E187,E190,E193,E196)</f>
        <v>1138</v>
      </c>
      <c r="F175" s="715">
        <f t="shared" ref="F175:K175" si="108">SUM(F178,F181,F184,F187,F190,F193,F196)</f>
        <v>484</v>
      </c>
      <c r="G175" s="715">
        <f t="shared" si="108"/>
        <v>234</v>
      </c>
      <c r="H175" s="715">
        <f t="shared" si="108"/>
        <v>12173</v>
      </c>
      <c r="I175" s="715">
        <f t="shared" si="108"/>
        <v>3452</v>
      </c>
      <c r="J175" s="715">
        <f t="shared" si="108"/>
        <v>6</v>
      </c>
      <c r="K175" s="718">
        <f t="shared" si="108"/>
        <v>455</v>
      </c>
    </row>
    <row r="176" spans="1:11">
      <c r="A176" s="1447"/>
      <c r="B176" s="1450"/>
      <c r="C176" s="134" t="s">
        <v>16</v>
      </c>
      <c r="D176" s="941">
        <f t="shared" ref="D176:D196" si="109">SUM(E176:K176)</f>
        <v>16327</v>
      </c>
      <c r="E176" s="715">
        <f>SUM(E179,E182,E185,E188,E191,E194,E197)</f>
        <v>955</v>
      </c>
      <c r="F176" s="715">
        <f t="shared" ref="F176:K176" si="110">SUM(F179,F182,F185,F188,F191,F194,F197)</f>
        <v>432</v>
      </c>
      <c r="G176" s="715">
        <f t="shared" si="110"/>
        <v>227</v>
      </c>
      <c r="H176" s="715">
        <f t="shared" si="110"/>
        <v>11130</v>
      </c>
      <c r="I176" s="715">
        <f t="shared" si="110"/>
        <v>3161</v>
      </c>
      <c r="J176" s="715">
        <f t="shared" si="110"/>
        <v>5</v>
      </c>
      <c r="K176" s="718">
        <f t="shared" si="110"/>
        <v>417</v>
      </c>
    </row>
    <row r="177" spans="1:11">
      <c r="A177" s="1447"/>
      <c r="B177" s="1450" t="s">
        <v>665</v>
      </c>
      <c r="C177" s="134" t="s">
        <v>21</v>
      </c>
      <c r="D177" s="941">
        <f t="shared" si="109"/>
        <v>2874</v>
      </c>
      <c r="E177" s="867">
        <v>63</v>
      </c>
      <c r="F177" s="867">
        <v>41</v>
      </c>
      <c r="G177" s="867">
        <v>0</v>
      </c>
      <c r="H177" s="867">
        <v>994</v>
      </c>
      <c r="I177" s="867">
        <v>1699</v>
      </c>
      <c r="J177" s="867">
        <v>0</v>
      </c>
      <c r="K177" s="868">
        <v>77</v>
      </c>
    </row>
    <row r="178" spans="1:11">
      <c r="A178" s="1447"/>
      <c r="B178" s="1450"/>
      <c r="C178" s="134" t="s">
        <v>15</v>
      </c>
      <c r="D178" s="941">
        <f t="shared" si="109"/>
        <v>1553</v>
      </c>
      <c r="E178" s="867">
        <v>34</v>
      </c>
      <c r="F178" s="867">
        <v>24</v>
      </c>
      <c r="G178" s="867">
        <v>0</v>
      </c>
      <c r="H178" s="867">
        <v>538</v>
      </c>
      <c r="I178" s="867">
        <v>921</v>
      </c>
      <c r="J178" s="867">
        <v>0</v>
      </c>
      <c r="K178" s="868">
        <v>36</v>
      </c>
    </row>
    <row r="179" spans="1:11">
      <c r="A179" s="1447"/>
      <c r="B179" s="1450"/>
      <c r="C179" s="134" t="s">
        <v>16</v>
      </c>
      <c r="D179" s="941">
        <f t="shared" si="109"/>
        <v>1321</v>
      </c>
      <c r="E179" s="867">
        <v>29</v>
      </c>
      <c r="F179" s="867">
        <v>17</v>
      </c>
      <c r="G179" s="867">
        <v>0</v>
      </c>
      <c r="H179" s="867">
        <v>456</v>
      </c>
      <c r="I179" s="867">
        <v>778</v>
      </c>
      <c r="J179" s="867">
        <v>0</v>
      </c>
      <c r="K179" s="868">
        <v>41</v>
      </c>
    </row>
    <row r="180" spans="1:11">
      <c r="A180" s="1447"/>
      <c r="B180" s="1450" t="s">
        <v>666</v>
      </c>
      <c r="C180" s="134" t="s">
        <v>21</v>
      </c>
      <c r="D180" s="941">
        <f t="shared" si="109"/>
        <v>8269</v>
      </c>
      <c r="E180" s="867">
        <v>336</v>
      </c>
      <c r="F180" s="867">
        <v>170</v>
      </c>
      <c r="G180" s="867">
        <v>33</v>
      </c>
      <c r="H180" s="867">
        <v>4473</v>
      </c>
      <c r="I180" s="867">
        <v>3081</v>
      </c>
      <c r="J180" s="867">
        <v>3</v>
      </c>
      <c r="K180" s="868">
        <v>173</v>
      </c>
    </row>
    <row r="181" spans="1:11">
      <c r="A181" s="1447"/>
      <c r="B181" s="1450"/>
      <c r="C181" s="134" t="s">
        <v>15</v>
      </c>
      <c r="D181" s="941">
        <f t="shared" si="109"/>
        <v>4258</v>
      </c>
      <c r="E181" s="867">
        <v>192</v>
      </c>
      <c r="F181" s="867">
        <v>83</v>
      </c>
      <c r="G181" s="867">
        <v>14</v>
      </c>
      <c r="H181" s="867">
        <v>2298</v>
      </c>
      <c r="I181" s="867">
        <v>1583</v>
      </c>
      <c r="J181" s="867">
        <v>3</v>
      </c>
      <c r="K181" s="868">
        <v>85</v>
      </c>
    </row>
    <row r="182" spans="1:11">
      <c r="A182" s="1447"/>
      <c r="B182" s="1450"/>
      <c r="C182" s="134" t="s">
        <v>16</v>
      </c>
      <c r="D182" s="941">
        <f t="shared" si="109"/>
        <v>4011</v>
      </c>
      <c r="E182" s="867">
        <v>144</v>
      </c>
      <c r="F182" s="867">
        <v>87</v>
      </c>
      <c r="G182" s="867">
        <v>19</v>
      </c>
      <c r="H182" s="867">
        <v>2175</v>
      </c>
      <c r="I182" s="867">
        <v>1498</v>
      </c>
      <c r="J182" s="867">
        <v>0</v>
      </c>
      <c r="K182" s="868">
        <v>88</v>
      </c>
    </row>
    <row r="183" spans="1:11">
      <c r="A183" s="1447"/>
      <c r="B183" s="1450" t="s">
        <v>481</v>
      </c>
      <c r="C183" s="134" t="s">
        <v>21</v>
      </c>
      <c r="D183" s="941">
        <f t="shared" si="109"/>
        <v>10520</v>
      </c>
      <c r="E183" s="867">
        <v>563</v>
      </c>
      <c r="F183" s="867">
        <v>246</v>
      </c>
      <c r="G183" s="867">
        <v>107</v>
      </c>
      <c r="H183" s="867">
        <v>7592</v>
      </c>
      <c r="I183" s="867">
        <v>1808</v>
      </c>
      <c r="J183" s="867">
        <v>3</v>
      </c>
      <c r="K183" s="868">
        <v>201</v>
      </c>
    </row>
    <row r="184" spans="1:11">
      <c r="A184" s="1447"/>
      <c r="B184" s="1450"/>
      <c r="C184" s="134" t="s">
        <v>15</v>
      </c>
      <c r="D184" s="941">
        <f t="shared" si="109"/>
        <v>5462</v>
      </c>
      <c r="E184" s="867">
        <v>279</v>
      </c>
      <c r="F184" s="867">
        <v>122</v>
      </c>
      <c r="G184" s="867">
        <v>55</v>
      </c>
      <c r="H184" s="867">
        <v>3958</v>
      </c>
      <c r="I184" s="867">
        <v>934</v>
      </c>
      <c r="J184" s="867">
        <v>1</v>
      </c>
      <c r="K184" s="868">
        <v>113</v>
      </c>
    </row>
    <row r="185" spans="1:11">
      <c r="A185" s="1447"/>
      <c r="B185" s="1450"/>
      <c r="C185" s="134" t="s">
        <v>16</v>
      </c>
      <c r="D185" s="941">
        <f t="shared" si="109"/>
        <v>5058</v>
      </c>
      <c r="E185" s="867">
        <v>284</v>
      </c>
      <c r="F185" s="867">
        <v>124</v>
      </c>
      <c r="G185" s="867">
        <v>52</v>
      </c>
      <c r="H185" s="867">
        <v>3634</v>
      </c>
      <c r="I185" s="867">
        <v>874</v>
      </c>
      <c r="J185" s="867">
        <v>2</v>
      </c>
      <c r="K185" s="868">
        <v>88</v>
      </c>
    </row>
    <row r="186" spans="1:11">
      <c r="A186" s="1447"/>
      <c r="B186" s="1450" t="s">
        <v>482</v>
      </c>
      <c r="C186" s="134" t="s">
        <v>21</v>
      </c>
      <c r="D186" s="941">
        <f t="shared" si="109"/>
        <v>6479</v>
      </c>
      <c r="E186" s="867">
        <v>458</v>
      </c>
      <c r="F186" s="867">
        <v>192</v>
      </c>
      <c r="G186" s="867">
        <v>128</v>
      </c>
      <c r="H186" s="867">
        <v>5432</v>
      </c>
      <c r="I186" s="867">
        <v>21</v>
      </c>
      <c r="J186" s="867">
        <v>3</v>
      </c>
      <c r="K186" s="868">
        <v>245</v>
      </c>
    </row>
    <row r="187" spans="1:11">
      <c r="A187" s="1447"/>
      <c r="B187" s="1450"/>
      <c r="C187" s="134" t="s">
        <v>15</v>
      </c>
      <c r="D187" s="941">
        <f t="shared" si="109"/>
        <v>3473</v>
      </c>
      <c r="E187" s="867">
        <v>257</v>
      </c>
      <c r="F187" s="867">
        <v>98</v>
      </c>
      <c r="G187" s="867">
        <v>67</v>
      </c>
      <c r="H187" s="867">
        <v>2904</v>
      </c>
      <c r="I187" s="867">
        <v>13</v>
      </c>
      <c r="J187" s="867">
        <v>2</v>
      </c>
      <c r="K187" s="868">
        <v>132</v>
      </c>
    </row>
    <row r="188" spans="1:11">
      <c r="A188" s="1447"/>
      <c r="B188" s="1450"/>
      <c r="C188" s="134" t="s">
        <v>16</v>
      </c>
      <c r="D188" s="941">
        <f t="shared" si="109"/>
        <v>3006</v>
      </c>
      <c r="E188" s="867">
        <v>201</v>
      </c>
      <c r="F188" s="867">
        <v>94</v>
      </c>
      <c r="G188" s="867">
        <v>61</v>
      </c>
      <c r="H188" s="867">
        <v>2528</v>
      </c>
      <c r="I188" s="867">
        <v>8</v>
      </c>
      <c r="J188" s="867">
        <v>1</v>
      </c>
      <c r="K188" s="868">
        <v>113</v>
      </c>
    </row>
    <row r="189" spans="1:11">
      <c r="A189" s="1447"/>
      <c r="B189" s="1450" t="s">
        <v>483</v>
      </c>
      <c r="C189" s="134" t="s">
        <v>21</v>
      </c>
      <c r="D189" s="941">
        <f t="shared" si="109"/>
        <v>3340</v>
      </c>
      <c r="E189" s="867">
        <v>344</v>
      </c>
      <c r="F189" s="867">
        <v>78</v>
      </c>
      <c r="G189" s="867">
        <v>109</v>
      </c>
      <c r="H189" s="867">
        <v>2701</v>
      </c>
      <c r="I189" s="867">
        <v>2</v>
      </c>
      <c r="J189" s="867">
        <v>2</v>
      </c>
      <c r="K189" s="868">
        <v>104</v>
      </c>
    </row>
    <row r="190" spans="1:11">
      <c r="A190" s="1447"/>
      <c r="B190" s="1450"/>
      <c r="C190" s="134" t="s">
        <v>15</v>
      </c>
      <c r="D190" s="941">
        <f t="shared" si="109"/>
        <v>1757</v>
      </c>
      <c r="E190" s="867">
        <v>195</v>
      </c>
      <c r="F190" s="867">
        <v>50</v>
      </c>
      <c r="G190" s="867">
        <v>58</v>
      </c>
      <c r="H190" s="867">
        <v>1397</v>
      </c>
      <c r="I190" s="867">
        <v>0</v>
      </c>
      <c r="J190" s="867">
        <v>0</v>
      </c>
      <c r="K190" s="868">
        <v>57</v>
      </c>
    </row>
    <row r="191" spans="1:11">
      <c r="A191" s="1447"/>
      <c r="B191" s="1450"/>
      <c r="C191" s="134" t="s">
        <v>16</v>
      </c>
      <c r="D191" s="941">
        <f t="shared" si="109"/>
        <v>1583</v>
      </c>
      <c r="E191" s="867">
        <v>149</v>
      </c>
      <c r="F191" s="867">
        <v>28</v>
      </c>
      <c r="G191" s="867">
        <v>51</v>
      </c>
      <c r="H191" s="867">
        <v>1304</v>
      </c>
      <c r="I191" s="867">
        <v>2</v>
      </c>
      <c r="J191" s="867">
        <v>2</v>
      </c>
      <c r="K191" s="868">
        <v>47</v>
      </c>
    </row>
    <row r="192" spans="1:11">
      <c r="A192" s="1447"/>
      <c r="B192" s="1450" t="s">
        <v>484</v>
      </c>
      <c r="C192" s="134" t="s">
        <v>21</v>
      </c>
      <c r="D192" s="941">
        <f t="shared" si="109"/>
        <v>2594</v>
      </c>
      <c r="E192" s="867">
        <v>297</v>
      </c>
      <c r="F192" s="867">
        <v>107</v>
      </c>
      <c r="G192" s="867">
        <v>84</v>
      </c>
      <c r="H192" s="867">
        <v>2049</v>
      </c>
      <c r="I192" s="867">
        <v>0</v>
      </c>
      <c r="J192" s="867">
        <v>0</v>
      </c>
      <c r="K192" s="868">
        <v>57</v>
      </c>
    </row>
    <row r="193" spans="1:11">
      <c r="A193" s="1447"/>
      <c r="B193" s="1450"/>
      <c r="C193" s="134" t="s">
        <v>15</v>
      </c>
      <c r="D193" s="941">
        <f t="shared" si="109"/>
        <v>1315</v>
      </c>
      <c r="E193" s="867">
        <v>159</v>
      </c>
      <c r="F193" s="867">
        <v>55</v>
      </c>
      <c r="G193" s="867">
        <v>40</v>
      </c>
      <c r="H193" s="867">
        <v>1039</v>
      </c>
      <c r="I193" s="867">
        <v>0</v>
      </c>
      <c r="J193" s="867">
        <v>0</v>
      </c>
      <c r="K193" s="868">
        <v>22</v>
      </c>
    </row>
    <row r="194" spans="1:11">
      <c r="A194" s="1447"/>
      <c r="B194" s="1450"/>
      <c r="C194" s="134" t="s">
        <v>16</v>
      </c>
      <c r="D194" s="941">
        <f t="shared" si="109"/>
        <v>1279</v>
      </c>
      <c r="E194" s="867">
        <v>138</v>
      </c>
      <c r="F194" s="867">
        <v>52</v>
      </c>
      <c r="G194" s="867">
        <v>44</v>
      </c>
      <c r="H194" s="867">
        <v>1010</v>
      </c>
      <c r="I194" s="867">
        <v>0</v>
      </c>
      <c r="J194" s="867">
        <v>0</v>
      </c>
      <c r="K194" s="868">
        <v>35</v>
      </c>
    </row>
    <row r="195" spans="1:11">
      <c r="A195" s="1447"/>
      <c r="B195" s="1450" t="s">
        <v>485</v>
      </c>
      <c r="C195" s="134" t="s">
        <v>21</v>
      </c>
      <c r="D195" s="941">
        <f t="shared" si="109"/>
        <v>193</v>
      </c>
      <c r="E195" s="867">
        <v>32</v>
      </c>
      <c r="F195" s="867">
        <v>82</v>
      </c>
      <c r="G195" s="867">
        <v>0</v>
      </c>
      <c r="H195" s="867">
        <v>62</v>
      </c>
      <c r="I195" s="867">
        <v>2</v>
      </c>
      <c r="J195" s="867">
        <v>0</v>
      </c>
      <c r="K195" s="868">
        <v>15</v>
      </c>
    </row>
    <row r="196" spans="1:11" ht="16.5" customHeight="1">
      <c r="A196" s="1447"/>
      <c r="B196" s="1450"/>
      <c r="C196" s="134" t="s">
        <v>15</v>
      </c>
      <c r="D196" s="941">
        <f t="shared" si="109"/>
        <v>124</v>
      </c>
      <c r="E196" s="867">
        <v>22</v>
      </c>
      <c r="F196" s="867">
        <v>52</v>
      </c>
      <c r="G196" s="867">
        <v>0</v>
      </c>
      <c r="H196" s="867">
        <v>39</v>
      </c>
      <c r="I196" s="867">
        <v>1</v>
      </c>
      <c r="J196" s="867">
        <v>0</v>
      </c>
      <c r="K196" s="868">
        <v>10</v>
      </c>
    </row>
    <row r="197" spans="1:11" ht="17.25" thickBot="1">
      <c r="A197" s="1447"/>
      <c r="B197" s="1450"/>
      <c r="C197" s="134" t="s">
        <v>16</v>
      </c>
      <c r="D197" s="984">
        <f>SUM(E197:K197)</f>
        <v>69</v>
      </c>
      <c r="E197" s="867">
        <v>10</v>
      </c>
      <c r="F197" s="867">
        <v>30</v>
      </c>
      <c r="G197" s="867">
        <v>0</v>
      </c>
      <c r="H197" s="867">
        <v>23</v>
      </c>
      <c r="I197" s="867">
        <v>1</v>
      </c>
      <c r="J197" s="867">
        <v>0</v>
      </c>
      <c r="K197" s="868">
        <v>5</v>
      </c>
    </row>
    <row r="198" spans="1:11" ht="16.5" customHeight="1">
      <c r="A198" s="1447" t="s">
        <v>980</v>
      </c>
      <c r="B198" s="1450" t="s">
        <v>21</v>
      </c>
      <c r="C198" s="123" t="s">
        <v>21</v>
      </c>
      <c r="D198" s="940">
        <f>SUM(E198:K198)</f>
        <v>5158</v>
      </c>
      <c r="E198" s="713">
        <f>SUM(E199:E200)</f>
        <v>484</v>
      </c>
      <c r="F198" s="713">
        <f>SUM(F199:F200)</f>
        <v>794</v>
      </c>
      <c r="G198" s="713">
        <f t="shared" ref="G198" si="111">SUM(G199:G200)</f>
        <v>374</v>
      </c>
      <c r="H198" s="713">
        <f t="shared" ref="H198" si="112">SUM(H199:H200)</f>
        <v>1978</v>
      </c>
      <c r="I198" s="713">
        <f t="shared" ref="I198" si="113">SUM(I199:I200)</f>
        <v>1012</v>
      </c>
      <c r="J198" s="713">
        <f t="shared" ref="J198" si="114">SUM(J199:J200)</f>
        <v>0</v>
      </c>
      <c r="K198" s="714">
        <f t="shared" ref="K198" si="115">SUM(K199:K200)</f>
        <v>516</v>
      </c>
    </row>
    <row r="199" spans="1:11">
      <c r="A199" s="1447"/>
      <c r="B199" s="1450"/>
      <c r="C199" s="401" t="s">
        <v>15</v>
      </c>
      <c r="D199" s="941">
        <f>SUM(E199:K199)</f>
        <v>2613</v>
      </c>
      <c r="E199" s="715">
        <f>SUM(E202,E205,E208,E211,E214,E217,E220)</f>
        <v>239</v>
      </c>
      <c r="F199" s="715">
        <f t="shared" ref="F199:K199" si="116">SUM(F202,F205,F208,F211,F214,F217,F220)</f>
        <v>402</v>
      </c>
      <c r="G199" s="715">
        <f t="shared" si="116"/>
        <v>189</v>
      </c>
      <c r="H199" s="715">
        <f t="shared" si="116"/>
        <v>989</v>
      </c>
      <c r="I199" s="715">
        <f t="shared" si="116"/>
        <v>516</v>
      </c>
      <c r="J199" s="715">
        <f t="shared" si="116"/>
        <v>0</v>
      </c>
      <c r="K199" s="718">
        <f t="shared" si="116"/>
        <v>278</v>
      </c>
    </row>
    <row r="200" spans="1:11">
      <c r="A200" s="1447"/>
      <c r="B200" s="1450"/>
      <c r="C200" s="401" t="s">
        <v>16</v>
      </c>
      <c r="D200" s="941">
        <f t="shared" ref="D200:D220" si="117">SUM(E200:K200)</f>
        <v>2545</v>
      </c>
      <c r="E200" s="715">
        <f>SUM(E203,E206,E209,E212,E215,E218,E221)</f>
        <v>245</v>
      </c>
      <c r="F200" s="715">
        <f t="shared" ref="F200:K200" si="118">SUM(F203,F206,F209,F212,F215,F218,F221)</f>
        <v>392</v>
      </c>
      <c r="G200" s="715">
        <f t="shared" si="118"/>
        <v>185</v>
      </c>
      <c r="H200" s="715">
        <f t="shared" si="118"/>
        <v>989</v>
      </c>
      <c r="I200" s="715">
        <f t="shared" si="118"/>
        <v>496</v>
      </c>
      <c r="J200" s="715">
        <f t="shared" si="118"/>
        <v>0</v>
      </c>
      <c r="K200" s="718">
        <f t="shared" si="118"/>
        <v>238</v>
      </c>
    </row>
    <row r="201" spans="1:11">
      <c r="A201" s="1447"/>
      <c r="B201" s="1450" t="s">
        <v>665</v>
      </c>
      <c r="C201" s="401" t="s">
        <v>21</v>
      </c>
      <c r="D201" s="941">
        <f t="shared" si="117"/>
        <v>439</v>
      </c>
      <c r="E201" s="867">
        <v>0</v>
      </c>
      <c r="F201" s="867">
        <v>16</v>
      </c>
      <c r="G201" s="867">
        <v>1</v>
      </c>
      <c r="H201" s="867">
        <v>99</v>
      </c>
      <c r="I201" s="867">
        <v>280</v>
      </c>
      <c r="J201" s="867">
        <v>0</v>
      </c>
      <c r="K201" s="868">
        <v>43</v>
      </c>
    </row>
    <row r="202" spans="1:11">
      <c r="A202" s="1447"/>
      <c r="B202" s="1450"/>
      <c r="C202" s="401" t="s">
        <v>15</v>
      </c>
      <c r="D202" s="941">
        <f t="shared" si="117"/>
        <v>217</v>
      </c>
      <c r="E202" s="867">
        <v>0</v>
      </c>
      <c r="F202" s="867">
        <v>9</v>
      </c>
      <c r="G202" s="867">
        <v>1</v>
      </c>
      <c r="H202" s="867">
        <v>46</v>
      </c>
      <c r="I202" s="867">
        <v>135</v>
      </c>
      <c r="J202" s="867">
        <v>0</v>
      </c>
      <c r="K202" s="868">
        <v>26</v>
      </c>
    </row>
    <row r="203" spans="1:11">
      <c r="A203" s="1447"/>
      <c r="B203" s="1450"/>
      <c r="C203" s="401" t="s">
        <v>16</v>
      </c>
      <c r="D203" s="941">
        <f t="shared" si="117"/>
        <v>222</v>
      </c>
      <c r="E203" s="867">
        <v>0</v>
      </c>
      <c r="F203" s="867">
        <v>7</v>
      </c>
      <c r="G203" s="867">
        <v>0</v>
      </c>
      <c r="H203" s="867">
        <v>53</v>
      </c>
      <c r="I203" s="867">
        <v>145</v>
      </c>
      <c r="J203" s="867">
        <v>0</v>
      </c>
      <c r="K203" s="868">
        <v>17</v>
      </c>
    </row>
    <row r="204" spans="1:11">
      <c r="A204" s="1447"/>
      <c r="B204" s="1450" t="s">
        <v>666</v>
      </c>
      <c r="C204" s="401" t="s">
        <v>21</v>
      </c>
      <c r="D204" s="941">
        <f t="shared" si="117"/>
        <v>972</v>
      </c>
      <c r="E204" s="867">
        <v>31</v>
      </c>
      <c r="F204" s="867">
        <v>84</v>
      </c>
      <c r="G204" s="867">
        <v>32</v>
      </c>
      <c r="H204" s="867">
        <v>287</v>
      </c>
      <c r="I204" s="867">
        <v>452</v>
      </c>
      <c r="J204" s="867">
        <v>0</v>
      </c>
      <c r="K204" s="868">
        <v>86</v>
      </c>
    </row>
    <row r="205" spans="1:11">
      <c r="A205" s="1447"/>
      <c r="B205" s="1450"/>
      <c r="C205" s="401" t="s">
        <v>15</v>
      </c>
      <c r="D205" s="941">
        <f t="shared" si="117"/>
        <v>507</v>
      </c>
      <c r="E205" s="867">
        <v>18</v>
      </c>
      <c r="F205" s="867">
        <v>50</v>
      </c>
      <c r="G205" s="867">
        <v>17</v>
      </c>
      <c r="H205" s="867">
        <v>147</v>
      </c>
      <c r="I205" s="867">
        <v>232</v>
      </c>
      <c r="J205" s="867">
        <v>0</v>
      </c>
      <c r="K205" s="868">
        <v>43</v>
      </c>
    </row>
    <row r="206" spans="1:11">
      <c r="A206" s="1447"/>
      <c r="B206" s="1450"/>
      <c r="C206" s="401" t="s">
        <v>16</v>
      </c>
      <c r="D206" s="941">
        <f t="shared" si="117"/>
        <v>465</v>
      </c>
      <c r="E206" s="867">
        <v>13</v>
      </c>
      <c r="F206" s="867">
        <v>34</v>
      </c>
      <c r="G206" s="867">
        <v>15</v>
      </c>
      <c r="H206" s="867">
        <v>140</v>
      </c>
      <c r="I206" s="867">
        <v>220</v>
      </c>
      <c r="J206" s="867">
        <v>0</v>
      </c>
      <c r="K206" s="868">
        <v>43</v>
      </c>
    </row>
    <row r="207" spans="1:11">
      <c r="A207" s="1447"/>
      <c r="B207" s="1450" t="s">
        <v>481</v>
      </c>
      <c r="C207" s="401" t="s">
        <v>21</v>
      </c>
      <c r="D207" s="941">
        <f t="shared" si="117"/>
        <v>1244</v>
      </c>
      <c r="E207" s="867">
        <v>61</v>
      </c>
      <c r="F207" s="867">
        <v>191</v>
      </c>
      <c r="G207" s="867">
        <v>63</v>
      </c>
      <c r="H207" s="867">
        <v>543</v>
      </c>
      <c r="I207" s="867">
        <v>276</v>
      </c>
      <c r="J207" s="867">
        <v>0</v>
      </c>
      <c r="K207" s="868">
        <v>110</v>
      </c>
    </row>
    <row r="208" spans="1:11">
      <c r="A208" s="1447"/>
      <c r="B208" s="1450"/>
      <c r="C208" s="401" t="s">
        <v>15</v>
      </c>
      <c r="D208" s="941">
        <f t="shared" si="117"/>
        <v>625</v>
      </c>
      <c r="E208" s="867">
        <v>26</v>
      </c>
      <c r="F208" s="867">
        <v>98</v>
      </c>
      <c r="G208" s="867">
        <v>30</v>
      </c>
      <c r="H208" s="867">
        <v>263</v>
      </c>
      <c r="I208" s="867">
        <v>147</v>
      </c>
      <c r="J208" s="867">
        <v>0</v>
      </c>
      <c r="K208" s="868">
        <v>61</v>
      </c>
    </row>
    <row r="209" spans="1:11">
      <c r="A209" s="1447"/>
      <c r="B209" s="1450"/>
      <c r="C209" s="401" t="s">
        <v>16</v>
      </c>
      <c r="D209" s="941">
        <f t="shared" si="117"/>
        <v>619</v>
      </c>
      <c r="E209" s="867">
        <v>35</v>
      </c>
      <c r="F209" s="867">
        <v>93</v>
      </c>
      <c r="G209" s="867">
        <v>33</v>
      </c>
      <c r="H209" s="867">
        <v>280</v>
      </c>
      <c r="I209" s="867">
        <v>129</v>
      </c>
      <c r="J209" s="867">
        <v>0</v>
      </c>
      <c r="K209" s="868">
        <v>49</v>
      </c>
    </row>
    <row r="210" spans="1:11">
      <c r="A210" s="1447"/>
      <c r="B210" s="1450" t="s">
        <v>482</v>
      </c>
      <c r="C210" s="401" t="s">
        <v>21</v>
      </c>
      <c r="D210" s="941">
        <f t="shared" si="117"/>
        <v>958</v>
      </c>
      <c r="E210" s="867">
        <v>106</v>
      </c>
      <c r="F210" s="867">
        <v>193</v>
      </c>
      <c r="G210" s="867">
        <v>97</v>
      </c>
      <c r="H210" s="867">
        <v>446</v>
      </c>
      <c r="I210" s="867">
        <v>4</v>
      </c>
      <c r="J210" s="867">
        <v>0</v>
      </c>
      <c r="K210" s="868">
        <v>112</v>
      </c>
    </row>
    <row r="211" spans="1:11">
      <c r="A211" s="1447"/>
      <c r="B211" s="1450"/>
      <c r="C211" s="401" t="s">
        <v>15</v>
      </c>
      <c r="D211" s="941">
        <f t="shared" si="117"/>
        <v>481</v>
      </c>
      <c r="E211" s="867">
        <v>64</v>
      </c>
      <c r="F211" s="867">
        <v>91</v>
      </c>
      <c r="G211" s="867">
        <v>47</v>
      </c>
      <c r="H211" s="867">
        <v>215</v>
      </c>
      <c r="I211" s="867">
        <v>2</v>
      </c>
      <c r="J211" s="867">
        <v>0</v>
      </c>
      <c r="K211" s="868">
        <v>62</v>
      </c>
    </row>
    <row r="212" spans="1:11">
      <c r="A212" s="1447"/>
      <c r="B212" s="1450"/>
      <c r="C212" s="401" t="s">
        <v>16</v>
      </c>
      <c r="D212" s="941">
        <f t="shared" si="117"/>
        <v>477</v>
      </c>
      <c r="E212" s="867">
        <v>42</v>
      </c>
      <c r="F212" s="867">
        <v>102</v>
      </c>
      <c r="G212" s="867">
        <v>50</v>
      </c>
      <c r="H212" s="867">
        <v>231</v>
      </c>
      <c r="I212" s="867">
        <v>2</v>
      </c>
      <c r="J212" s="867">
        <v>0</v>
      </c>
      <c r="K212" s="868">
        <v>50</v>
      </c>
    </row>
    <row r="213" spans="1:11">
      <c r="A213" s="1447"/>
      <c r="B213" s="1450" t="s">
        <v>483</v>
      </c>
      <c r="C213" s="401" t="s">
        <v>21</v>
      </c>
      <c r="D213" s="941">
        <f t="shared" si="117"/>
        <v>850</v>
      </c>
      <c r="E213" s="867">
        <v>156</v>
      </c>
      <c r="F213" s="867">
        <v>167</v>
      </c>
      <c r="G213" s="867">
        <v>95</v>
      </c>
      <c r="H213" s="867">
        <v>341</v>
      </c>
      <c r="I213" s="867">
        <v>0</v>
      </c>
      <c r="J213" s="867">
        <v>0</v>
      </c>
      <c r="K213" s="868">
        <v>91</v>
      </c>
    </row>
    <row r="214" spans="1:11">
      <c r="A214" s="1447"/>
      <c r="B214" s="1450"/>
      <c r="C214" s="401" t="s">
        <v>15</v>
      </c>
      <c r="D214" s="941">
        <f t="shared" si="117"/>
        <v>443</v>
      </c>
      <c r="E214" s="867">
        <v>70</v>
      </c>
      <c r="F214" s="867">
        <v>90</v>
      </c>
      <c r="G214" s="867">
        <v>51</v>
      </c>
      <c r="H214" s="867">
        <v>180</v>
      </c>
      <c r="I214" s="867">
        <v>0</v>
      </c>
      <c r="J214" s="867">
        <v>0</v>
      </c>
      <c r="K214" s="868">
        <v>52</v>
      </c>
    </row>
    <row r="215" spans="1:11">
      <c r="A215" s="1447"/>
      <c r="B215" s="1450"/>
      <c r="C215" s="401" t="s">
        <v>16</v>
      </c>
      <c r="D215" s="941">
        <f t="shared" si="117"/>
        <v>407</v>
      </c>
      <c r="E215" s="867">
        <v>86</v>
      </c>
      <c r="F215" s="867">
        <v>77</v>
      </c>
      <c r="G215" s="867">
        <v>44</v>
      </c>
      <c r="H215" s="867">
        <v>161</v>
      </c>
      <c r="I215" s="867">
        <v>0</v>
      </c>
      <c r="J215" s="867">
        <v>0</v>
      </c>
      <c r="K215" s="868">
        <v>39</v>
      </c>
    </row>
    <row r="216" spans="1:11" ht="16.5" customHeight="1">
      <c r="A216" s="1447"/>
      <c r="B216" s="1450" t="s">
        <v>484</v>
      </c>
      <c r="C216" s="401" t="s">
        <v>21</v>
      </c>
      <c r="D216" s="941">
        <f t="shared" si="117"/>
        <v>695</v>
      </c>
      <c r="E216" s="867">
        <v>130</v>
      </c>
      <c r="F216" s="867">
        <v>143</v>
      </c>
      <c r="G216" s="867">
        <v>86</v>
      </c>
      <c r="H216" s="867">
        <v>262</v>
      </c>
      <c r="I216" s="867">
        <v>0</v>
      </c>
      <c r="J216" s="867">
        <v>0</v>
      </c>
      <c r="K216" s="868">
        <v>74</v>
      </c>
    </row>
    <row r="217" spans="1:11">
      <c r="A217" s="1447"/>
      <c r="B217" s="1450"/>
      <c r="C217" s="401" t="s">
        <v>15</v>
      </c>
      <c r="D217" s="941">
        <f t="shared" si="117"/>
        <v>340</v>
      </c>
      <c r="E217" s="867">
        <v>61</v>
      </c>
      <c r="F217" s="867">
        <v>64</v>
      </c>
      <c r="G217" s="867">
        <v>43</v>
      </c>
      <c r="H217" s="867">
        <v>138</v>
      </c>
      <c r="I217" s="867">
        <v>0</v>
      </c>
      <c r="J217" s="867">
        <v>0</v>
      </c>
      <c r="K217" s="868">
        <v>34</v>
      </c>
    </row>
    <row r="218" spans="1:11">
      <c r="A218" s="1447"/>
      <c r="B218" s="1450"/>
      <c r="C218" s="401" t="s">
        <v>16</v>
      </c>
      <c r="D218" s="941">
        <f t="shared" si="117"/>
        <v>355</v>
      </c>
      <c r="E218" s="867">
        <v>69</v>
      </c>
      <c r="F218" s="867">
        <v>79</v>
      </c>
      <c r="G218" s="867">
        <v>43</v>
      </c>
      <c r="H218" s="867">
        <v>124</v>
      </c>
      <c r="I218" s="867">
        <v>0</v>
      </c>
      <c r="J218" s="867">
        <v>0</v>
      </c>
      <c r="K218" s="868">
        <v>40</v>
      </c>
    </row>
    <row r="219" spans="1:11">
      <c r="A219" s="1447"/>
      <c r="B219" s="1450" t="s">
        <v>485</v>
      </c>
      <c r="C219" s="401" t="s">
        <v>21</v>
      </c>
      <c r="D219" s="941">
        <f t="shared" si="117"/>
        <v>0</v>
      </c>
      <c r="E219" s="867">
        <v>0</v>
      </c>
      <c r="F219" s="867">
        <v>0</v>
      </c>
      <c r="G219" s="867">
        <v>0</v>
      </c>
      <c r="H219" s="867">
        <v>0</v>
      </c>
      <c r="I219" s="867">
        <v>0</v>
      </c>
      <c r="J219" s="867">
        <v>0</v>
      </c>
      <c r="K219" s="868">
        <v>0</v>
      </c>
    </row>
    <row r="220" spans="1:11">
      <c r="A220" s="1447"/>
      <c r="B220" s="1450"/>
      <c r="C220" s="401" t="s">
        <v>15</v>
      </c>
      <c r="D220" s="941">
        <f t="shared" si="117"/>
        <v>0</v>
      </c>
      <c r="E220" s="867">
        <v>0</v>
      </c>
      <c r="F220" s="867">
        <v>0</v>
      </c>
      <c r="G220" s="867">
        <v>0</v>
      </c>
      <c r="H220" s="867">
        <v>0</v>
      </c>
      <c r="I220" s="867">
        <v>0</v>
      </c>
      <c r="J220" s="867">
        <v>0</v>
      </c>
      <c r="K220" s="868">
        <v>0</v>
      </c>
    </row>
    <row r="221" spans="1:11" ht="17.25" thickBot="1">
      <c r="A221" s="1447"/>
      <c r="B221" s="1450"/>
      <c r="C221" s="401" t="s">
        <v>16</v>
      </c>
      <c r="D221" s="984">
        <f>SUM(E221:K221)</f>
        <v>0</v>
      </c>
      <c r="E221" s="867">
        <v>0</v>
      </c>
      <c r="F221" s="867">
        <v>0</v>
      </c>
      <c r="G221" s="867">
        <v>0</v>
      </c>
      <c r="H221" s="867">
        <v>0</v>
      </c>
      <c r="I221" s="867">
        <v>0</v>
      </c>
      <c r="J221" s="867">
        <v>0</v>
      </c>
      <c r="K221" s="868">
        <v>0</v>
      </c>
    </row>
    <row r="222" spans="1:11" ht="16.5" customHeight="1">
      <c r="A222" s="1447" t="s">
        <v>284</v>
      </c>
      <c r="B222" s="1450" t="s">
        <v>21</v>
      </c>
      <c r="C222" s="123" t="s">
        <v>21</v>
      </c>
      <c r="D222" s="940">
        <f>SUM(E222:K222)</f>
        <v>397656</v>
      </c>
      <c r="E222" s="713">
        <f>SUM(E223:E224)</f>
        <v>36142</v>
      </c>
      <c r="F222" s="713">
        <f>SUM(F223:F224)</f>
        <v>5322</v>
      </c>
      <c r="G222" s="713">
        <f t="shared" ref="G222" si="119">SUM(G223:G224)</f>
        <v>8888</v>
      </c>
      <c r="H222" s="713">
        <f t="shared" ref="H222" si="120">SUM(H223:H224)</f>
        <v>208046</v>
      </c>
      <c r="I222" s="713">
        <f t="shared" ref="I222" si="121">SUM(I223:I224)</f>
        <v>129228</v>
      </c>
      <c r="J222" s="713">
        <f t="shared" ref="J222" si="122">SUM(J223:J224)</f>
        <v>1258</v>
      </c>
      <c r="K222" s="714">
        <f t="shared" ref="K222" si="123">SUM(K223:K224)</f>
        <v>8772</v>
      </c>
    </row>
    <row r="223" spans="1:11">
      <c r="A223" s="1447"/>
      <c r="B223" s="1450"/>
      <c r="C223" s="134" t="s">
        <v>15</v>
      </c>
      <c r="D223" s="941">
        <f>SUM(E223:K223)</f>
        <v>205465</v>
      </c>
      <c r="E223" s="715">
        <f>SUM(E226,E229,E232,E235,E238,E241,E244)</f>
        <v>18707</v>
      </c>
      <c r="F223" s="715">
        <f t="shared" ref="F223:K223" si="124">SUM(F226,F229,F232,F235,F238,F241,F244)</f>
        <v>2781</v>
      </c>
      <c r="G223" s="715">
        <f t="shared" si="124"/>
        <v>4611</v>
      </c>
      <c r="H223" s="715">
        <f t="shared" si="124"/>
        <v>107418</v>
      </c>
      <c r="I223" s="715">
        <f t="shared" si="124"/>
        <v>66693</v>
      </c>
      <c r="J223" s="715">
        <f t="shared" si="124"/>
        <v>669</v>
      </c>
      <c r="K223" s="718">
        <f t="shared" si="124"/>
        <v>4586</v>
      </c>
    </row>
    <row r="224" spans="1:11">
      <c r="A224" s="1447"/>
      <c r="B224" s="1450"/>
      <c r="C224" s="134" t="s">
        <v>16</v>
      </c>
      <c r="D224" s="941">
        <f t="shared" ref="D224:D244" si="125">SUM(E224:K224)</f>
        <v>192191</v>
      </c>
      <c r="E224" s="715">
        <f>SUM(E227,E230,E233,E236,E239,E242,E245)</f>
        <v>17435</v>
      </c>
      <c r="F224" s="715">
        <f t="shared" ref="F224:K224" si="126">SUM(F227,F230,F233,F236,F239,F242,F245)</f>
        <v>2541</v>
      </c>
      <c r="G224" s="715">
        <f t="shared" si="126"/>
        <v>4277</v>
      </c>
      <c r="H224" s="715">
        <f t="shared" si="126"/>
        <v>100628</v>
      </c>
      <c r="I224" s="715">
        <f t="shared" si="126"/>
        <v>62535</v>
      </c>
      <c r="J224" s="715">
        <f t="shared" si="126"/>
        <v>589</v>
      </c>
      <c r="K224" s="718">
        <f t="shared" si="126"/>
        <v>4186</v>
      </c>
    </row>
    <row r="225" spans="1:11">
      <c r="A225" s="1447"/>
      <c r="B225" s="1450" t="s">
        <v>665</v>
      </c>
      <c r="C225" s="134" t="s">
        <v>21</v>
      </c>
      <c r="D225" s="941">
        <f t="shared" si="125"/>
        <v>44220</v>
      </c>
      <c r="E225" s="867">
        <v>907</v>
      </c>
      <c r="F225" s="867">
        <v>83</v>
      </c>
      <c r="G225" s="867">
        <v>99</v>
      </c>
      <c r="H225" s="867">
        <v>7297</v>
      </c>
      <c r="I225" s="867">
        <v>35515</v>
      </c>
      <c r="J225" s="867">
        <v>35</v>
      </c>
      <c r="K225" s="868">
        <v>284</v>
      </c>
    </row>
    <row r="226" spans="1:11">
      <c r="A226" s="1447"/>
      <c r="B226" s="1450"/>
      <c r="C226" s="134" t="s">
        <v>15</v>
      </c>
      <c r="D226" s="941">
        <f t="shared" si="125"/>
        <v>23195</v>
      </c>
      <c r="E226" s="867">
        <v>488</v>
      </c>
      <c r="F226" s="867">
        <v>39</v>
      </c>
      <c r="G226" s="867">
        <v>46</v>
      </c>
      <c r="H226" s="867">
        <v>3898</v>
      </c>
      <c r="I226" s="867">
        <v>18551</v>
      </c>
      <c r="J226" s="867">
        <v>20</v>
      </c>
      <c r="K226" s="868">
        <v>153</v>
      </c>
    </row>
    <row r="227" spans="1:11">
      <c r="A227" s="1447"/>
      <c r="B227" s="1450"/>
      <c r="C227" s="134" t="s">
        <v>16</v>
      </c>
      <c r="D227" s="941">
        <f t="shared" si="125"/>
        <v>21025</v>
      </c>
      <c r="E227" s="867">
        <v>419</v>
      </c>
      <c r="F227" s="867">
        <v>44</v>
      </c>
      <c r="G227" s="867">
        <v>53</v>
      </c>
      <c r="H227" s="867">
        <v>3399</v>
      </c>
      <c r="I227" s="867">
        <v>16964</v>
      </c>
      <c r="J227" s="867">
        <v>15</v>
      </c>
      <c r="K227" s="868">
        <v>131</v>
      </c>
    </row>
    <row r="228" spans="1:11" ht="16.5" customHeight="1">
      <c r="A228" s="1447"/>
      <c r="B228" s="1450" t="s">
        <v>666</v>
      </c>
      <c r="C228" s="134" t="s">
        <v>21</v>
      </c>
      <c r="D228" s="941">
        <f t="shared" si="125"/>
        <v>88070</v>
      </c>
      <c r="E228" s="867">
        <v>4353</v>
      </c>
      <c r="F228" s="867">
        <v>498</v>
      </c>
      <c r="G228" s="867">
        <v>722</v>
      </c>
      <c r="H228" s="867">
        <v>28158</v>
      </c>
      <c r="I228" s="867">
        <v>52648</v>
      </c>
      <c r="J228" s="867">
        <v>105</v>
      </c>
      <c r="K228" s="868">
        <v>1586</v>
      </c>
    </row>
    <row r="229" spans="1:11">
      <c r="A229" s="1447"/>
      <c r="B229" s="1450"/>
      <c r="C229" s="134" t="s">
        <v>15</v>
      </c>
      <c r="D229" s="941">
        <f t="shared" si="125"/>
        <v>45372</v>
      </c>
      <c r="E229" s="867">
        <v>2242</v>
      </c>
      <c r="F229" s="867">
        <v>246</v>
      </c>
      <c r="G229" s="867">
        <v>373</v>
      </c>
      <c r="H229" s="867">
        <v>14526</v>
      </c>
      <c r="I229" s="867">
        <v>27097</v>
      </c>
      <c r="J229" s="867">
        <v>53</v>
      </c>
      <c r="K229" s="868">
        <v>835</v>
      </c>
    </row>
    <row r="230" spans="1:11">
      <c r="A230" s="1447"/>
      <c r="B230" s="1450"/>
      <c r="C230" s="134" t="s">
        <v>16</v>
      </c>
      <c r="D230" s="941">
        <f t="shared" si="125"/>
        <v>42698</v>
      </c>
      <c r="E230" s="867">
        <v>2111</v>
      </c>
      <c r="F230" s="867">
        <v>252</v>
      </c>
      <c r="G230" s="867">
        <v>349</v>
      </c>
      <c r="H230" s="867">
        <v>13632</v>
      </c>
      <c r="I230" s="867">
        <v>25551</v>
      </c>
      <c r="J230" s="867">
        <v>52</v>
      </c>
      <c r="K230" s="868">
        <v>751</v>
      </c>
    </row>
    <row r="231" spans="1:11">
      <c r="A231" s="1447"/>
      <c r="B231" s="1450" t="s">
        <v>481</v>
      </c>
      <c r="C231" s="134" t="s">
        <v>21</v>
      </c>
      <c r="D231" s="941">
        <f t="shared" si="125"/>
        <v>107743</v>
      </c>
      <c r="E231" s="867">
        <v>7379</v>
      </c>
      <c r="F231" s="867">
        <v>1095</v>
      </c>
      <c r="G231" s="867">
        <v>1774</v>
      </c>
      <c r="H231" s="867">
        <v>55791</v>
      </c>
      <c r="I231" s="867">
        <v>39419</v>
      </c>
      <c r="J231" s="867">
        <v>239</v>
      </c>
      <c r="K231" s="868">
        <v>2046</v>
      </c>
    </row>
    <row r="232" spans="1:11">
      <c r="A232" s="1447"/>
      <c r="B232" s="1450"/>
      <c r="C232" s="134" t="s">
        <v>15</v>
      </c>
      <c r="D232" s="941">
        <f t="shared" si="125"/>
        <v>55489</v>
      </c>
      <c r="E232" s="867">
        <v>3811</v>
      </c>
      <c r="F232" s="867">
        <v>585</v>
      </c>
      <c r="G232" s="867">
        <v>941</v>
      </c>
      <c r="H232" s="867">
        <v>28767</v>
      </c>
      <c r="I232" s="867">
        <v>20166</v>
      </c>
      <c r="J232" s="867">
        <v>130</v>
      </c>
      <c r="K232" s="868">
        <v>1089</v>
      </c>
    </row>
    <row r="233" spans="1:11">
      <c r="A233" s="1447"/>
      <c r="B233" s="1450"/>
      <c r="C233" s="134" t="s">
        <v>16</v>
      </c>
      <c r="D233" s="941">
        <f t="shared" si="125"/>
        <v>52254</v>
      </c>
      <c r="E233" s="867">
        <v>3568</v>
      </c>
      <c r="F233" s="867">
        <v>510</v>
      </c>
      <c r="G233" s="867">
        <v>833</v>
      </c>
      <c r="H233" s="867">
        <v>27024</v>
      </c>
      <c r="I233" s="867">
        <v>19253</v>
      </c>
      <c r="J233" s="867">
        <v>109</v>
      </c>
      <c r="K233" s="868">
        <v>957</v>
      </c>
    </row>
    <row r="234" spans="1:11">
      <c r="A234" s="1447"/>
      <c r="B234" s="1450" t="s">
        <v>482</v>
      </c>
      <c r="C234" s="134" t="s">
        <v>21</v>
      </c>
      <c r="D234" s="941">
        <f t="shared" si="125"/>
        <v>66419</v>
      </c>
      <c r="E234" s="867">
        <v>8084</v>
      </c>
      <c r="F234" s="867">
        <v>1170</v>
      </c>
      <c r="G234" s="867">
        <v>2274</v>
      </c>
      <c r="H234" s="867">
        <v>51542</v>
      </c>
      <c r="I234" s="867">
        <v>1081</v>
      </c>
      <c r="J234" s="867">
        <v>306</v>
      </c>
      <c r="K234" s="868">
        <v>1962</v>
      </c>
    </row>
    <row r="235" spans="1:11">
      <c r="A235" s="1447"/>
      <c r="B235" s="1450"/>
      <c r="C235" s="134" t="s">
        <v>15</v>
      </c>
      <c r="D235" s="941">
        <f t="shared" si="125"/>
        <v>34333</v>
      </c>
      <c r="E235" s="867">
        <v>4174</v>
      </c>
      <c r="F235" s="867">
        <v>591</v>
      </c>
      <c r="G235" s="867">
        <v>1188</v>
      </c>
      <c r="H235" s="867">
        <v>26600</v>
      </c>
      <c r="I235" s="867">
        <v>592</v>
      </c>
      <c r="J235" s="867">
        <v>158</v>
      </c>
      <c r="K235" s="868">
        <v>1030</v>
      </c>
    </row>
    <row r="236" spans="1:11">
      <c r="A236" s="1447"/>
      <c r="B236" s="1450"/>
      <c r="C236" s="134" t="s">
        <v>16</v>
      </c>
      <c r="D236" s="941">
        <f t="shared" si="125"/>
        <v>32086</v>
      </c>
      <c r="E236" s="867">
        <v>3910</v>
      </c>
      <c r="F236" s="867">
        <v>579</v>
      </c>
      <c r="G236" s="867">
        <v>1086</v>
      </c>
      <c r="H236" s="867">
        <v>24942</v>
      </c>
      <c r="I236" s="867">
        <v>489</v>
      </c>
      <c r="J236" s="867">
        <v>148</v>
      </c>
      <c r="K236" s="868">
        <v>932</v>
      </c>
    </row>
    <row r="237" spans="1:11">
      <c r="A237" s="1447"/>
      <c r="B237" s="1450" t="s">
        <v>483</v>
      </c>
      <c r="C237" s="134" t="s">
        <v>21</v>
      </c>
      <c r="D237" s="941">
        <f t="shared" si="125"/>
        <v>48841</v>
      </c>
      <c r="E237" s="867">
        <v>7865</v>
      </c>
      <c r="F237" s="867">
        <v>1212</v>
      </c>
      <c r="G237" s="867">
        <v>2091</v>
      </c>
      <c r="H237" s="867">
        <v>35449</v>
      </c>
      <c r="I237" s="867">
        <v>285</v>
      </c>
      <c r="J237" s="867">
        <v>284</v>
      </c>
      <c r="K237" s="868">
        <v>1655</v>
      </c>
    </row>
    <row r="238" spans="1:11">
      <c r="A238" s="1447"/>
      <c r="B238" s="1450"/>
      <c r="C238" s="134" t="s">
        <v>15</v>
      </c>
      <c r="D238" s="941">
        <f t="shared" si="125"/>
        <v>25220</v>
      </c>
      <c r="E238" s="867">
        <v>4095</v>
      </c>
      <c r="F238" s="867">
        <v>634</v>
      </c>
      <c r="G238" s="867">
        <v>1067</v>
      </c>
      <c r="H238" s="867">
        <v>18266</v>
      </c>
      <c r="I238" s="867">
        <v>149</v>
      </c>
      <c r="J238" s="867">
        <v>157</v>
      </c>
      <c r="K238" s="868">
        <v>852</v>
      </c>
    </row>
    <row r="239" spans="1:11">
      <c r="A239" s="1447"/>
      <c r="B239" s="1450"/>
      <c r="C239" s="134" t="s">
        <v>16</v>
      </c>
      <c r="D239" s="941">
        <f t="shared" si="125"/>
        <v>23621</v>
      </c>
      <c r="E239" s="867">
        <v>3770</v>
      </c>
      <c r="F239" s="867">
        <v>578</v>
      </c>
      <c r="G239" s="867">
        <v>1024</v>
      </c>
      <c r="H239" s="867">
        <v>17183</v>
      </c>
      <c r="I239" s="867">
        <v>136</v>
      </c>
      <c r="J239" s="867">
        <v>127</v>
      </c>
      <c r="K239" s="868">
        <v>803</v>
      </c>
    </row>
    <row r="240" spans="1:11">
      <c r="A240" s="1447"/>
      <c r="B240" s="1450" t="s">
        <v>484</v>
      </c>
      <c r="C240" s="134" t="s">
        <v>21</v>
      </c>
      <c r="D240" s="941">
        <f t="shared" si="125"/>
        <v>41569</v>
      </c>
      <c r="E240" s="867">
        <v>7455</v>
      </c>
      <c r="F240" s="867">
        <v>1186</v>
      </c>
      <c r="G240" s="867">
        <v>1910</v>
      </c>
      <c r="H240" s="867">
        <v>29292</v>
      </c>
      <c r="I240" s="867">
        <v>227</v>
      </c>
      <c r="J240" s="867">
        <v>273</v>
      </c>
      <c r="K240" s="868">
        <v>1226</v>
      </c>
    </row>
    <row r="241" spans="1:11">
      <c r="A241" s="1447"/>
      <c r="B241" s="1450"/>
      <c r="C241" s="134" t="s">
        <v>15</v>
      </c>
      <c r="D241" s="941">
        <f t="shared" si="125"/>
        <v>21451</v>
      </c>
      <c r="E241" s="867">
        <v>3840</v>
      </c>
      <c r="F241" s="867">
        <v>642</v>
      </c>
      <c r="G241" s="867">
        <v>986</v>
      </c>
      <c r="H241" s="867">
        <v>15112</v>
      </c>
      <c r="I241" s="867">
        <v>108</v>
      </c>
      <c r="J241" s="867">
        <v>141</v>
      </c>
      <c r="K241" s="868">
        <v>622</v>
      </c>
    </row>
    <row r="242" spans="1:11">
      <c r="A242" s="1447"/>
      <c r="B242" s="1450"/>
      <c r="C242" s="134" t="s">
        <v>16</v>
      </c>
      <c r="D242" s="941">
        <f t="shared" si="125"/>
        <v>20118</v>
      </c>
      <c r="E242" s="867">
        <v>3615</v>
      </c>
      <c r="F242" s="867">
        <v>544</v>
      </c>
      <c r="G242" s="867">
        <v>924</v>
      </c>
      <c r="H242" s="867">
        <v>14180</v>
      </c>
      <c r="I242" s="867">
        <v>119</v>
      </c>
      <c r="J242" s="867">
        <v>132</v>
      </c>
      <c r="K242" s="868">
        <v>604</v>
      </c>
    </row>
    <row r="243" spans="1:11">
      <c r="A243" s="1447"/>
      <c r="B243" s="1450" t="s">
        <v>485</v>
      </c>
      <c r="C243" s="134" t="s">
        <v>21</v>
      </c>
      <c r="D243" s="941">
        <f t="shared" si="125"/>
        <v>794</v>
      </c>
      <c r="E243" s="867">
        <v>99</v>
      </c>
      <c r="F243" s="867">
        <v>78</v>
      </c>
      <c r="G243" s="867">
        <v>18</v>
      </c>
      <c r="H243" s="867">
        <v>517</v>
      </c>
      <c r="I243" s="867">
        <v>53</v>
      </c>
      <c r="J243" s="867">
        <v>16</v>
      </c>
      <c r="K243" s="868">
        <v>13</v>
      </c>
    </row>
    <row r="244" spans="1:11">
      <c r="A244" s="1447"/>
      <c r="B244" s="1450"/>
      <c r="C244" s="134" t="s">
        <v>15</v>
      </c>
      <c r="D244" s="941">
        <f t="shared" si="125"/>
        <v>405</v>
      </c>
      <c r="E244" s="867">
        <v>57</v>
      </c>
      <c r="F244" s="867">
        <v>44</v>
      </c>
      <c r="G244" s="867">
        <v>10</v>
      </c>
      <c r="H244" s="867">
        <v>249</v>
      </c>
      <c r="I244" s="867">
        <v>30</v>
      </c>
      <c r="J244" s="867">
        <v>10</v>
      </c>
      <c r="K244" s="868">
        <v>5</v>
      </c>
    </row>
    <row r="245" spans="1:11" ht="17.25" thickBot="1">
      <c r="A245" s="1447"/>
      <c r="B245" s="1450"/>
      <c r="C245" s="134" t="s">
        <v>16</v>
      </c>
      <c r="D245" s="984">
        <f>SUM(E245:K245)</f>
        <v>389</v>
      </c>
      <c r="E245" s="867">
        <v>42</v>
      </c>
      <c r="F245" s="867">
        <v>34</v>
      </c>
      <c r="G245" s="867">
        <v>8</v>
      </c>
      <c r="H245" s="867">
        <v>268</v>
      </c>
      <c r="I245" s="867">
        <v>23</v>
      </c>
      <c r="J245" s="867">
        <v>6</v>
      </c>
      <c r="K245" s="868">
        <v>8</v>
      </c>
    </row>
    <row r="246" spans="1:11" ht="16.5" customHeight="1">
      <c r="A246" s="1447" t="s">
        <v>8</v>
      </c>
      <c r="B246" s="1450" t="s">
        <v>21</v>
      </c>
      <c r="C246" s="123" t="s">
        <v>21</v>
      </c>
      <c r="D246" s="940">
        <f>SUM(E246:K246)</f>
        <v>45113</v>
      </c>
      <c r="E246" s="713">
        <f>SUM(E247:E248)</f>
        <v>5515</v>
      </c>
      <c r="F246" s="713">
        <f>SUM(F247:F248)</f>
        <v>7563</v>
      </c>
      <c r="G246" s="713">
        <f t="shared" ref="G246" si="127">SUM(G247:G248)</f>
        <v>2358</v>
      </c>
      <c r="H246" s="713">
        <f t="shared" ref="H246" si="128">SUM(H247:H248)</f>
        <v>19930</v>
      </c>
      <c r="I246" s="713">
        <f t="shared" ref="I246" si="129">SUM(I247:I248)</f>
        <v>8790</v>
      </c>
      <c r="J246" s="713">
        <f t="shared" ref="J246" si="130">SUM(J247:J248)</f>
        <v>77</v>
      </c>
      <c r="K246" s="714">
        <f t="shared" ref="K246" si="131">SUM(K247:K248)</f>
        <v>880</v>
      </c>
    </row>
    <row r="247" spans="1:11">
      <c r="A247" s="1447"/>
      <c r="B247" s="1450"/>
      <c r="C247" s="134" t="s">
        <v>15</v>
      </c>
      <c r="D247" s="941">
        <f>SUM(E247:K247)</f>
        <v>23552</v>
      </c>
      <c r="E247" s="715">
        <f>SUM(E250,E253,E256,E259,E262,E265,E268)</f>
        <v>2862</v>
      </c>
      <c r="F247" s="715">
        <f t="shared" ref="F247:K247" si="132">SUM(F250,F253,F256,F259,F262,F265,F268)</f>
        <v>3926</v>
      </c>
      <c r="G247" s="715">
        <f t="shared" si="132"/>
        <v>1274</v>
      </c>
      <c r="H247" s="715">
        <f t="shared" si="132"/>
        <v>10403</v>
      </c>
      <c r="I247" s="715">
        <f t="shared" si="132"/>
        <v>4595</v>
      </c>
      <c r="J247" s="715">
        <f t="shared" si="132"/>
        <v>42</v>
      </c>
      <c r="K247" s="718">
        <f t="shared" si="132"/>
        <v>450</v>
      </c>
    </row>
    <row r="248" spans="1:11">
      <c r="A248" s="1447"/>
      <c r="B248" s="1450"/>
      <c r="C248" s="134" t="s">
        <v>16</v>
      </c>
      <c r="D248" s="941">
        <f t="shared" ref="D248:D268" si="133">SUM(E248:K248)</f>
        <v>21561</v>
      </c>
      <c r="E248" s="715">
        <f>SUM(E251,E254,E257,E260,E263,E266,E269)</f>
        <v>2653</v>
      </c>
      <c r="F248" s="715">
        <f t="shared" ref="F248:K248" si="134">SUM(F251,F254,F257,F260,F263,F266,F269)</f>
        <v>3637</v>
      </c>
      <c r="G248" s="715">
        <f t="shared" si="134"/>
        <v>1084</v>
      </c>
      <c r="H248" s="715">
        <f t="shared" si="134"/>
        <v>9527</v>
      </c>
      <c r="I248" s="715">
        <f t="shared" si="134"/>
        <v>4195</v>
      </c>
      <c r="J248" s="715">
        <f t="shared" si="134"/>
        <v>35</v>
      </c>
      <c r="K248" s="718">
        <f t="shared" si="134"/>
        <v>430</v>
      </c>
    </row>
    <row r="249" spans="1:11" ht="16.5" customHeight="1">
      <c r="A249" s="1447"/>
      <c r="B249" s="1450" t="s">
        <v>665</v>
      </c>
      <c r="C249" s="134" t="s">
        <v>21</v>
      </c>
      <c r="D249" s="941">
        <f t="shared" si="133"/>
        <v>3910</v>
      </c>
      <c r="E249" s="867">
        <v>66</v>
      </c>
      <c r="F249" s="867">
        <v>114</v>
      </c>
      <c r="G249" s="867">
        <v>17</v>
      </c>
      <c r="H249" s="867">
        <v>1054</v>
      </c>
      <c r="I249" s="867">
        <v>2625</v>
      </c>
      <c r="J249" s="867">
        <v>6</v>
      </c>
      <c r="K249" s="868">
        <v>28</v>
      </c>
    </row>
    <row r="250" spans="1:11">
      <c r="A250" s="1447"/>
      <c r="B250" s="1450"/>
      <c r="C250" s="134" t="s">
        <v>15</v>
      </c>
      <c r="D250" s="941">
        <f t="shared" si="133"/>
        <v>2044</v>
      </c>
      <c r="E250" s="867">
        <v>41</v>
      </c>
      <c r="F250" s="867">
        <v>59</v>
      </c>
      <c r="G250" s="867">
        <v>8</v>
      </c>
      <c r="H250" s="867">
        <v>557</v>
      </c>
      <c r="I250" s="867">
        <v>1363</v>
      </c>
      <c r="J250" s="867">
        <v>3</v>
      </c>
      <c r="K250" s="868">
        <v>13</v>
      </c>
    </row>
    <row r="251" spans="1:11">
      <c r="A251" s="1447"/>
      <c r="B251" s="1450"/>
      <c r="C251" s="134" t="s">
        <v>16</v>
      </c>
      <c r="D251" s="941">
        <f t="shared" si="133"/>
        <v>1866</v>
      </c>
      <c r="E251" s="867">
        <v>25</v>
      </c>
      <c r="F251" s="867">
        <v>55</v>
      </c>
      <c r="G251" s="867">
        <v>9</v>
      </c>
      <c r="H251" s="867">
        <v>497</v>
      </c>
      <c r="I251" s="867">
        <v>1262</v>
      </c>
      <c r="J251" s="867">
        <v>3</v>
      </c>
      <c r="K251" s="868">
        <v>15</v>
      </c>
    </row>
    <row r="252" spans="1:11">
      <c r="A252" s="1447"/>
      <c r="B252" s="1450" t="s">
        <v>666</v>
      </c>
      <c r="C252" s="134" t="s">
        <v>21</v>
      </c>
      <c r="D252" s="941">
        <f t="shared" si="133"/>
        <v>9081</v>
      </c>
      <c r="E252" s="867">
        <v>672</v>
      </c>
      <c r="F252" s="867">
        <v>905</v>
      </c>
      <c r="G252" s="867">
        <v>278</v>
      </c>
      <c r="H252" s="867">
        <v>3450</v>
      </c>
      <c r="I252" s="867">
        <v>3630</v>
      </c>
      <c r="J252" s="867">
        <v>4</v>
      </c>
      <c r="K252" s="868">
        <v>142</v>
      </c>
    </row>
    <row r="253" spans="1:11">
      <c r="A253" s="1447"/>
      <c r="B253" s="1450"/>
      <c r="C253" s="134" t="s">
        <v>15</v>
      </c>
      <c r="D253" s="941">
        <f t="shared" si="133"/>
        <v>4759</v>
      </c>
      <c r="E253" s="867">
        <v>350</v>
      </c>
      <c r="F253" s="867">
        <v>458</v>
      </c>
      <c r="G253" s="867">
        <v>160</v>
      </c>
      <c r="H253" s="867">
        <v>1799</v>
      </c>
      <c r="I253" s="867">
        <v>1918</v>
      </c>
      <c r="J253" s="867">
        <v>3</v>
      </c>
      <c r="K253" s="868">
        <v>71</v>
      </c>
    </row>
    <row r="254" spans="1:11">
      <c r="A254" s="1447"/>
      <c r="B254" s="1450"/>
      <c r="C254" s="134" t="s">
        <v>16</v>
      </c>
      <c r="D254" s="941">
        <f t="shared" si="133"/>
        <v>4322</v>
      </c>
      <c r="E254" s="867">
        <v>322</v>
      </c>
      <c r="F254" s="867">
        <v>447</v>
      </c>
      <c r="G254" s="867">
        <v>118</v>
      </c>
      <c r="H254" s="867">
        <v>1651</v>
      </c>
      <c r="I254" s="867">
        <v>1712</v>
      </c>
      <c r="J254" s="867">
        <v>1</v>
      </c>
      <c r="K254" s="868">
        <v>71</v>
      </c>
    </row>
    <row r="255" spans="1:11">
      <c r="A255" s="1447"/>
      <c r="B255" s="1450" t="s">
        <v>481</v>
      </c>
      <c r="C255" s="134" t="s">
        <v>21</v>
      </c>
      <c r="D255" s="941">
        <f t="shared" si="133"/>
        <v>11140</v>
      </c>
      <c r="E255" s="867">
        <v>1211</v>
      </c>
      <c r="F255" s="867">
        <v>1768</v>
      </c>
      <c r="G255" s="867">
        <v>545</v>
      </c>
      <c r="H255" s="867">
        <v>4973</v>
      </c>
      <c r="I255" s="867">
        <v>2404</v>
      </c>
      <c r="J255" s="867">
        <v>18</v>
      </c>
      <c r="K255" s="868">
        <v>221</v>
      </c>
    </row>
    <row r="256" spans="1:11">
      <c r="A256" s="1447"/>
      <c r="B256" s="1450"/>
      <c r="C256" s="134" t="s">
        <v>15</v>
      </c>
      <c r="D256" s="941">
        <f t="shared" si="133"/>
        <v>5778</v>
      </c>
      <c r="E256" s="867">
        <v>609</v>
      </c>
      <c r="F256" s="867">
        <v>895</v>
      </c>
      <c r="G256" s="867">
        <v>304</v>
      </c>
      <c r="H256" s="867">
        <v>2606</v>
      </c>
      <c r="I256" s="867">
        <v>1239</v>
      </c>
      <c r="J256" s="867">
        <v>10</v>
      </c>
      <c r="K256" s="868">
        <v>115</v>
      </c>
    </row>
    <row r="257" spans="1:11">
      <c r="A257" s="1447"/>
      <c r="B257" s="1450"/>
      <c r="C257" s="134" t="s">
        <v>16</v>
      </c>
      <c r="D257" s="941">
        <f t="shared" si="133"/>
        <v>5362</v>
      </c>
      <c r="E257" s="867">
        <v>602</v>
      </c>
      <c r="F257" s="867">
        <v>873</v>
      </c>
      <c r="G257" s="867">
        <v>241</v>
      </c>
      <c r="H257" s="867">
        <v>2367</v>
      </c>
      <c r="I257" s="867">
        <v>1165</v>
      </c>
      <c r="J257" s="867">
        <v>8</v>
      </c>
      <c r="K257" s="868">
        <v>106</v>
      </c>
    </row>
    <row r="258" spans="1:11">
      <c r="A258" s="1447"/>
      <c r="B258" s="1450" t="s">
        <v>482</v>
      </c>
      <c r="C258" s="134" t="s">
        <v>21</v>
      </c>
      <c r="D258" s="941">
        <f t="shared" si="133"/>
        <v>7969</v>
      </c>
      <c r="E258" s="867">
        <v>1247</v>
      </c>
      <c r="F258" s="867">
        <v>1639</v>
      </c>
      <c r="G258" s="867">
        <v>563</v>
      </c>
      <c r="H258" s="867">
        <v>4237</v>
      </c>
      <c r="I258" s="867">
        <v>68</v>
      </c>
      <c r="J258" s="867">
        <v>21</v>
      </c>
      <c r="K258" s="868">
        <v>194</v>
      </c>
    </row>
    <row r="259" spans="1:11">
      <c r="A259" s="1447"/>
      <c r="B259" s="1450"/>
      <c r="C259" s="134" t="s">
        <v>15</v>
      </c>
      <c r="D259" s="941">
        <f t="shared" si="133"/>
        <v>4156</v>
      </c>
      <c r="E259" s="867">
        <v>641</v>
      </c>
      <c r="F259" s="867">
        <v>854</v>
      </c>
      <c r="G259" s="867">
        <v>308</v>
      </c>
      <c r="H259" s="867">
        <v>2207</v>
      </c>
      <c r="I259" s="867">
        <v>40</v>
      </c>
      <c r="J259" s="867">
        <v>9</v>
      </c>
      <c r="K259" s="868">
        <v>97</v>
      </c>
    </row>
    <row r="260" spans="1:11" ht="16.5" customHeight="1">
      <c r="A260" s="1447"/>
      <c r="B260" s="1450"/>
      <c r="C260" s="134" t="s">
        <v>16</v>
      </c>
      <c r="D260" s="941">
        <f t="shared" si="133"/>
        <v>3813</v>
      </c>
      <c r="E260" s="867">
        <v>606</v>
      </c>
      <c r="F260" s="867">
        <v>785</v>
      </c>
      <c r="G260" s="867">
        <v>255</v>
      </c>
      <c r="H260" s="867">
        <v>2030</v>
      </c>
      <c r="I260" s="867">
        <v>28</v>
      </c>
      <c r="J260" s="867">
        <v>12</v>
      </c>
      <c r="K260" s="868">
        <v>97</v>
      </c>
    </row>
    <row r="261" spans="1:11">
      <c r="A261" s="1447"/>
      <c r="B261" s="1450" t="s">
        <v>483</v>
      </c>
      <c r="C261" s="134" t="s">
        <v>21</v>
      </c>
      <c r="D261" s="941">
        <f t="shared" si="133"/>
        <v>6774</v>
      </c>
      <c r="E261" s="867">
        <v>1224</v>
      </c>
      <c r="F261" s="867">
        <v>1576</v>
      </c>
      <c r="G261" s="867">
        <v>513</v>
      </c>
      <c r="H261" s="867">
        <v>3240</v>
      </c>
      <c r="I261" s="867">
        <v>33</v>
      </c>
      <c r="J261" s="867">
        <v>17</v>
      </c>
      <c r="K261" s="868">
        <v>171</v>
      </c>
    </row>
    <row r="262" spans="1:11">
      <c r="A262" s="1447"/>
      <c r="B262" s="1450"/>
      <c r="C262" s="134" t="s">
        <v>15</v>
      </c>
      <c r="D262" s="941">
        <f t="shared" si="133"/>
        <v>3548</v>
      </c>
      <c r="E262" s="867">
        <v>646</v>
      </c>
      <c r="F262" s="867">
        <v>816</v>
      </c>
      <c r="G262" s="867">
        <v>266</v>
      </c>
      <c r="H262" s="867">
        <v>1708</v>
      </c>
      <c r="I262" s="867">
        <v>17</v>
      </c>
      <c r="J262" s="867">
        <v>9</v>
      </c>
      <c r="K262" s="868">
        <v>86</v>
      </c>
    </row>
    <row r="263" spans="1:11">
      <c r="A263" s="1447"/>
      <c r="B263" s="1450"/>
      <c r="C263" s="134" t="s">
        <v>16</v>
      </c>
      <c r="D263" s="941">
        <f t="shared" si="133"/>
        <v>3226</v>
      </c>
      <c r="E263" s="867">
        <v>578</v>
      </c>
      <c r="F263" s="867">
        <v>760</v>
      </c>
      <c r="G263" s="867">
        <v>247</v>
      </c>
      <c r="H263" s="867">
        <v>1532</v>
      </c>
      <c r="I263" s="867">
        <v>16</v>
      </c>
      <c r="J263" s="867">
        <v>8</v>
      </c>
      <c r="K263" s="868">
        <v>85</v>
      </c>
    </row>
    <row r="264" spans="1:11">
      <c r="A264" s="1447"/>
      <c r="B264" s="1450" t="s">
        <v>484</v>
      </c>
      <c r="C264" s="134" t="s">
        <v>21</v>
      </c>
      <c r="D264" s="941">
        <f t="shared" si="133"/>
        <v>6047</v>
      </c>
      <c r="E264" s="867">
        <v>1095</v>
      </c>
      <c r="F264" s="867">
        <v>1479</v>
      </c>
      <c r="G264" s="867">
        <v>433</v>
      </c>
      <c r="H264" s="867">
        <v>2879</v>
      </c>
      <c r="I264" s="867">
        <v>29</v>
      </c>
      <c r="J264" s="867">
        <v>11</v>
      </c>
      <c r="K264" s="868">
        <v>121</v>
      </c>
    </row>
    <row r="265" spans="1:11">
      <c r="A265" s="1447"/>
      <c r="B265" s="1450"/>
      <c r="C265" s="134" t="s">
        <v>15</v>
      </c>
      <c r="D265" s="941">
        <f t="shared" si="133"/>
        <v>3160</v>
      </c>
      <c r="E265" s="867">
        <v>575</v>
      </c>
      <c r="F265" s="867">
        <v>800</v>
      </c>
      <c r="G265" s="867">
        <v>220</v>
      </c>
      <c r="H265" s="867">
        <v>1471</v>
      </c>
      <c r="I265" s="867">
        <v>18</v>
      </c>
      <c r="J265" s="867">
        <v>8</v>
      </c>
      <c r="K265" s="868">
        <v>68</v>
      </c>
    </row>
    <row r="266" spans="1:11">
      <c r="A266" s="1447"/>
      <c r="B266" s="1450"/>
      <c r="C266" s="134" t="s">
        <v>16</v>
      </c>
      <c r="D266" s="941">
        <f t="shared" si="133"/>
        <v>2887</v>
      </c>
      <c r="E266" s="867">
        <v>520</v>
      </c>
      <c r="F266" s="867">
        <v>679</v>
      </c>
      <c r="G266" s="867">
        <v>213</v>
      </c>
      <c r="H266" s="867">
        <v>1408</v>
      </c>
      <c r="I266" s="867">
        <v>11</v>
      </c>
      <c r="J266" s="867">
        <v>3</v>
      </c>
      <c r="K266" s="868">
        <v>53</v>
      </c>
    </row>
    <row r="267" spans="1:11">
      <c r="A267" s="1447"/>
      <c r="B267" s="1450" t="s">
        <v>485</v>
      </c>
      <c r="C267" s="134" t="s">
        <v>21</v>
      </c>
      <c r="D267" s="941">
        <f t="shared" si="133"/>
        <v>192</v>
      </c>
      <c r="E267" s="867">
        <v>0</v>
      </c>
      <c r="F267" s="867">
        <v>82</v>
      </c>
      <c r="G267" s="867">
        <v>9</v>
      </c>
      <c r="H267" s="867">
        <v>97</v>
      </c>
      <c r="I267" s="867">
        <v>1</v>
      </c>
      <c r="J267" s="867">
        <v>0</v>
      </c>
      <c r="K267" s="868">
        <v>3</v>
      </c>
    </row>
    <row r="268" spans="1:11">
      <c r="A268" s="1447"/>
      <c r="B268" s="1450"/>
      <c r="C268" s="134" t="s">
        <v>15</v>
      </c>
      <c r="D268" s="941">
        <f t="shared" si="133"/>
        <v>107</v>
      </c>
      <c r="E268" s="867">
        <v>0</v>
      </c>
      <c r="F268" s="867">
        <v>44</v>
      </c>
      <c r="G268" s="867">
        <v>8</v>
      </c>
      <c r="H268" s="867">
        <v>55</v>
      </c>
      <c r="I268" s="867">
        <v>0</v>
      </c>
      <c r="J268" s="867">
        <v>0</v>
      </c>
      <c r="K268" s="868">
        <v>0</v>
      </c>
    </row>
    <row r="269" spans="1:11" ht="17.25" thickBot="1">
      <c r="A269" s="1447"/>
      <c r="B269" s="1450"/>
      <c r="C269" s="134" t="s">
        <v>16</v>
      </c>
      <c r="D269" s="984">
        <f>SUM(E269:K269)</f>
        <v>85</v>
      </c>
      <c r="E269" s="867">
        <v>0</v>
      </c>
      <c r="F269" s="867">
        <v>38</v>
      </c>
      <c r="G269" s="867">
        <v>1</v>
      </c>
      <c r="H269" s="867">
        <v>42</v>
      </c>
      <c r="I269" s="867">
        <v>1</v>
      </c>
      <c r="J269" s="867">
        <v>0</v>
      </c>
      <c r="K269" s="868">
        <v>3</v>
      </c>
    </row>
    <row r="270" spans="1:11">
      <c r="A270" s="1447" t="s">
        <v>10</v>
      </c>
      <c r="B270" s="1450" t="s">
        <v>21</v>
      </c>
      <c r="C270" s="123" t="s">
        <v>21</v>
      </c>
      <c r="D270" s="940">
        <f>SUM(E270:K270)</f>
        <v>51476</v>
      </c>
      <c r="E270" s="713">
        <f>SUM(E271:E272)</f>
        <v>3633</v>
      </c>
      <c r="F270" s="713">
        <f>SUM(F271:F272)</f>
        <v>8574</v>
      </c>
      <c r="G270" s="713">
        <f t="shared" ref="G270" si="135">SUM(G271:G272)</f>
        <v>2552</v>
      </c>
      <c r="H270" s="713">
        <f t="shared" ref="H270" si="136">SUM(H271:H272)</f>
        <v>26572</v>
      </c>
      <c r="I270" s="713">
        <f t="shared" ref="I270" si="137">SUM(I271:I272)</f>
        <v>8819</v>
      </c>
      <c r="J270" s="713">
        <f t="shared" ref="J270" si="138">SUM(J271:J272)</f>
        <v>146</v>
      </c>
      <c r="K270" s="714">
        <f t="shared" ref="K270" si="139">SUM(K271:K272)</f>
        <v>1180</v>
      </c>
    </row>
    <row r="271" spans="1:11">
      <c r="A271" s="1447"/>
      <c r="B271" s="1450"/>
      <c r="C271" s="134" t="s">
        <v>15</v>
      </c>
      <c r="D271" s="941">
        <f>SUM(E271:K271)</f>
        <v>26488</v>
      </c>
      <c r="E271" s="715">
        <f>SUM(E274,E277,E280,E283,E286,E289,E292)</f>
        <v>1870</v>
      </c>
      <c r="F271" s="715">
        <f t="shared" ref="F271:K271" si="140">SUM(F274,F277,F280,F283,F286,F289,F292)</f>
        <v>4509</v>
      </c>
      <c r="G271" s="715">
        <f t="shared" si="140"/>
        <v>1308</v>
      </c>
      <c r="H271" s="715">
        <f t="shared" si="140"/>
        <v>13651</v>
      </c>
      <c r="I271" s="715">
        <f t="shared" si="140"/>
        <v>4448</v>
      </c>
      <c r="J271" s="715">
        <f t="shared" si="140"/>
        <v>73</v>
      </c>
      <c r="K271" s="718">
        <f t="shared" si="140"/>
        <v>629</v>
      </c>
    </row>
    <row r="272" spans="1:11">
      <c r="A272" s="1447"/>
      <c r="B272" s="1450"/>
      <c r="C272" s="134" t="s">
        <v>16</v>
      </c>
      <c r="D272" s="941">
        <f t="shared" ref="D272:D292" si="141">SUM(E272:K272)</f>
        <v>24988</v>
      </c>
      <c r="E272" s="715">
        <f>SUM(E275,E278,E281,E284,E287,E290,E293)</f>
        <v>1763</v>
      </c>
      <c r="F272" s="715">
        <f t="shared" ref="F272:K272" si="142">SUM(F275,F278,F281,F284,F287,F290,F293)</f>
        <v>4065</v>
      </c>
      <c r="G272" s="715">
        <f t="shared" si="142"/>
        <v>1244</v>
      </c>
      <c r="H272" s="715">
        <f t="shared" si="142"/>
        <v>12921</v>
      </c>
      <c r="I272" s="715">
        <f t="shared" si="142"/>
        <v>4371</v>
      </c>
      <c r="J272" s="715">
        <f t="shared" si="142"/>
        <v>73</v>
      </c>
      <c r="K272" s="718">
        <f t="shared" si="142"/>
        <v>551</v>
      </c>
    </row>
    <row r="273" spans="1:11">
      <c r="A273" s="1447"/>
      <c r="B273" s="1450" t="s">
        <v>665</v>
      </c>
      <c r="C273" s="134" t="s">
        <v>21</v>
      </c>
      <c r="D273" s="941">
        <f t="shared" si="141"/>
        <v>3913</v>
      </c>
      <c r="E273" s="867">
        <v>67</v>
      </c>
      <c r="F273" s="867">
        <v>145</v>
      </c>
      <c r="G273" s="867">
        <v>65</v>
      </c>
      <c r="H273" s="867">
        <v>1124</v>
      </c>
      <c r="I273" s="867">
        <v>2449</v>
      </c>
      <c r="J273" s="867">
        <v>6</v>
      </c>
      <c r="K273" s="868">
        <v>57</v>
      </c>
    </row>
    <row r="274" spans="1:11">
      <c r="A274" s="1447"/>
      <c r="B274" s="1450"/>
      <c r="C274" s="134" t="s">
        <v>15</v>
      </c>
      <c r="D274" s="941">
        <f t="shared" si="141"/>
        <v>1962</v>
      </c>
      <c r="E274" s="867">
        <v>33</v>
      </c>
      <c r="F274" s="867">
        <v>76</v>
      </c>
      <c r="G274" s="867">
        <v>29</v>
      </c>
      <c r="H274" s="867">
        <v>538</v>
      </c>
      <c r="I274" s="867">
        <v>1257</v>
      </c>
      <c r="J274" s="867">
        <v>2</v>
      </c>
      <c r="K274" s="868">
        <v>27</v>
      </c>
    </row>
    <row r="275" spans="1:11">
      <c r="A275" s="1447"/>
      <c r="B275" s="1450"/>
      <c r="C275" s="134" t="s">
        <v>16</v>
      </c>
      <c r="D275" s="941">
        <f t="shared" si="141"/>
        <v>1951</v>
      </c>
      <c r="E275" s="867">
        <v>34</v>
      </c>
      <c r="F275" s="867">
        <v>69</v>
      </c>
      <c r="G275" s="867">
        <v>36</v>
      </c>
      <c r="H275" s="867">
        <v>586</v>
      </c>
      <c r="I275" s="867">
        <v>1192</v>
      </c>
      <c r="J275" s="867">
        <v>4</v>
      </c>
      <c r="K275" s="868">
        <v>30</v>
      </c>
    </row>
    <row r="276" spans="1:11">
      <c r="A276" s="1447"/>
      <c r="B276" s="1450" t="s">
        <v>666</v>
      </c>
      <c r="C276" s="134" t="s">
        <v>21</v>
      </c>
      <c r="D276" s="941">
        <f t="shared" si="141"/>
        <v>10191</v>
      </c>
      <c r="E276" s="867">
        <v>439</v>
      </c>
      <c r="F276" s="867">
        <v>1113</v>
      </c>
      <c r="G276" s="867">
        <v>250</v>
      </c>
      <c r="H276" s="867">
        <v>4243</v>
      </c>
      <c r="I276" s="867">
        <v>3971</v>
      </c>
      <c r="J276" s="867">
        <v>37</v>
      </c>
      <c r="K276" s="868">
        <v>138</v>
      </c>
    </row>
    <row r="277" spans="1:11">
      <c r="A277" s="1447"/>
      <c r="B277" s="1450"/>
      <c r="C277" s="134" t="s">
        <v>15</v>
      </c>
      <c r="D277" s="941">
        <f t="shared" si="141"/>
        <v>5181</v>
      </c>
      <c r="E277" s="867">
        <v>214</v>
      </c>
      <c r="F277" s="867">
        <v>575</v>
      </c>
      <c r="G277" s="867">
        <v>111</v>
      </c>
      <c r="H277" s="867">
        <v>2186</v>
      </c>
      <c r="I277" s="867">
        <v>1998</v>
      </c>
      <c r="J277" s="867">
        <v>21</v>
      </c>
      <c r="K277" s="868">
        <v>76</v>
      </c>
    </row>
    <row r="278" spans="1:11">
      <c r="A278" s="1447"/>
      <c r="B278" s="1450"/>
      <c r="C278" s="134" t="s">
        <v>16</v>
      </c>
      <c r="D278" s="941">
        <f t="shared" si="141"/>
        <v>5010</v>
      </c>
      <c r="E278" s="867">
        <v>225</v>
      </c>
      <c r="F278" s="867">
        <v>538</v>
      </c>
      <c r="G278" s="867">
        <v>139</v>
      </c>
      <c r="H278" s="867">
        <v>2057</v>
      </c>
      <c r="I278" s="867">
        <v>1973</v>
      </c>
      <c r="J278" s="867">
        <v>16</v>
      </c>
      <c r="K278" s="868">
        <v>62</v>
      </c>
    </row>
    <row r="279" spans="1:11">
      <c r="A279" s="1447"/>
      <c r="B279" s="1450" t="s">
        <v>481</v>
      </c>
      <c r="C279" s="134" t="s">
        <v>21</v>
      </c>
      <c r="D279" s="941">
        <f t="shared" si="141"/>
        <v>12994</v>
      </c>
      <c r="E279" s="867">
        <v>893</v>
      </c>
      <c r="F279" s="867">
        <v>1966</v>
      </c>
      <c r="G279" s="867">
        <v>510</v>
      </c>
      <c r="H279" s="867">
        <v>6952</v>
      </c>
      <c r="I279" s="867">
        <v>2321</v>
      </c>
      <c r="J279" s="867">
        <v>81</v>
      </c>
      <c r="K279" s="868">
        <v>271</v>
      </c>
    </row>
    <row r="280" spans="1:11">
      <c r="A280" s="1447"/>
      <c r="B280" s="1450"/>
      <c r="C280" s="134" t="s">
        <v>15</v>
      </c>
      <c r="D280" s="941">
        <f t="shared" si="141"/>
        <v>6720</v>
      </c>
      <c r="E280" s="867">
        <v>467</v>
      </c>
      <c r="F280" s="867">
        <v>1043</v>
      </c>
      <c r="G280" s="867">
        <v>272</v>
      </c>
      <c r="H280" s="867">
        <v>3600</v>
      </c>
      <c r="I280" s="867">
        <v>1150</v>
      </c>
      <c r="J280" s="867">
        <v>39</v>
      </c>
      <c r="K280" s="868">
        <v>149</v>
      </c>
    </row>
    <row r="281" spans="1:11">
      <c r="A281" s="1447"/>
      <c r="B281" s="1450"/>
      <c r="C281" s="134" t="s">
        <v>16</v>
      </c>
      <c r="D281" s="941">
        <f t="shared" si="141"/>
        <v>6274</v>
      </c>
      <c r="E281" s="867">
        <v>426</v>
      </c>
      <c r="F281" s="867">
        <v>923</v>
      </c>
      <c r="G281" s="867">
        <v>238</v>
      </c>
      <c r="H281" s="867">
        <v>3352</v>
      </c>
      <c r="I281" s="867">
        <v>1171</v>
      </c>
      <c r="J281" s="867">
        <v>42</v>
      </c>
      <c r="K281" s="868">
        <v>122</v>
      </c>
    </row>
    <row r="282" spans="1:11">
      <c r="A282" s="1447"/>
      <c r="B282" s="1450" t="s">
        <v>482</v>
      </c>
      <c r="C282" s="134" t="s">
        <v>21</v>
      </c>
      <c r="D282" s="941">
        <f t="shared" si="141"/>
        <v>9292</v>
      </c>
      <c r="E282" s="867">
        <v>863</v>
      </c>
      <c r="F282" s="867">
        <v>1886</v>
      </c>
      <c r="G282" s="867">
        <v>643</v>
      </c>
      <c r="H282" s="867">
        <v>5592</v>
      </c>
      <c r="I282" s="867">
        <v>31</v>
      </c>
      <c r="J282" s="867">
        <v>9</v>
      </c>
      <c r="K282" s="868">
        <v>268</v>
      </c>
    </row>
    <row r="283" spans="1:11">
      <c r="A283" s="1447"/>
      <c r="B283" s="1450"/>
      <c r="C283" s="134" t="s">
        <v>15</v>
      </c>
      <c r="D283" s="941">
        <f t="shared" si="141"/>
        <v>4787</v>
      </c>
      <c r="E283" s="867">
        <v>444</v>
      </c>
      <c r="F283" s="867">
        <v>987</v>
      </c>
      <c r="G283" s="867">
        <v>334</v>
      </c>
      <c r="H283" s="867">
        <v>2857</v>
      </c>
      <c r="I283" s="867">
        <v>15</v>
      </c>
      <c r="J283" s="867">
        <v>3</v>
      </c>
      <c r="K283" s="868">
        <v>147</v>
      </c>
    </row>
    <row r="284" spans="1:11">
      <c r="A284" s="1447"/>
      <c r="B284" s="1450"/>
      <c r="C284" s="134" t="s">
        <v>16</v>
      </c>
      <c r="D284" s="941">
        <f t="shared" si="141"/>
        <v>4505</v>
      </c>
      <c r="E284" s="867">
        <v>419</v>
      </c>
      <c r="F284" s="867">
        <v>899</v>
      </c>
      <c r="G284" s="867">
        <v>309</v>
      </c>
      <c r="H284" s="867">
        <v>2735</v>
      </c>
      <c r="I284" s="867">
        <v>16</v>
      </c>
      <c r="J284" s="867">
        <v>6</v>
      </c>
      <c r="K284" s="868">
        <v>121</v>
      </c>
    </row>
    <row r="285" spans="1:11">
      <c r="A285" s="1447"/>
      <c r="B285" s="1450" t="s">
        <v>483</v>
      </c>
      <c r="C285" s="134" t="s">
        <v>21</v>
      </c>
      <c r="D285" s="941">
        <f t="shared" si="141"/>
        <v>7796</v>
      </c>
      <c r="E285" s="867">
        <v>717</v>
      </c>
      <c r="F285" s="867">
        <v>1721</v>
      </c>
      <c r="G285" s="867">
        <v>551</v>
      </c>
      <c r="H285" s="867">
        <v>4546</v>
      </c>
      <c r="I285" s="867">
        <v>28</v>
      </c>
      <c r="J285" s="867">
        <v>5</v>
      </c>
      <c r="K285" s="868">
        <v>228</v>
      </c>
    </row>
    <row r="286" spans="1:11">
      <c r="A286" s="1447"/>
      <c r="B286" s="1450"/>
      <c r="C286" s="134" t="s">
        <v>15</v>
      </c>
      <c r="D286" s="941">
        <f t="shared" si="141"/>
        <v>4048</v>
      </c>
      <c r="E286" s="867">
        <v>376</v>
      </c>
      <c r="F286" s="867">
        <v>897</v>
      </c>
      <c r="G286" s="867">
        <v>283</v>
      </c>
      <c r="H286" s="867">
        <v>2347</v>
      </c>
      <c r="I286" s="867">
        <v>15</v>
      </c>
      <c r="J286" s="867">
        <v>4</v>
      </c>
      <c r="K286" s="868">
        <v>126</v>
      </c>
    </row>
    <row r="287" spans="1:11">
      <c r="A287" s="1447"/>
      <c r="B287" s="1450"/>
      <c r="C287" s="134" t="s">
        <v>16</v>
      </c>
      <c r="D287" s="941">
        <f t="shared" si="141"/>
        <v>3748</v>
      </c>
      <c r="E287" s="867">
        <v>341</v>
      </c>
      <c r="F287" s="867">
        <v>824</v>
      </c>
      <c r="G287" s="867">
        <v>268</v>
      </c>
      <c r="H287" s="867">
        <v>2199</v>
      </c>
      <c r="I287" s="867">
        <v>13</v>
      </c>
      <c r="J287" s="867">
        <v>1</v>
      </c>
      <c r="K287" s="868">
        <v>102</v>
      </c>
    </row>
    <row r="288" spans="1:11">
      <c r="A288" s="1447"/>
      <c r="B288" s="1450" t="s">
        <v>484</v>
      </c>
      <c r="C288" s="134" t="s">
        <v>21</v>
      </c>
      <c r="D288" s="941">
        <f t="shared" si="141"/>
        <v>7148</v>
      </c>
      <c r="E288" s="867">
        <v>653</v>
      </c>
      <c r="F288" s="867">
        <v>1686</v>
      </c>
      <c r="G288" s="867">
        <v>533</v>
      </c>
      <c r="H288" s="867">
        <v>4045</v>
      </c>
      <c r="I288" s="867">
        <v>19</v>
      </c>
      <c r="J288" s="867">
        <v>8</v>
      </c>
      <c r="K288" s="868">
        <v>204</v>
      </c>
    </row>
    <row r="289" spans="1:11">
      <c r="A289" s="1447"/>
      <c r="B289" s="1450"/>
      <c r="C289" s="134" t="s">
        <v>15</v>
      </c>
      <c r="D289" s="941">
        <f t="shared" si="141"/>
        <v>3698</v>
      </c>
      <c r="E289" s="867">
        <v>335</v>
      </c>
      <c r="F289" s="867">
        <v>890</v>
      </c>
      <c r="G289" s="867">
        <v>279</v>
      </c>
      <c r="H289" s="867">
        <v>2083</v>
      </c>
      <c r="I289" s="867">
        <v>13</v>
      </c>
      <c r="J289" s="867">
        <v>4</v>
      </c>
      <c r="K289" s="868">
        <v>94</v>
      </c>
    </row>
    <row r="290" spans="1:11">
      <c r="A290" s="1447"/>
      <c r="B290" s="1450"/>
      <c r="C290" s="134" t="s">
        <v>16</v>
      </c>
      <c r="D290" s="941">
        <f t="shared" si="141"/>
        <v>3450</v>
      </c>
      <c r="E290" s="867">
        <v>318</v>
      </c>
      <c r="F290" s="867">
        <v>796</v>
      </c>
      <c r="G290" s="867">
        <v>254</v>
      </c>
      <c r="H290" s="867">
        <v>1962</v>
      </c>
      <c r="I290" s="867">
        <v>6</v>
      </c>
      <c r="J290" s="867">
        <v>4</v>
      </c>
      <c r="K290" s="868">
        <v>110</v>
      </c>
    </row>
    <row r="291" spans="1:11">
      <c r="A291" s="1447"/>
      <c r="B291" s="1450" t="s">
        <v>485</v>
      </c>
      <c r="C291" s="134" t="s">
        <v>21</v>
      </c>
      <c r="D291" s="941">
        <f t="shared" si="141"/>
        <v>142</v>
      </c>
      <c r="E291" s="867">
        <v>1</v>
      </c>
      <c r="F291" s="867">
        <v>57</v>
      </c>
      <c r="G291" s="867">
        <v>0</v>
      </c>
      <c r="H291" s="867">
        <v>70</v>
      </c>
      <c r="I291" s="867">
        <v>0</v>
      </c>
      <c r="J291" s="867">
        <v>0</v>
      </c>
      <c r="K291" s="868">
        <v>14</v>
      </c>
    </row>
    <row r="292" spans="1:11" ht="16.5" customHeight="1">
      <c r="A292" s="1447"/>
      <c r="B292" s="1450"/>
      <c r="C292" s="134" t="s">
        <v>15</v>
      </c>
      <c r="D292" s="941">
        <f t="shared" si="141"/>
        <v>92</v>
      </c>
      <c r="E292" s="867">
        <v>1</v>
      </c>
      <c r="F292" s="867">
        <v>41</v>
      </c>
      <c r="G292" s="867">
        <v>0</v>
      </c>
      <c r="H292" s="867">
        <v>40</v>
      </c>
      <c r="I292" s="867">
        <v>0</v>
      </c>
      <c r="J292" s="867">
        <v>0</v>
      </c>
      <c r="K292" s="868">
        <v>10</v>
      </c>
    </row>
    <row r="293" spans="1:11" ht="17.25" thickBot="1">
      <c r="A293" s="1447"/>
      <c r="B293" s="1450"/>
      <c r="C293" s="134" t="s">
        <v>16</v>
      </c>
      <c r="D293" s="984">
        <f>SUM(E293:K293)</f>
        <v>50</v>
      </c>
      <c r="E293" s="867">
        <v>0</v>
      </c>
      <c r="F293" s="867">
        <v>16</v>
      </c>
      <c r="G293" s="867">
        <v>0</v>
      </c>
      <c r="H293" s="867">
        <v>30</v>
      </c>
      <c r="I293" s="867">
        <v>0</v>
      </c>
      <c r="J293" s="867">
        <v>0</v>
      </c>
      <c r="K293" s="868">
        <v>4</v>
      </c>
    </row>
    <row r="294" spans="1:11">
      <c r="A294" s="1447" t="s">
        <v>273</v>
      </c>
      <c r="B294" s="1450" t="s">
        <v>21</v>
      </c>
      <c r="C294" s="123" t="s">
        <v>21</v>
      </c>
      <c r="D294" s="940">
        <f>SUM(E294:K294)</f>
        <v>69395</v>
      </c>
      <c r="E294" s="713">
        <f>SUM(E295:E296)</f>
        <v>3354</v>
      </c>
      <c r="F294" s="713">
        <f>SUM(F295:F296)</f>
        <v>8579</v>
      </c>
      <c r="G294" s="713">
        <f t="shared" ref="G294" si="143">SUM(G295:G296)</f>
        <v>3240</v>
      </c>
      <c r="H294" s="713">
        <f t="shared" ref="H294" si="144">SUM(H295:H296)</f>
        <v>35528</v>
      </c>
      <c r="I294" s="713">
        <f t="shared" ref="I294" si="145">SUM(I295:I296)</f>
        <v>17140</v>
      </c>
      <c r="J294" s="713">
        <f t="shared" ref="J294" si="146">SUM(J295:J296)</f>
        <v>95</v>
      </c>
      <c r="K294" s="714">
        <f t="shared" ref="K294" si="147">SUM(K295:K296)</f>
        <v>1459</v>
      </c>
    </row>
    <row r="295" spans="1:11">
      <c r="A295" s="1447"/>
      <c r="B295" s="1450"/>
      <c r="C295" s="134" t="s">
        <v>15</v>
      </c>
      <c r="D295" s="941">
        <f>SUM(E295:K295)</f>
        <v>35871</v>
      </c>
      <c r="E295" s="715">
        <f>SUM(E298,E301,E304,E307,E310,E313,E316)</f>
        <v>1716</v>
      </c>
      <c r="F295" s="715">
        <f t="shared" ref="F295:K295" si="148">SUM(F298,F301,F304,F307,F310,F313,F316)</f>
        <v>4531</v>
      </c>
      <c r="G295" s="715">
        <f t="shared" si="148"/>
        <v>1656</v>
      </c>
      <c r="H295" s="715">
        <f t="shared" si="148"/>
        <v>18277</v>
      </c>
      <c r="I295" s="715">
        <f t="shared" si="148"/>
        <v>8907</v>
      </c>
      <c r="J295" s="715">
        <f t="shared" si="148"/>
        <v>53</v>
      </c>
      <c r="K295" s="718">
        <f t="shared" si="148"/>
        <v>731</v>
      </c>
    </row>
    <row r="296" spans="1:11">
      <c r="A296" s="1447"/>
      <c r="B296" s="1450"/>
      <c r="C296" s="134" t="s">
        <v>16</v>
      </c>
      <c r="D296" s="941">
        <f t="shared" ref="D296:D316" si="149">SUM(E296:K296)</f>
        <v>33524</v>
      </c>
      <c r="E296" s="715">
        <f>SUM(E299,E302,E305,E308,E311,E314,E317)</f>
        <v>1638</v>
      </c>
      <c r="F296" s="715">
        <f t="shared" ref="F296:K296" si="150">SUM(F299,F302,F305,F308,F311,F314,F317)</f>
        <v>4048</v>
      </c>
      <c r="G296" s="715">
        <f t="shared" si="150"/>
        <v>1584</v>
      </c>
      <c r="H296" s="715">
        <f t="shared" si="150"/>
        <v>17251</v>
      </c>
      <c r="I296" s="715">
        <f t="shared" si="150"/>
        <v>8233</v>
      </c>
      <c r="J296" s="715">
        <f t="shared" si="150"/>
        <v>42</v>
      </c>
      <c r="K296" s="718">
        <f t="shared" si="150"/>
        <v>728</v>
      </c>
    </row>
    <row r="297" spans="1:11">
      <c r="A297" s="1447"/>
      <c r="B297" s="1450" t="s">
        <v>665</v>
      </c>
      <c r="C297" s="134" t="s">
        <v>21</v>
      </c>
      <c r="D297" s="941">
        <f t="shared" si="149"/>
        <v>6311</v>
      </c>
      <c r="E297" s="867">
        <v>68</v>
      </c>
      <c r="F297" s="867">
        <v>210</v>
      </c>
      <c r="G297" s="867">
        <v>72</v>
      </c>
      <c r="H297" s="867">
        <v>1191</v>
      </c>
      <c r="I297" s="867">
        <v>4714</v>
      </c>
      <c r="J297" s="867">
        <v>3</v>
      </c>
      <c r="K297" s="868">
        <v>53</v>
      </c>
    </row>
    <row r="298" spans="1:11">
      <c r="A298" s="1447"/>
      <c r="B298" s="1450"/>
      <c r="C298" s="134" t="s">
        <v>15</v>
      </c>
      <c r="D298" s="941">
        <f t="shared" si="149"/>
        <v>3271</v>
      </c>
      <c r="E298" s="867">
        <v>36</v>
      </c>
      <c r="F298" s="867">
        <v>104</v>
      </c>
      <c r="G298" s="867">
        <v>42</v>
      </c>
      <c r="H298" s="867">
        <v>596</v>
      </c>
      <c r="I298" s="867">
        <v>2461</v>
      </c>
      <c r="J298" s="867">
        <v>1</v>
      </c>
      <c r="K298" s="868">
        <v>31</v>
      </c>
    </row>
    <row r="299" spans="1:11">
      <c r="A299" s="1447"/>
      <c r="B299" s="1450"/>
      <c r="C299" s="134" t="s">
        <v>16</v>
      </c>
      <c r="D299" s="941">
        <f t="shared" si="149"/>
        <v>3040</v>
      </c>
      <c r="E299" s="867">
        <v>32</v>
      </c>
      <c r="F299" s="867">
        <v>106</v>
      </c>
      <c r="G299" s="867">
        <v>30</v>
      </c>
      <c r="H299" s="867">
        <v>595</v>
      </c>
      <c r="I299" s="867">
        <v>2253</v>
      </c>
      <c r="J299" s="867">
        <v>2</v>
      </c>
      <c r="K299" s="868">
        <v>22</v>
      </c>
    </row>
    <row r="300" spans="1:11">
      <c r="A300" s="1447"/>
      <c r="B300" s="1450" t="s">
        <v>666</v>
      </c>
      <c r="C300" s="134" t="s">
        <v>21</v>
      </c>
      <c r="D300" s="941">
        <f t="shared" si="149"/>
        <v>14511</v>
      </c>
      <c r="E300" s="867">
        <v>392</v>
      </c>
      <c r="F300" s="867">
        <v>1272</v>
      </c>
      <c r="G300" s="867">
        <v>394</v>
      </c>
      <c r="H300" s="867">
        <v>4661</v>
      </c>
      <c r="I300" s="867">
        <v>7488</v>
      </c>
      <c r="J300" s="867">
        <v>20</v>
      </c>
      <c r="K300" s="868">
        <v>284</v>
      </c>
    </row>
    <row r="301" spans="1:11">
      <c r="A301" s="1447"/>
      <c r="B301" s="1450"/>
      <c r="C301" s="134" t="s">
        <v>15</v>
      </c>
      <c r="D301" s="941">
        <f t="shared" si="149"/>
        <v>7527</v>
      </c>
      <c r="E301" s="867">
        <v>206</v>
      </c>
      <c r="F301" s="867">
        <v>676</v>
      </c>
      <c r="G301" s="867">
        <v>205</v>
      </c>
      <c r="H301" s="867">
        <v>2399</v>
      </c>
      <c r="I301" s="867">
        <v>3888</v>
      </c>
      <c r="J301" s="867">
        <v>11</v>
      </c>
      <c r="K301" s="868">
        <v>142</v>
      </c>
    </row>
    <row r="302" spans="1:11">
      <c r="A302" s="1447"/>
      <c r="B302" s="1450"/>
      <c r="C302" s="134" t="s">
        <v>16</v>
      </c>
      <c r="D302" s="941">
        <f t="shared" si="149"/>
        <v>6984</v>
      </c>
      <c r="E302" s="867">
        <v>186</v>
      </c>
      <c r="F302" s="867">
        <v>596</v>
      </c>
      <c r="G302" s="867">
        <v>189</v>
      </c>
      <c r="H302" s="867">
        <v>2262</v>
      </c>
      <c r="I302" s="867">
        <v>3600</v>
      </c>
      <c r="J302" s="867">
        <v>9</v>
      </c>
      <c r="K302" s="868">
        <v>142</v>
      </c>
    </row>
    <row r="303" spans="1:11">
      <c r="A303" s="1447"/>
      <c r="B303" s="1450" t="s">
        <v>481</v>
      </c>
      <c r="C303" s="134" t="s">
        <v>21</v>
      </c>
      <c r="D303" s="941">
        <f t="shared" si="149"/>
        <v>17689</v>
      </c>
      <c r="E303" s="867">
        <v>809</v>
      </c>
      <c r="F303" s="867">
        <v>1998</v>
      </c>
      <c r="G303" s="867">
        <v>725</v>
      </c>
      <c r="H303" s="867">
        <v>8930</v>
      </c>
      <c r="I303" s="867">
        <v>4870</v>
      </c>
      <c r="J303" s="867">
        <v>28</v>
      </c>
      <c r="K303" s="868">
        <v>329</v>
      </c>
    </row>
    <row r="304" spans="1:11">
      <c r="A304" s="1447"/>
      <c r="B304" s="1450"/>
      <c r="C304" s="134" t="s">
        <v>15</v>
      </c>
      <c r="D304" s="941">
        <f t="shared" si="149"/>
        <v>9225</v>
      </c>
      <c r="E304" s="867">
        <v>410</v>
      </c>
      <c r="F304" s="867">
        <v>1057</v>
      </c>
      <c r="G304" s="867">
        <v>364</v>
      </c>
      <c r="H304" s="867">
        <v>4701</v>
      </c>
      <c r="I304" s="867">
        <v>2522</v>
      </c>
      <c r="J304" s="867">
        <v>15</v>
      </c>
      <c r="K304" s="868">
        <v>156</v>
      </c>
    </row>
    <row r="305" spans="1:11">
      <c r="A305" s="1447"/>
      <c r="B305" s="1450"/>
      <c r="C305" s="134" t="s">
        <v>16</v>
      </c>
      <c r="D305" s="941">
        <f t="shared" si="149"/>
        <v>8464</v>
      </c>
      <c r="E305" s="867">
        <v>399</v>
      </c>
      <c r="F305" s="867">
        <v>941</v>
      </c>
      <c r="G305" s="867">
        <v>361</v>
      </c>
      <c r="H305" s="867">
        <v>4229</v>
      </c>
      <c r="I305" s="867">
        <v>2348</v>
      </c>
      <c r="J305" s="867">
        <v>13</v>
      </c>
      <c r="K305" s="868">
        <v>173</v>
      </c>
    </row>
    <row r="306" spans="1:11">
      <c r="A306" s="1447"/>
      <c r="B306" s="1450" t="s">
        <v>482</v>
      </c>
      <c r="C306" s="134" t="s">
        <v>21</v>
      </c>
      <c r="D306" s="941">
        <f t="shared" si="149"/>
        <v>12498</v>
      </c>
      <c r="E306" s="867">
        <v>801</v>
      </c>
      <c r="F306" s="867">
        <v>1790</v>
      </c>
      <c r="G306" s="867">
        <v>762</v>
      </c>
      <c r="H306" s="867">
        <v>8771</v>
      </c>
      <c r="I306" s="867">
        <v>30</v>
      </c>
      <c r="J306" s="867">
        <v>18</v>
      </c>
      <c r="K306" s="868">
        <v>326</v>
      </c>
    </row>
    <row r="307" spans="1:11">
      <c r="A307" s="1447"/>
      <c r="B307" s="1450"/>
      <c r="C307" s="134" t="s">
        <v>15</v>
      </c>
      <c r="D307" s="941">
        <f t="shared" si="149"/>
        <v>6428</v>
      </c>
      <c r="E307" s="867">
        <v>400</v>
      </c>
      <c r="F307" s="867">
        <v>955</v>
      </c>
      <c r="G307" s="867">
        <v>403</v>
      </c>
      <c r="H307" s="867">
        <v>4470</v>
      </c>
      <c r="I307" s="867">
        <v>13</v>
      </c>
      <c r="J307" s="867">
        <v>9</v>
      </c>
      <c r="K307" s="868">
        <v>178</v>
      </c>
    </row>
    <row r="308" spans="1:11">
      <c r="A308" s="1447"/>
      <c r="B308" s="1450"/>
      <c r="C308" s="134" t="s">
        <v>16</v>
      </c>
      <c r="D308" s="941">
        <f t="shared" si="149"/>
        <v>6070</v>
      </c>
      <c r="E308" s="867">
        <v>401</v>
      </c>
      <c r="F308" s="867">
        <v>835</v>
      </c>
      <c r="G308" s="867">
        <v>359</v>
      </c>
      <c r="H308" s="867">
        <v>4301</v>
      </c>
      <c r="I308" s="867">
        <v>17</v>
      </c>
      <c r="J308" s="867">
        <v>9</v>
      </c>
      <c r="K308" s="868">
        <v>148</v>
      </c>
    </row>
    <row r="309" spans="1:11">
      <c r="A309" s="1447"/>
      <c r="B309" s="1450" t="s">
        <v>483</v>
      </c>
      <c r="C309" s="134" t="s">
        <v>21</v>
      </c>
      <c r="D309" s="941">
        <f t="shared" si="149"/>
        <v>9790</v>
      </c>
      <c r="E309" s="867">
        <v>668</v>
      </c>
      <c r="F309" s="867">
        <v>1675</v>
      </c>
      <c r="G309" s="867">
        <v>654</v>
      </c>
      <c r="H309" s="867">
        <v>6490</v>
      </c>
      <c r="I309" s="867">
        <v>22</v>
      </c>
      <c r="J309" s="867">
        <v>15</v>
      </c>
      <c r="K309" s="868">
        <v>266</v>
      </c>
    </row>
    <row r="310" spans="1:11">
      <c r="A310" s="1447"/>
      <c r="B310" s="1450"/>
      <c r="C310" s="134" t="s">
        <v>15</v>
      </c>
      <c r="D310" s="941">
        <f t="shared" si="149"/>
        <v>4983</v>
      </c>
      <c r="E310" s="867">
        <v>340</v>
      </c>
      <c r="F310" s="867">
        <v>855</v>
      </c>
      <c r="G310" s="867">
        <v>313</v>
      </c>
      <c r="H310" s="867">
        <v>3323</v>
      </c>
      <c r="I310" s="867">
        <v>11</v>
      </c>
      <c r="J310" s="867">
        <v>10</v>
      </c>
      <c r="K310" s="868">
        <v>131</v>
      </c>
    </row>
    <row r="311" spans="1:11">
      <c r="A311" s="1447"/>
      <c r="B311" s="1450"/>
      <c r="C311" s="134" t="s">
        <v>16</v>
      </c>
      <c r="D311" s="941">
        <f t="shared" si="149"/>
        <v>4807</v>
      </c>
      <c r="E311" s="867">
        <v>328</v>
      </c>
      <c r="F311" s="867">
        <v>820</v>
      </c>
      <c r="G311" s="867">
        <v>341</v>
      </c>
      <c r="H311" s="867">
        <v>3167</v>
      </c>
      <c r="I311" s="867">
        <v>11</v>
      </c>
      <c r="J311" s="867">
        <v>5</v>
      </c>
      <c r="K311" s="868">
        <v>135</v>
      </c>
    </row>
    <row r="312" spans="1:11">
      <c r="A312" s="1447"/>
      <c r="B312" s="1450" t="s">
        <v>484</v>
      </c>
      <c r="C312" s="134" t="s">
        <v>21</v>
      </c>
      <c r="D312" s="941">
        <f t="shared" si="149"/>
        <v>8385</v>
      </c>
      <c r="E312" s="867">
        <v>587</v>
      </c>
      <c r="F312" s="867">
        <v>1586</v>
      </c>
      <c r="G312" s="867">
        <v>601</v>
      </c>
      <c r="H312" s="867">
        <v>5385</v>
      </c>
      <c r="I312" s="867">
        <v>14</v>
      </c>
      <c r="J312" s="867">
        <v>11</v>
      </c>
      <c r="K312" s="868">
        <v>201</v>
      </c>
    </row>
    <row r="313" spans="1:11">
      <c r="A313" s="1447"/>
      <c r="B313" s="1450"/>
      <c r="C313" s="134" t="s">
        <v>15</v>
      </c>
      <c r="D313" s="941">
        <f t="shared" si="149"/>
        <v>4334</v>
      </c>
      <c r="E313" s="867">
        <v>308</v>
      </c>
      <c r="F313" s="867">
        <v>853</v>
      </c>
      <c r="G313" s="867">
        <v>312</v>
      </c>
      <c r="H313" s="867">
        <v>2749</v>
      </c>
      <c r="I313" s="867">
        <v>12</v>
      </c>
      <c r="J313" s="867">
        <v>7</v>
      </c>
      <c r="K313" s="868">
        <v>93</v>
      </c>
    </row>
    <row r="314" spans="1:11">
      <c r="A314" s="1447"/>
      <c r="B314" s="1450"/>
      <c r="C314" s="134" t="s">
        <v>16</v>
      </c>
      <c r="D314" s="941">
        <f t="shared" si="149"/>
        <v>4051</v>
      </c>
      <c r="E314" s="867">
        <v>279</v>
      </c>
      <c r="F314" s="867">
        <v>733</v>
      </c>
      <c r="G314" s="867">
        <v>289</v>
      </c>
      <c r="H314" s="867">
        <v>2636</v>
      </c>
      <c r="I314" s="867">
        <v>2</v>
      </c>
      <c r="J314" s="867">
        <v>4</v>
      </c>
      <c r="K314" s="868">
        <v>108</v>
      </c>
    </row>
    <row r="315" spans="1:11">
      <c r="A315" s="1447"/>
      <c r="B315" s="1450" t="s">
        <v>485</v>
      </c>
      <c r="C315" s="134" t="s">
        <v>21</v>
      </c>
      <c r="D315" s="941">
        <f t="shared" si="149"/>
        <v>211</v>
      </c>
      <c r="E315" s="867">
        <v>29</v>
      </c>
      <c r="F315" s="867">
        <v>48</v>
      </c>
      <c r="G315" s="867">
        <v>32</v>
      </c>
      <c r="H315" s="867">
        <v>100</v>
      </c>
      <c r="I315" s="867">
        <v>2</v>
      </c>
      <c r="J315" s="867">
        <v>0</v>
      </c>
      <c r="K315" s="868">
        <v>0</v>
      </c>
    </row>
    <row r="316" spans="1:11">
      <c r="A316" s="1447"/>
      <c r="B316" s="1450"/>
      <c r="C316" s="134" t="s">
        <v>15</v>
      </c>
      <c r="D316" s="941">
        <f t="shared" si="149"/>
        <v>103</v>
      </c>
      <c r="E316" s="867">
        <v>16</v>
      </c>
      <c r="F316" s="867">
        <v>31</v>
      </c>
      <c r="G316" s="867">
        <v>17</v>
      </c>
      <c r="H316" s="867">
        <v>39</v>
      </c>
      <c r="I316" s="867">
        <v>0</v>
      </c>
      <c r="J316" s="867">
        <v>0</v>
      </c>
      <c r="K316" s="868">
        <v>0</v>
      </c>
    </row>
    <row r="317" spans="1:11" ht="17.25" thickBot="1">
      <c r="A317" s="1447"/>
      <c r="B317" s="1450"/>
      <c r="C317" s="134" t="s">
        <v>16</v>
      </c>
      <c r="D317" s="984">
        <f>SUM(E317:K317)</f>
        <v>108</v>
      </c>
      <c r="E317" s="867">
        <v>13</v>
      </c>
      <c r="F317" s="867">
        <v>17</v>
      </c>
      <c r="G317" s="867">
        <v>15</v>
      </c>
      <c r="H317" s="867">
        <v>61</v>
      </c>
      <c r="I317" s="867">
        <v>2</v>
      </c>
      <c r="J317" s="867">
        <v>0</v>
      </c>
      <c r="K317" s="868">
        <v>0</v>
      </c>
    </row>
    <row r="318" spans="1:11">
      <c r="A318" s="1447" t="s">
        <v>11</v>
      </c>
      <c r="B318" s="1450" t="s">
        <v>21</v>
      </c>
      <c r="C318" s="123" t="s">
        <v>21</v>
      </c>
      <c r="D318" s="940">
        <f>SUM(E318:K318)</f>
        <v>59050</v>
      </c>
      <c r="E318" s="713">
        <f>SUM(E319:E320)</f>
        <v>3070</v>
      </c>
      <c r="F318" s="713">
        <f>SUM(F319:F320)</f>
        <v>9859</v>
      </c>
      <c r="G318" s="713">
        <f t="shared" ref="G318" si="151">SUM(G319:G320)</f>
        <v>5744</v>
      </c>
      <c r="H318" s="713">
        <f t="shared" ref="H318" si="152">SUM(H319:H320)</f>
        <v>27716</v>
      </c>
      <c r="I318" s="713">
        <f t="shared" ref="I318" si="153">SUM(I319:I320)</f>
        <v>12346</v>
      </c>
      <c r="J318" s="713">
        <f t="shared" ref="J318" si="154">SUM(J319:J320)</f>
        <v>0</v>
      </c>
      <c r="K318" s="714">
        <f t="shared" ref="K318" si="155">SUM(K319:K320)</f>
        <v>315</v>
      </c>
    </row>
    <row r="319" spans="1:11">
      <c r="A319" s="1447"/>
      <c r="B319" s="1450"/>
      <c r="C319" s="134" t="s">
        <v>15</v>
      </c>
      <c r="D319" s="941">
        <f>SUM(E319:K319)</f>
        <v>30436</v>
      </c>
      <c r="E319" s="715">
        <f>SUM(E322,E325,E328,E331,E334,E337,E340)</f>
        <v>1556</v>
      </c>
      <c r="F319" s="715">
        <f t="shared" ref="F319:K319" si="156">SUM(F322,F325,F328,F331,F334,F337,F340)</f>
        <v>5149</v>
      </c>
      <c r="G319" s="715">
        <f t="shared" si="156"/>
        <v>2982</v>
      </c>
      <c r="H319" s="715">
        <f t="shared" si="156"/>
        <v>14217</v>
      </c>
      <c r="I319" s="715">
        <f t="shared" si="156"/>
        <v>6375</v>
      </c>
      <c r="J319" s="715">
        <f t="shared" si="156"/>
        <v>0</v>
      </c>
      <c r="K319" s="718">
        <f t="shared" si="156"/>
        <v>157</v>
      </c>
    </row>
    <row r="320" spans="1:11">
      <c r="A320" s="1447"/>
      <c r="B320" s="1450"/>
      <c r="C320" s="134" t="s">
        <v>16</v>
      </c>
      <c r="D320" s="941">
        <f t="shared" ref="D320:D340" si="157">SUM(E320:K320)</f>
        <v>28614</v>
      </c>
      <c r="E320" s="715">
        <f>SUM(E323,E326,E329,E332,E335,E338,E341)</f>
        <v>1514</v>
      </c>
      <c r="F320" s="715">
        <f t="shared" ref="F320:K320" si="158">SUM(F323,F326,F329,F332,F335,F338,F341)</f>
        <v>4710</v>
      </c>
      <c r="G320" s="715">
        <f t="shared" si="158"/>
        <v>2762</v>
      </c>
      <c r="H320" s="715">
        <f t="shared" si="158"/>
        <v>13499</v>
      </c>
      <c r="I320" s="715">
        <f t="shared" si="158"/>
        <v>5971</v>
      </c>
      <c r="J320" s="715">
        <f t="shared" si="158"/>
        <v>0</v>
      </c>
      <c r="K320" s="718">
        <f t="shared" si="158"/>
        <v>158</v>
      </c>
    </row>
    <row r="321" spans="1:11">
      <c r="A321" s="1447"/>
      <c r="B321" s="1450" t="s">
        <v>665</v>
      </c>
      <c r="C321" s="134" t="s">
        <v>21</v>
      </c>
      <c r="D321" s="941">
        <f t="shared" si="157"/>
        <v>6704</v>
      </c>
      <c r="E321" s="867">
        <v>152</v>
      </c>
      <c r="F321" s="867">
        <v>295</v>
      </c>
      <c r="G321" s="867">
        <v>198</v>
      </c>
      <c r="H321" s="867">
        <v>1740</v>
      </c>
      <c r="I321" s="867">
        <v>4274</v>
      </c>
      <c r="J321" s="867">
        <v>0</v>
      </c>
      <c r="K321" s="868">
        <v>45</v>
      </c>
    </row>
    <row r="322" spans="1:11">
      <c r="A322" s="1447"/>
      <c r="B322" s="1450"/>
      <c r="C322" s="134" t="s">
        <v>15</v>
      </c>
      <c r="D322" s="941">
        <f t="shared" si="157"/>
        <v>3505</v>
      </c>
      <c r="E322" s="867">
        <v>78</v>
      </c>
      <c r="F322" s="867">
        <v>160</v>
      </c>
      <c r="G322" s="867">
        <v>97</v>
      </c>
      <c r="H322" s="867">
        <v>932</v>
      </c>
      <c r="I322" s="867">
        <v>2218</v>
      </c>
      <c r="J322" s="867">
        <v>0</v>
      </c>
      <c r="K322" s="868">
        <v>20</v>
      </c>
    </row>
    <row r="323" spans="1:11">
      <c r="A323" s="1447"/>
      <c r="B323" s="1450"/>
      <c r="C323" s="134" t="s">
        <v>16</v>
      </c>
      <c r="D323" s="941">
        <f t="shared" si="157"/>
        <v>3199</v>
      </c>
      <c r="E323" s="867">
        <v>74</v>
      </c>
      <c r="F323" s="867">
        <v>135</v>
      </c>
      <c r="G323" s="867">
        <v>101</v>
      </c>
      <c r="H323" s="867">
        <v>808</v>
      </c>
      <c r="I323" s="867">
        <v>2056</v>
      </c>
      <c r="J323" s="867">
        <v>0</v>
      </c>
      <c r="K323" s="868">
        <v>25</v>
      </c>
    </row>
    <row r="324" spans="1:11" ht="16.5" customHeight="1">
      <c r="A324" s="1447"/>
      <c r="B324" s="1450" t="s">
        <v>666</v>
      </c>
      <c r="C324" s="134" t="s">
        <v>21</v>
      </c>
      <c r="D324" s="941">
        <f t="shared" si="157"/>
        <v>12433</v>
      </c>
      <c r="E324" s="867">
        <v>499</v>
      </c>
      <c r="F324" s="867">
        <v>1326</v>
      </c>
      <c r="G324" s="867">
        <v>791</v>
      </c>
      <c r="H324" s="867">
        <v>4788</v>
      </c>
      <c r="I324" s="867">
        <v>4944</v>
      </c>
      <c r="J324" s="867">
        <v>0</v>
      </c>
      <c r="K324" s="868">
        <v>85</v>
      </c>
    </row>
    <row r="325" spans="1:11">
      <c r="A325" s="1447"/>
      <c r="B325" s="1450"/>
      <c r="C325" s="134" t="s">
        <v>15</v>
      </c>
      <c r="D325" s="941">
        <f t="shared" si="157"/>
        <v>6364</v>
      </c>
      <c r="E325" s="867">
        <v>261</v>
      </c>
      <c r="F325" s="867">
        <v>704</v>
      </c>
      <c r="G325" s="867">
        <v>402</v>
      </c>
      <c r="H325" s="867">
        <v>2435</v>
      </c>
      <c r="I325" s="867">
        <v>2519</v>
      </c>
      <c r="J325" s="867">
        <v>0</v>
      </c>
      <c r="K325" s="868">
        <v>43</v>
      </c>
    </row>
    <row r="326" spans="1:11">
      <c r="A326" s="1447"/>
      <c r="B326" s="1450"/>
      <c r="C326" s="134" t="s">
        <v>16</v>
      </c>
      <c r="D326" s="941">
        <f t="shared" si="157"/>
        <v>6069</v>
      </c>
      <c r="E326" s="867">
        <v>238</v>
      </c>
      <c r="F326" s="867">
        <v>622</v>
      </c>
      <c r="G326" s="867">
        <v>389</v>
      </c>
      <c r="H326" s="867">
        <v>2353</v>
      </c>
      <c r="I326" s="867">
        <v>2425</v>
      </c>
      <c r="J326" s="867">
        <v>0</v>
      </c>
      <c r="K326" s="868">
        <v>42</v>
      </c>
    </row>
    <row r="327" spans="1:11">
      <c r="A327" s="1447"/>
      <c r="B327" s="1450" t="s">
        <v>481</v>
      </c>
      <c r="C327" s="134" t="s">
        <v>21</v>
      </c>
      <c r="D327" s="941">
        <f t="shared" si="157"/>
        <v>14740</v>
      </c>
      <c r="E327" s="867">
        <v>733</v>
      </c>
      <c r="F327" s="867">
        <v>2232</v>
      </c>
      <c r="G327" s="867">
        <v>1184</v>
      </c>
      <c r="H327" s="867">
        <v>7473</v>
      </c>
      <c r="I327" s="867">
        <v>3037</v>
      </c>
      <c r="J327" s="867">
        <v>0</v>
      </c>
      <c r="K327" s="868">
        <v>81</v>
      </c>
    </row>
    <row r="328" spans="1:11">
      <c r="A328" s="1447"/>
      <c r="B328" s="1450"/>
      <c r="C328" s="134" t="s">
        <v>15</v>
      </c>
      <c r="D328" s="941">
        <f t="shared" si="157"/>
        <v>7631</v>
      </c>
      <c r="E328" s="867">
        <v>363</v>
      </c>
      <c r="F328" s="867">
        <v>1172</v>
      </c>
      <c r="G328" s="867">
        <v>602</v>
      </c>
      <c r="H328" s="867">
        <v>3858</v>
      </c>
      <c r="I328" s="867">
        <v>1592</v>
      </c>
      <c r="J328" s="867">
        <v>0</v>
      </c>
      <c r="K328" s="868">
        <v>44</v>
      </c>
    </row>
    <row r="329" spans="1:11">
      <c r="A329" s="1447"/>
      <c r="B329" s="1450"/>
      <c r="C329" s="134" t="s">
        <v>16</v>
      </c>
      <c r="D329" s="941">
        <f t="shared" si="157"/>
        <v>7109</v>
      </c>
      <c r="E329" s="867">
        <v>370</v>
      </c>
      <c r="F329" s="867">
        <v>1060</v>
      </c>
      <c r="G329" s="867">
        <v>582</v>
      </c>
      <c r="H329" s="867">
        <v>3615</v>
      </c>
      <c r="I329" s="867">
        <v>1445</v>
      </c>
      <c r="J329" s="867">
        <v>0</v>
      </c>
      <c r="K329" s="868">
        <v>37</v>
      </c>
    </row>
    <row r="330" spans="1:11">
      <c r="A330" s="1447"/>
      <c r="B330" s="1450" t="s">
        <v>482</v>
      </c>
      <c r="C330" s="134" t="s">
        <v>21</v>
      </c>
      <c r="D330" s="941">
        <f t="shared" si="157"/>
        <v>8749</v>
      </c>
      <c r="E330" s="867">
        <v>618</v>
      </c>
      <c r="F330" s="867">
        <v>1948</v>
      </c>
      <c r="G330" s="867">
        <v>1172</v>
      </c>
      <c r="H330" s="867">
        <v>4932</v>
      </c>
      <c r="I330" s="867">
        <v>39</v>
      </c>
      <c r="J330" s="867">
        <v>0</v>
      </c>
      <c r="K330" s="868">
        <v>40</v>
      </c>
    </row>
    <row r="331" spans="1:11">
      <c r="A331" s="1447"/>
      <c r="B331" s="1450"/>
      <c r="C331" s="134" t="s">
        <v>15</v>
      </c>
      <c r="D331" s="941">
        <f t="shared" si="157"/>
        <v>4424</v>
      </c>
      <c r="E331" s="867">
        <v>326</v>
      </c>
      <c r="F331" s="867">
        <v>996</v>
      </c>
      <c r="G331" s="867">
        <v>605</v>
      </c>
      <c r="H331" s="867">
        <v>2461</v>
      </c>
      <c r="I331" s="867">
        <v>20</v>
      </c>
      <c r="J331" s="867">
        <v>0</v>
      </c>
      <c r="K331" s="868">
        <v>16</v>
      </c>
    </row>
    <row r="332" spans="1:11">
      <c r="A332" s="1447"/>
      <c r="B332" s="1450"/>
      <c r="C332" s="134" t="s">
        <v>16</v>
      </c>
      <c r="D332" s="941">
        <f t="shared" si="157"/>
        <v>4325</v>
      </c>
      <c r="E332" s="867">
        <v>292</v>
      </c>
      <c r="F332" s="867">
        <v>952</v>
      </c>
      <c r="G332" s="867">
        <v>567</v>
      </c>
      <c r="H332" s="867">
        <v>2471</v>
      </c>
      <c r="I332" s="867">
        <v>19</v>
      </c>
      <c r="J332" s="867">
        <v>0</v>
      </c>
      <c r="K332" s="868">
        <v>24</v>
      </c>
    </row>
    <row r="333" spans="1:11">
      <c r="A333" s="1447"/>
      <c r="B333" s="1450" t="s">
        <v>483</v>
      </c>
      <c r="C333" s="134" t="s">
        <v>21</v>
      </c>
      <c r="D333" s="941">
        <f t="shared" si="157"/>
        <v>7765</v>
      </c>
      <c r="E333" s="867">
        <v>554</v>
      </c>
      <c r="F333" s="867">
        <v>1901</v>
      </c>
      <c r="G333" s="867">
        <v>1110</v>
      </c>
      <c r="H333" s="867">
        <v>4140</v>
      </c>
      <c r="I333" s="867">
        <v>22</v>
      </c>
      <c r="J333" s="867">
        <v>0</v>
      </c>
      <c r="K333" s="868">
        <v>38</v>
      </c>
    </row>
    <row r="334" spans="1:11">
      <c r="A334" s="1447"/>
      <c r="B334" s="1450"/>
      <c r="C334" s="134" t="s">
        <v>15</v>
      </c>
      <c r="D334" s="941">
        <f t="shared" si="157"/>
        <v>4039</v>
      </c>
      <c r="E334" s="867">
        <v>269</v>
      </c>
      <c r="F334" s="867">
        <v>989</v>
      </c>
      <c r="G334" s="867">
        <v>592</v>
      </c>
      <c r="H334" s="867">
        <v>2159</v>
      </c>
      <c r="I334" s="867">
        <v>14</v>
      </c>
      <c r="J334" s="867">
        <v>0</v>
      </c>
      <c r="K334" s="868">
        <v>16</v>
      </c>
    </row>
    <row r="335" spans="1:11">
      <c r="A335" s="1447"/>
      <c r="B335" s="1450"/>
      <c r="C335" s="134" t="s">
        <v>16</v>
      </c>
      <c r="D335" s="941">
        <f t="shared" si="157"/>
        <v>3726</v>
      </c>
      <c r="E335" s="867">
        <v>285</v>
      </c>
      <c r="F335" s="867">
        <v>912</v>
      </c>
      <c r="G335" s="867">
        <v>518</v>
      </c>
      <c r="H335" s="867">
        <v>1981</v>
      </c>
      <c r="I335" s="867">
        <v>8</v>
      </c>
      <c r="J335" s="867">
        <v>0</v>
      </c>
      <c r="K335" s="868">
        <v>22</v>
      </c>
    </row>
    <row r="336" spans="1:11">
      <c r="A336" s="1447"/>
      <c r="B336" s="1450" t="s">
        <v>484</v>
      </c>
      <c r="C336" s="134" t="s">
        <v>21</v>
      </c>
      <c r="D336" s="941">
        <f t="shared" si="157"/>
        <v>7806</v>
      </c>
      <c r="E336" s="867">
        <v>514</v>
      </c>
      <c r="F336" s="867">
        <v>1912</v>
      </c>
      <c r="G336" s="867">
        <v>1153</v>
      </c>
      <c r="H336" s="867">
        <v>4173</v>
      </c>
      <c r="I336" s="867">
        <v>28</v>
      </c>
      <c r="J336" s="867">
        <v>0</v>
      </c>
      <c r="K336" s="868">
        <v>26</v>
      </c>
    </row>
    <row r="337" spans="1:11">
      <c r="A337" s="1447"/>
      <c r="B337" s="1450"/>
      <c r="C337" s="134" t="s">
        <v>15</v>
      </c>
      <c r="D337" s="941">
        <f t="shared" si="157"/>
        <v>4003</v>
      </c>
      <c r="E337" s="867">
        <v>259</v>
      </c>
      <c r="F337" s="867">
        <v>992</v>
      </c>
      <c r="G337" s="867">
        <v>602</v>
      </c>
      <c r="H337" s="867">
        <v>2121</v>
      </c>
      <c r="I337" s="867">
        <v>11</v>
      </c>
      <c r="J337" s="867">
        <v>0</v>
      </c>
      <c r="K337" s="868">
        <v>18</v>
      </c>
    </row>
    <row r="338" spans="1:11">
      <c r="A338" s="1447"/>
      <c r="B338" s="1450"/>
      <c r="C338" s="134" t="s">
        <v>16</v>
      </c>
      <c r="D338" s="941">
        <f t="shared" si="157"/>
        <v>3803</v>
      </c>
      <c r="E338" s="867">
        <v>255</v>
      </c>
      <c r="F338" s="867">
        <v>920</v>
      </c>
      <c r="G338" s="867">
        <v>551</v>
      </c>
      <c r="H338" s="867">
        <v>2052</v>
      </c>
      <c r="I338" s="867">
        <v>17</v>
      </c>
      <c r="J338" s="867">
        <v>0</v>
      </c>
      <c r="K338" s="868">
        <v>8</v>
      </c>
    </row>
    <row r="339" spans="1:11">
      <c r="A339" s="1447"/>
      <c r="B339" s="1450" t="s">
        <v>485</v>
      </c>
      <c r="C339" s="134" t="s">
        <v>21</v>
      </c>
      <c r="D339" s="941">
        <f t="shared" si="157"/>
        <v>853</v>
      </c>
      <c r="E339" s="867">
        <v>0</v>
      </c>
      <c r="F339" s="867">
        <v>245</v>
      </c>
      <c r="G339" s="867">
        <v>136</v>
      </c>
      <c r="H339" s="867">
        <v>470</v>
      </c>
      <c r="I339" s="867">
        <v>2</v>
      </c>
      <c r="J339" s="867">
        <v>0</v>
      </c>
      <c r="K339" s="868">
        <v>0</v>
      </c>
    </row>
    <row r="340" spans="1:11">
      <c r="A340" s="1447"/>
      <c r="B340" s="1450"/>
      <c r="C340" s="134" t="s">
        <v>15</v>
      </c>
      <c r="D340" s="941">
        <f t="shared" si="157"/>
        <v>470</v>
      </c>
      <c r="E340" s="867">
        <v>0</v>
      </c>
      <c r="F340" s="867">
        <v>136</v>
      </c>
      <c r="G340" s="867">
        <v>82</v>
      </c>
      <c r="H340" s="867">
        <v>251</v>
      </c>
      <c r="I340" s="867">
        <v>1</v>
      </c>
      <c r="J340" s="867">
        <v>0</v>
      </c>
      <c r="K340" s="868">
        <v>0</v>
      </c>
    </row>
    <row r="341" spans="1:11" ht="17.25" thickBot="1">
      <c r="A341" s="1447"/>
      <c r="B341" s="1450"/>
      <c r="C341" s="134" t="s">
        <v>16</v>
      </c>
      <c r="D341" s="984">
        <f>SUM(E341:K341)</f>
        <v>383</v>
      </c>
      <c r="E341" s="867">
        <v>0</v>
      </c>
      <c r="F341" s="867">
        <v>109</v>
      </c>
      <c r="G341" s="867">
        <v>54</v>
      </c>
      <c r="H341" s="867">
        <v>219</v>
      </c>
      <c r="I341" s="867">
        <v>1</v>
      </c>
      <c r="J341" s="867">
        <v>0</v>
      </c>
      <c r="K341" s="868">
        <v>0</v>
      </c>
    </row>
    <row r="342" spans="1:11">
      <c r="A342" s="1447" t="s">
        <v>274</v>
      </c>
      <c r="B342" s="1450" t="s">
        <v>21</v>
      </c>
      <c r="C342" s="123" t="s">
        <v>21</v>
      </c>
      <c r="D342" s="940">
        <f>SUM(E342:K342)</f>
        <v>56334</v>
      </c>
      <c r="E342" s="713">
        <f>SUM(E343:E344)</f>
        <v>4298</v>
      </c>
      <c r="F342" s="713">
        <f>SUM(F343:F344)</f>
        <v>13751</v>
      </c>
      <c r="G342" s="713">
        <f t="shared" ref="G342" si="159">SUM(G343:G344)</f>
        <v>3684</v>
      </c>
      <c r="H342" s="713">
        <f t="shared" ref="H342" si="160">SUM(H343:H344)</f>
        <v>25865</v>
      </c>
      <c r="I342" s="713">
        <f t="shared" ref="I342" si="161">SUM(I343:I344)</f>
        <v>7992</v>
      </c>
      <c r="J342" s="713">
        <f t="shared" ref="J342" si="162">SUM(J343:J344)</f>
        <v>67</v>
      </c>
      <c r="K342" s="714">
        <f t="shared" ref="K342" si="163">SUM(K343:K344)</f>
        <v>677</v>
      </c>
    </row>
    <row r="343" spans="1:11">
      <c r="A343" s="1447"/>
      <c r="B343" s="1450"/>
      <c r="C343" s="134" t="s">
        <v>15</v>
      </c>
      <c r="D343" s="941">
        <f>SUM(E343:K343)</f>
        <v>28965</v>
      </c>
      <c r="E343" s="715">
        <f>SUM(E346,E349,E352,E355,E358,E361,E364)</f>
        <v>2233</v>
      </c>
      <c r="F343" s="715">
        <f t="shared" ref="F343:K343" si="164">SUM(F346,F349,F352,F355,F358,F361,F364)</f>
        <v>7099</v>
      </c>
      <c r="G343" s="715">
        <f t="shared" si="164"/>
        <v>1866</v>
      </c>
      <c r="H343" s="715">
        <f t="shared" si="164"/>
        <v>13317</v>
      </c>
      <c r="I343" s="715">
        <f t="shared" si="164"/>
        <v>4070</v>
      </c>
      <c r="J343" s="715">
        <f t="shared" si="164"/>
        <v>23</v>
      </c>
      <c r="K343" s="718">
        <f t="shared" si="164"/>
        <v>357</v>
      </c>
    </row>
    <row r="344" spans="1:11">
      <c r="A344" s="1447"/>
      <c r="B344" s="1450"/>
      <c r="C344" s="134" t="s">
        <v>16</v>
      </c>
      <c r="D344" s="941">
        <f t="shared" ref="D344:D364" si="165">SUM(E344:K344)</f>
        <v>27369</v>
      </c>
      <c r="E344" s="715">
        <f>SUM(E347,E350,E353,E356,E359,E362,E365)</f>
        <v>2065</v>
      </c>
      <c r="F344" s="715">
        <f t="shared" ref="F344:K344" si="166">SUM(F347,F350,F353,F356,F359,F362,F365)</f>
        <v>6652</v>
      </c>
      <c r="G344" s="715">
        <f t="shared" si="166"/>
        <v>1818</v>
      </c>
      <c r="H344" s="715">
        <f t="shared" si="166"/>
        <v>12548</v>
      </c>
      <c r="I344" s="715">
        <f t="shared" si="166"/>
        <v>3922</v>
      </c>
      <c r="J344" s="715">
        <f t="shared" si="166"/>
        <v>44</v>
      </c>
      <c r="K344" s="718">
        <f t="shared" si="166"/>
        <v>320</v>
      </c>
    </row>
    <row r="345" spans="1:11">
      <c r="A345" s="1447"/>
      <c r="B345" s="1450" t="s">
        <v>665</v>
      </c>
      <c r="C345" s="134" t="s">
        <v>21</v>
      </c>
      <c r="D345" s="941">
        <f t="shared" si="165"/>
        <v>4783</v>
      </c>
      <c r="E345" s="867">
        <v>104</v>
      </c>
      <c r="F345" s="867">
        <v>539</v>
      </c>
      <c r="G345" s="867">
        <v>123</v>
      </c>
      <c r="H345" s="867">
        <v>1322</v>
      </c>
      <c r="I345" s="867">
        <v>2673</v>
      </c>
      <c r="J345" s="867">
        <v>3</v>
      </c>
      <c r="K345" s="868">
        <v>19</v>
      </c>
    </row>
    <row r="346" spans="1:11">
      <c r="A346" s="1447"/>
      <c r="B346" s="1450"/>
      <c r="C346" s="134" t="s">
        <v>15</v>
      </c>
      <c r="D346" s="941">
        <f t="shared" si="165"/>
        <v>2455</v>
      </c>
      <c r="E346" s="867">
        <v>56</v>
      </c>
      <c r="F346" s="867">
        <v>259</v>
      </c>
      <c r="G346" s="867">
        <v>63</v>
      </c>
      <c r="H346" s="867">
        <v>713</v>
      </c>
      <c r="I346" s="867">
        <v>1353</v>
      </c>
      <c r="J346" s="867">
        <v>1</v>
      </c>
      <c r="K346" s="868">
        <v>10</v>
      </c>
    </row>
    <row r="347" spans="1:11">
      <c r="A347" s="1447"/>
      <c r="B347" s="1450"/>
      <c r="C347" s="134" t="s">
        <v>16</v>
      </c>
      <c r="D347" s="941">
        <f t="shared" si="165"/>
        <v>2328</v>
      </c>
      <c r="E347" s="867">
        <v>48</v>
      </c>
      <c r="F347" s="867">
        <v>280</v>
      </c>
      <c r="G347" s="867">
        <v>60</v>
      </c>
      <c r="H347" s="867">
        <v>609</v>
      </c>
      <c r="I347" s="867">
        <v>1320</v>
      </c>
      <c r="J347" s="867">
        <v>2</v>
      </c>
      <c r="K347" s="868">
        <v>9</v>
      </c>
    </row>
    <row r="348" spans="1:11">
      <c r="A348" s="1447"/>
      <c r="B348" s="1450" t="s">
        <v>666</v>
      </c>
      <c r="C348" s="134" t="s">
        <v>21</v>
      </c>
      <c r="D348" s="941">
        <f t="shared" si="165"/>
        <v>11250</v>
      </c>
      <c r="E348" s="867">
        <v>666</v>
      </c>
      <c r="F348" s="867">
        <v>2172</v>
      </c>
      <c r="G348" s="867">
        <v>523</v>
      </c>
      <c r="H348" s="867">
        <v>4423</v>
      </c>
      <c r="I348" s="867">
        <v>3329</v>
      </c>
      <c r="J348" s="867">
        <v>6</v>
      </c>
      <c r="K348" s="868">
        <v>131</v>
      </c>
    </row>
    <row r="349" spans="1:11">
      <c r="A349" s="1447"/>
      <c r="B349" s="1450"/>
      <c r="C349" s="134" t="s">
        <v>15</v>
      </c>
      <c r="D349" s="941">
        <f t="shared" si="165"/>
        <v>5700</v>
      </c>
      <c r="E349" s="867">
        <v>347</v>
      </c>
      <c r="F349" s="867">
        <v>1100</v>
      </c>
      <c r="G349" s="867">
        <v>269</v>
      </c>
      <c r="H349" s="867">
        <v>2253</v>
      </c>
      <c r="I349" s="867">
        <v>1653</v>
      </c>
      <c r="J349" s="867">
        <v>3</v>
      </c>
      <c r="K349" s="868">
        <v>75</v>
      </c>
    </row>
    <row r="350" spans="1:11">
      <c r="A350" s="1447"/>
      <c r="B350" s="1450"/>
      <c r="C350" s="134" t="s">
        <v>16</v>
      </c>
      <c r="D350" s="941">
        <f t="shared" si="165"/>
        <v>5550</v>
      </c>
      <c r="E350" s="867">
        <v>319</v>
      </c>
      <c r="F350" s="867">
        <v>1072</v>
      </c>
      <c r="G350" s="867">
        <v>254</v>
      </c>
      <c r="H350" s="867">
        <v>2170</v>
      </c>
      <c r="I350" s="867">
        <v>1676</v>
      </c>
      <c r="J350" s="867">
        <v>3</v>
      </c>
      <c r="K350" s="868">
        <v>56</v>
      </c>
    </row>
    <row r="351" spans="1:11">
      <c r="A351" s="1447"/>
      <c r="B351" s="1450" t="s">
        <v>481</v>
      </c>
      <c r="C351" s="134" t="s">
        <v>21</v>
      </c>
      <c r="D351" s="941">
        <f t="shared" si="165"/>
        <v>13676</v>
      </c>
      <c r="E351" s="867">
        <v>969</v>
      </c>
      <c r="F351" s="867">
        <v>3167</v>
      </c>
      <c r="G351" s="867">
        <v>823</v>
      </c>
      <c r="H351" s="867">
        <v>6570</v>
      </c>
      <c r="I351" s="867">
        <v>1932</v>
      </c>
      <c r="J351" s="867">
        <v>16</v>
      </c>
      <c r="K351" s="868">
        <v>199</v>
      </c>
    </row>
    <row r="352" spans="1:11">
      <c r="A352" s="1447"/>
      <c r="B352" s="1450"/>
      <c r="C352" s="134" t="s">
        <v>15</v>
      </c>
      <c r="D352" s="941">
        <f t="shared" si="165"/>
        <v>7154</v>
      </c>
      <c r="E352" s="867">
        <v>508</v>
      </c>
      <c r="F352" s="867">
        <v>1658</v>
      </c>
      <c r="G352" s="867">
        <v>423</v>
      </c>
      <c r="H352" s="867">
        <v>3413</v>
      </c>
      <c r="I352" s="867">
        <v>1040</v>
      </c>
      <c r="J352" s="867">
        <v>7</v>
      </c>
      <c r="K352" s="868">
        <v>105</v>
      </c>
    </row>
    <row r="353" spans="1:11">
      <c r="A353" s="1447"/>
      <c r="B353" s="1450"/>
      <c r="C353" s="134" t="s">
        <v>16</v>
      </c>
      <c r="D353" s="941">
        <f t="shared" si="165"/>
        <v>6522</v>
      </c>
      <c r="E353" s="867">
        <v>461</v>
      </c>
      <c r="F353" s="867">
        <v>1509</v>
      </c>
      <c r="G353" s="867">
        <v>400</v>
      </c>
      <c r="H353" s="867">
        <v>3157</v>
      </c>
      <c r="I353" s="867">
        <v>892</v>
      </c>
      <c r="J353" s="867">
        <v>9</v>
      </c>
      <c r="K353" s="868">
        <v>94</v>
      </c>
    </row>
    <row r="354" spans="1:11">
      <c r="A354" s="1447"/>
      <c r="B354" s="1450" t="s">
        <v>482</v>
      </c>
      <c r="C354" s="134" t="s">
        <v>21</v>
      </c>
      <c r="D354" s="941">
        <f t="shared" si="165"/>
        <v>9763</v>
      </c>
      <c r="E354" s="867">
        <v>843</v>
      </c>
      <c r="F354" s="867">
        <v>2765</v>
      </c>
      <c r="G354" s="867">
        <v>759</v>
      </c>
      <c r="H354" s="867">
        <v>5207</v>
      </c>
      <c r="I354" s="867">
        <v>27</v>
      </c>
      <c r="J354" s="867">
        <v>18</v>
      </c>
      <c r="K354" s="868">
        <v>144</v>
      </c>
    </row>
    <row r="355" spans="1:11">
      <c r="A355" s="1447"/>
      <c r="B355" s="1450"/>
      <c r="C355" s="134" t="s">
        <v>15</v>
      </c>
      <c r="D355" s="941">
        <f t="shared" si="165"/>
        <v>4964</v>
      </c>
      <c r="E355" s="867">
        <v>427</v>
      </c>
      <c r="F355" s="867">
        <v>1458</v>
      </c>
      <c r="G355" s="867">
        <v>386</v>
      </c>
      <c r="H355" s="867">
        <v>2597</v>
      </c>
      <c r="I355" s="867">
        <v>15</v>
      </c>
      <c r="J355" s="867">
        <v>6</v>
      </c>
      <c r="K355" s="868">
        <v>75</v>
      </c>
    </row>
    <row r="356" spans="1:11" ht="16.5" customHeight="1">
      <c r="A356" s="1447"/>
      <c r="B356" s="1450"/>
      <c r="C356" s="134" t="s">
        <v>16</v>
      </c>
      <c r="D356" s="941">
        <f t="shared" si="165"/>
        <v>4799</v>
      </c>
      <c r="E356" s="867">
        <v>416</v>
      </c>
      <c r="F356" s="867">
        <v>1307</v>
      </c>
      <c r="G356" s="867">
        <v>373</v>
      </c>
      <c r="H356" s="867">
        <v>2610</v>
      </c>
      <c r="I356" s="867">
        <v>12</v>
      </c>
      <c r="J356" s="867">
        <v>12</v>
      </c>
      <c r="K356" s="868">
        <v>69</v>
      </c>
    </row>
    <row r="357" spans="1:11">
      <c r="A357" s="1447"/>
      <c r="B357" s="1450" t="s">
        <v>483</v>
      </c>
      <c r="C357" s="134" t="s">
        <v>21</v>
      </c>
      <c r="D357" s="941">
        <f t="shared" si="165"/>
        <v>8524</v>
      </c>
      <c r="E357" s="867">
        <v>862</v>
      </c>
      <c r="F357" s="867">
        <v>2509</v>
      </c>
      <c r="G357" s="867">
        <v>726</v>
      </c>
      <c r="H357" s="867">
        <v>4288</v>
      </c>
      <c r="I357" s="867">
        <v>18</v>
      </c>
      <c r="J357" s="867">
        <v>15</v>
      </c>
      <c r="K357" s="868">
        <v>106</v>
      </c>
    </row>
    <row r="358" spans="1:11">
      <c r="A358" s="1447"/>
      <c r="B358" s="1450"/>
      <c r="C358" s="134" t="s">
        <v>15</v>
      </c>
      <c r="D358" s="941">
        <f t="shared" si="165"/>
        <v>4432</v>
      </c>
      <c r="E358" s="867">
        <v>423</v>
      </c>
      <c r="F358" s="867">
        <v>1292</v>
      </c>
      <c r="G358" s="867">
        <v>400</v>
      </c>
      <c r="H358" s="867">
        <v>2254</v>
      </c>
      <c r="I358" s="867">
        <v>5</v>
      </c>
      <c r="J358" s="867">
        <v>4</v>
      </c>
      <c r="K358" s="868">
        <v>54</v>
      </c>
    </row>
    <row r="359" spans="1:11">
      <c r="A359" s="1447"/>
      <c r="B359" s="1450"/>
      <c r="C359" s="134" t="s">
        <v>16</v>
      </c>
      <c r="D359" s="941">
        <f t="shared" si="165"/>
        <v>4092</v>
      </c>
      <c r="E359" s="867">
        <v>439</v>
      </c>
      <c r="F359" s="867">
        <v>1217</v>
      </c>
      <c r="G359" s="867">
        <v>326</v>
      </c>
      <c r="H359" s="867">
        <v>2034</v>
      </c>
      <c r="I359" s="867">
        <v>13</v>
      </c>
      <c r="J359" s="867">
        <v>11</v>
      </c>
      <c r="K359" s="868">
        <v>52</v>
      </c>
    </row>
    <row r="360" spans="1:11">
      <c r="A360" s="1447"/>
      <c r="B360" s="1450" t="s">
        <v>484</v>
      </c>
      <c r="C360" s="134" t="s">
        <v>21</v>
      </c>
      <c r="D360" s="941">
        <f t="shared" si="165"/>
        <v>8104</v>
      </c>
      <c r="E360" s="867">
        <v>829</v>
      </c>
      <c r="F360" s="867">
        <v>2471</v>
      </c>
      <c r="G360" s="867">
        <v>730</v>
      </c>
      <c r="H360" s="867">
        <v>3974</v>
      </c>
      <c r="I360" s="867">
        <v>13</v>
      </c>
      <c r="J360" s="867">
        <v>9</v>
      </c>
      <c r="K360" s="868">
        <v>78</v>
      </c>
    </row>
    <row r="361" spans="1:11">
      <c r="A361" s="1447"/>
      <c r="B361" s="1450"/>
      <c r="C361" s="134" t="s">
        <v>15</v>
      </c>
      <c r="D361" s="941">
        <f t="shared" si="165"/>
        <v>4124</v>
      </c>
      <c r="E361" s="867">
        <v>456</v>
      </c>
      <c r="F361" s="867">
        <v>1255</v>
      </c>
      <c r="G361" s="867">
        <v>325</v>
      </c>
      <c r="H361" s="867">
        <v>2044</v>
      </c>
      <c r="I361" s="867">
        <v>4</v>
      </c>
      <c r="J361" s="867">
        <v>2</v>
      </c>
      <c r="K361" s="868">
        <v>38</v>
      </c>
    </row>
    <row r="362" spans="1:11">
      <c r="A362" s="1447"/>
      <c r="B362" s="1450"/>
      <c r="C362" s="134" t="s">
        <v>16</v>
      </c>
      <c r="D362" s="941">
        <f t="shared" si="165"/>
        <v>3980</v>
      </c>
      <c r="E362" s="867">
        <v>373</v>
      </c>
      <c r="F362" s="867">
        <v>1216</v>
      </c>
      <c r="G362" s="867">
        <v>405</v>
      </c>
      <c r="H362" s="867">
        <v>1930</v>
      </c>
      <c r="I362" s="867">
        <v>9</v>
      </c>
      <c r="J362" s="867">
        <v>7</v>
      </c>
      <c r="K362" s="868">
        <v>40</v>
      </c>
    </row>
    <row r="363" spans="1:11">
      <c r="A363" s="1447"/>
      <c r="B363" s="1450" t="s">
        <v>485</v>
      </c>
      <c r="C363" s="134" t="s">
        <v>21</v>
      </c>
      <c r="D363" s="941">
        <f t="shared" si="165"/>
        <v>234</v>
      </c>
      <c r="E363" s="867">
        <v>25</v>
      </c>
      <c r="F363" s="867">
        <v>128</v>
      </c>
      <c r="G363" s="867">
        <v>0</v>
      </c>
      <c r="H363" s="867">
        <v>81</v>
      </c>
      <c r="I363" s="867">
        <v>0</v>
      </c>
      <c r="J363" s="867">
        <v>0</v>
      </c>
      <c r="K363" s="868">
        <v>0</v>
      </c>
    </row>
    <row r="364" spans="1:11">
      <c r="A364" s="1447"/>
      <c r="B364" s="1450"/>
      <c r="C364" s="134" t="s">
        <v>15</v>
      </c>
      <c r="D364" s="941">
        <f t="shared" si="165"/>
        <v>136</v>
      </c>
      <c r="E364" s="867">
        <v>16</v>
      </c>
      <c r="F364" s="867">
        <v>77</v>
      </c>
      <c r="G364" s="867">
        <v>0</v>
      </c>
      <c r="H364" s="867">
        <v>43</v>
      </c>
      <c r="I364" s="867">
        <v>0</v>
      </c>
      <c r="J364" s="867">
        <v>0</v>
      </c>
      <c r="K364" s="868">
        <v>0</v>
      </c>
    </row>
    <row r="365" spans="1:11" ht="17.25" thickBot="1">
      <c r="A365" s="1447"/>
      <c r="B365" s="1450"/>
      <c r="C365" s="134" t="s">
        <v>16</v>
      </c>
      <c r="D365" s="984">
        <f>SUM(E365:K365)</f>
        <v>98</v>
      </c>
      <c r="E365" s="867">
        <v>9</v>
      </c>
      <c r="F365" s="867">
        <v>51</v>
      </c>
      <c r="G365" s="867">
        <v>0</v>
      </c>
      <c r="H365" s="867">
        <v>38</v>
      </c>
      <c r="I365" s="867">
        <v>0</v>
      </c>
      <c r="J365" s="867">
        <v>0</v>
      </c>
      <c r="K365" s="868">
        <v>0</v>
      </c>
    </row>
    <row r="366" spans="1:11">
      <c r="A366" s="1447" t="s">
        <v>12</v>
      </c>
      <c r="B366" s="1450" t="s">
        <v>21</v>
      </c>
      <c r="C366" s="123" t="s">
        <v>21</v>
      </c>
      <c r="D366" s="940">
        <f>SUM(E366:K366)</f>
        <v>73825</v>
      </c>
      <c r="E366" s="713">
        <f>SUM(E367:E368)</f>
        <v>5704</v>
      </c>
      <c r="F366" s="713">
        <f>SUM(F367:F368)</f>
        <v>6108</v>
      </c>
      <c r="G366" s="713">
        <f t="shared" ref="G366" si="167">SUM(G367:G368)</f>
        <v>2369</v>
      </c>
      <c r="H366" s="713">
        <f t="shared" ref="H366" si="168">SUM(H367:H368)</f>
        <v>43495</v>
      </c>
      <c r="I366" s="713">
        <f t="shared" ref="I366" si="169">SUM(I367:I368)</f>
        <v>14796</v>
      </c>
      <c r="J366" s="713">
        <f t="shared" ref="J366" si="170">SUM(J367:J368)</f>
        <v>0</v>
      </c>
      <c r="K366" s="714">
        <f t="shared" ref="K366" si="171">SUM(K367:K368)</f>
        <v>1353</v>
      </c>
    </row>
    <row r="367" spans="1:11">
      <c r="A367" s="1447"/>
      <c r="B367" s="1450"/>
      <c r="C367" s="134" t="s">
        <v>15</v>
      </c>
      <c r="D367" s="941">
        <f>SUM(E367:K367)</f>
        <v>38452</v>
      </c>
      <c r="E367" s="715">
        <f>SUM(E370,E373,E376,E379,E382,E385,E388)</f>
        <v>2968</v>
      </c>
      <c r="F367" s="715">
        <f t="shared" ref="F367:K367" si="172">SUM(F370,F373,F376,F379,F382,F385,F388)</f>
        <v>3333</v>
      </c>
      <c r="G367" s="715">
        <f t="shared" si="172"/>
        <v>1205</v>
      </c>
      <c r="H367" s="715">
        <f t="shared" si="172"/>
        <v>22595</v>
      </c>
      <c r="I367" s="715">
        <f t="shared" si="172"/>
        <v>7643</v>
      </c>
      <c r="J367" s="715">
        <f t="shared" si="172"/>
        <v>0</v>
      </c>
      <c r="K367" s="718">
        <f t="shared" si="172"/>
        <v>708</v>
      </c>
    </row>
    <row r="368" spans="1:11">
      <c r="A368" s="1447"/>
      <c r="B368" s="1450"/>
      <c r="C368" s="134" t="s">
        <v>16</v>
      </c>
      <c r="D368" s="941">
        <f t="shared" ref="D368:D388" si="173">SUM(E368:K368)</f>
        <v>35373</v>
      </c>
      <c r="E368" s="715">
        <f>SUM(E371,E374,E377,E380,E383,E386,E389)</f>
        <v>2736</v>
      </c>
      <c r="F368" s="715">
        <f t="shared" ref="F368:K368" si="174">SUM(F371,F374,F377,F380,F383,F386,F389)</f>
        <v>2775</v>
      </c>
      <c r="G368" s="715">
        <f t="shared" si="174"/>
        <v>1164</v>
      </c>
      <c r="H368" s="715">
        <f t="shared" si="174"/>
        <v>20900</v>
      </c>
      <c r="I368" s="715">
        <f t="shared" si="174"/>
        <v>7153</v>
      </c>
      <c r="J368" s="715">
        <f t="shared" si="174"/>
        <v>0</v>
      </c>
      <c r="K368" s="718">
        <f t="shared" si="174"/>
        <v>645</v>
      </c>
    </row>
    <row r="369" spans="1:11">
      <c r="A369" s="1447"/>
      <c r="B369" s="1450" t="s">
        <v>665</v>
      </c>
      <c r="C369" s="134" t="s">
        <v>21</v>
      </c>
      <c r="D369" s="941">
        <f t="shared" si="173"/>
        <v>7945</v>
      </c>
      <c r="E369" s="867">
        <v>52</v>
      </c>
      <c r="F369" s="867">
        <v>178</v>
      </c>
      <c r="G369" s="867">
        <v>53</v>
      </c>
      <c r="H369" s="867">
        <v>2824</v>
      </c>
      <c r="I369" s="867">
        <v>4771</v>
      </c>
      <c r="J369" s="867">
        <v>0</v>
      </c>
      <c r="K369" s="868">
        <v>67</v>
      </c>
    </row>
    <row r="370" spans="1:11">
      <c r="A370" s="1447"/>
      <c r="B370" s="1450"/>
      <c r="C370" s="134" t="s">
        <v>15</v>
      </c>
      <c r="D370" s="941">
        <f t="shared" si="173"/>
        <v>4190</v>
      </c>
      <c r="E370" s="867">
        <v>29</v>
      </c>
      <c r="F370" s="867">
        <v>101</v>
      </c>
      <c r="G370" s="867">
        <v>29</v>
      </c>
      <c r="H370" s="867">
        <v>1533</v>
      </c>
      <c r="I370" s="867">
        <v>2465</v>
      </c>
      <c r="J370" s="867">
        <v>0</v>
      </c>
      <c r="K370" s="868">
        <v>33</v>
      </c>
    </row>
    <row r="371" spans="1:11">
      <c r="A371" s="1447"/>
      <c r="B371" s="1450"/>
      <c r="C371" s="134" t="s">
        <v>16</v>
      </c>
      <c r="D371" s="941">
        <f t="shared" si="173"/>
        <v>3755</v>
      </c>
      <c r="E371" s="867">
        <v>23</v>
      </c>
      <c r="F371" s="867">
        <v>77</v>
      </c>
      <c r="G371" s="867">
        <v>24</v>
      </c>
      <c r="H371" s="867">
        <v>1291</v>
      </c>
      <c r="I371" s="867">
        <v>2306</v>
      </c>
      <c r="J371" s="867">
        <v>0</v>
      </c>
      <c r="K371" s="868">
        <v>34</v>
      </c>
    </row>
    <row r="372" spans="1:11">
      <c r="A372" s="1447"/>
      <c r="B372" s="1450" t="s">
        <v>666</v>
      </c>
      <c r="C372" s="134" t="s">
        <v>21</v>
      </c>
      <c r="D372" s="941">
        <f t="shared" si="173"/>
        <v>16885</v>
      </c>
      <c r="E372" s="867">
        <v>738</v>
      </c>
      <c r="F372" s="867">
        <v>778</v>
      </c>
      <c r="G372" s="867">
        <v>317</v>
      </c>
      <c r="H372" s="867">
        <v>8646</v>
      </c>
      <c r="I372" s="867">
        <v>6134</v>
      </c>
      <c r="J372" s="867">
        <v>0</v>
      </c>
      <c r="K372" s="868">
        <v>272</v>
      </c>
    </row>
    <row r="373" spans="1:11">
      <c r="A373" s="1447"/>
      <c r="B373" s="1450"/>
      <c r="C373" s="134" t="s">
        <v>15</v>
      </c>
      <c r="D373" s="941">
        <f t="shared" si="173"/>
        <v>8764</v>
      </c>
      <c r="E373" s="867">
        <v>366</v>
      </c>
      <c r="F373" s="867">
        <v>391</v>
      </c>
      <c r="G373" s="867">
        <v>178</v>
      </c>
      <c r="H373" s="867">
        <v>4493</v>
      </c>
      <c r="I373" s="867">
        <v>3196</v>
      </c>
      <c r="J373" s="867">
        <v>0</v>
      </c>
      <c r="K373" s="868">
        <v>140</v>
      </c>
    </row>
    <row r="374" spans="1:11">
      <c r="A374" s="1447"/>
      <c r="B374" s="1450"/>
      <c r="C374" s="134" t="s">
        <v>16</v>
      </c>
      <c r="D374" s="941">
        <f t="shared" si="173"/>
        <v>8121</v>
      </c>
      <c r="E374" s="867">
        <v>372</v>
      </c>
      <c r="F374" s="867">
        <v>387</v>
      </c>
      <c r="G374" s="867">
        <v>139</v>
      </c>
      <c r="H374" s="867">
        <v>4153</v>
      </c>
      <c r="I374" s="867">
        <v>2938</v>
      </c>
      <c r="J374" s="867">
        <v>0</v>
      </c>
      <c r="K374" s="868">
        <v>132</v>
      </c>
    </row>
    <row r="375" spans="1:11">
      <c r="A375" s="1447"/>
      <c r="B375" s="1450" t="s">
        <v>481</v>
      </c>
      <c r="C375" s="134" t="s">
        <v>21</v>
      </c>
      <c r="D375" s="941">
        <f t="shared" si="173"/>
        <v>20592</v>
      </c>
      <c r="E375" s="867">
        <v>1467</v>
      </c>
      <c r="F375" s="867">
        <v>1461</v>
      </c>
      <c r="G375" s="867">
        <v>609</v>
      </c>
      <c r="H375" s="867">
        <v>13004</v>
      </c>
      <c r="I375" s="867">
        <v>3691</v>
      </c>
      <c r="J375" s="867">
        <v>0</v>
      </c>
      <c r="K375" s="868">
        <v>360</v>
      </c>
    </row>
    <row r="376" spans="1:11">
      <c r="A376" s="1447"/>
      <c r="B376" s="1450"/>
      <c r="C376" s="134" t="s">
        <v>15</v>
      </c>
      <c r="D376" s="941">
        <f t="shared" si="173"/>
        <v>10632</v>
      </c>
      <c r="E376" s="867">
        <v>767</v>
      </c>
      <c r="F376" s="867">
        <v>764</v>
      </c>
      <c r="G376" s="867">
        <v>308</v>
      </c>
      <c r="H376" s="867">
        <v>6738</v>
      </c>
      <c r="I376" s="867">
        <v>1869</v>
      </c>
      <c r="J376" s="867">
        <v>0</v>
      </c>
      <c r="K376" s="868">
        <v>186</v>
      </c>
    </row>
    <row r="377" spans="1:11">
      <c r="A377" s="1447"/>
      <c r="B377" s="1450"/>
      <c r="C377" s="134" t="s">
        <v>16</v>
      </c>
      <c r="D377" s="941">
        <f t="shared" si="173"/>
        <v>9960</v>
      </c>
      <c r="E377" s="867">
        <v>700</v>
      </c>
      <c r="F377" s="867">
        <v>697</v>
      </c>
      <c r="G377" s="867">
        <v>301</v>
      </c>
      <c r="H377" s="867">
        <v>6266</v>
      </c>
      <c r="I377" s="867">
        <v>1822</v>
      </c>
      <c r="J377" s="867">
        <v>0</v>
      </c>
      <c r="K377" s="868">
        <v>174</v>
      </c>
    </row>
    <row r="378" spans="1:11">
      <c r="A378" s="1447"/>
      <c r="B378" s="1450" t="s">
        <v>482</v>
      </c>
      <c r="C378" s="134" t="s">
        <v>21</v>
      </c>
      <c r="D378" s="941">
        <f t="shared" si="173"/>
        <v>12918</v>
      </c>
      <c r="E378" s="867">
        <v>1362</v>
      </c>
      <c r="F378" s="867">
        <v>1236</v>
      </c>
      <c r="G378" s="867">
        <v>603</v>
      </c>
      <c r="H378" s="867">
        <v>9273</v>
      </c>
      <c r="I378" s="867">
        <v>133</v>
      </c>
      <c r="J378" s="867">
        <v>0</v>
      </c>
      <c r="K378" s="868">
        <v>311</v>
      </c>
    </row>
    <row r="379" spans="1:11">
      <c r="A379" s="1447"/>
      <c r="B379" s="1450"/>
      <c r="C379" s="134" t="s">
        <v>15</v>
      </c>
      <c r="D379" s="941">
        <f t="shared" si="173"/>
        <v>6755</v>
      </c>
      <c r="E379" s="867">
        <v>729</v>
      </c>
      <c r="F379" s="867">
        <v>667</v>
      </c>
      <c r="G379" s="867">
        <v>308</v>
      </c>
      <c r="H379" s="867">
        <v>4800</v>
      </c>
      <c r="I379" s="867">
        <v>73</v>
      </c>
      <c r="J379" s="867">
        <v>0</v>
      </c>
      <c r="K379" s="868">
        <v>178</v>
      </c>
    </row>
    <row r="380" spans="1:11">
      <c r="A380" s="1447"/>
      <c r="B380" s="1450"/>
      <c r="C380" s="134" t="s">
        <v>16</v>
      </c>
      <c r="D380" s="941">
        <f t="shared" si="173"/>
        <v>6163</v>
      </c>
      <c r="E380" s="867">
        <v>633</v>
      </c>
      <c r="F380" s="867">
        <v>569</v>
      </c>
      <c r="G380" s="867">
        <v>295</v>
      </c>
      <c r="H380" s="867">
        <v>4473</v>
      </c>
      <c r="I380" s="867">
        <v>60</v>
      </c>
      <c r="J380" s="867">
        <v>0</v>
      </c>
      <c r="K380" s="868">
        <v>133</v>
      </c>
    </row>
    <row r="381" spans="1:11">
      <c r="A381" s="1447"/>
      <c r="B381" s="1450" t="s">
        <v>483</v>
      </c>
      <c r="C381" s="134" t="s">
        <v>21</v>
      </c>
      <c r="D381" s="941">
        <f t="shared" si="173"/>
        <v>8047</v>
      </c>
      <c r="E381" s="867">
        <v>1176</v>
      </c>
      <c r="F381" s="867">
        <v>1088</v>
      </c>
      <c r="G381" s="867">
        <v>439</v>
      </c>
      <c r="H381" s="867">
        <v>5078</v>
      </c>
      <c r="I381" s="867">
        <v>36</v>
      </c>
      <c r="J381" s="867">
        <v>0</v>
      </c>
      <c r="K381" s="868">
        <v>230</v>
      </c>
    </row>
    <row r="382" spans="1:11">
      <c r="A382" s="1447"/>
      <c r="B382" s="1450"/>
      <c r="C382" s="134" t="s">
        <v>15</v>
      </c>
      <c r="D382" s="941">
        <f t="shared" si="173"/>
        <v>4250</v>
      </c>
      <c r="E382" s="867">
        <v>616</v>
      </c>
      <c r="F382" s="867">
        <v>625</v>
      </c>
      <c r="G382" s="867">
        <v>224</v>
      </c>
      <c r="H382" s="867">
        <v>2640</v>
      </c>
      <c r="I382" s="867">
        <v>24</v>
      </c>
      <c r="J382" s="867">
        <v>0</v>
      </c>
      <c r="K382" s="868">
        <v>121</v>
      </c>
    </row>
    <row r="383" spans="1:11">
      <c r="A383" s="1447"/>
      <c r="B383" s="1450"/>
      <c r="C383" s="134" t="s">
        <v>16</v>
      </c>
      <c r="D383" s="941">
        <f t="shared" si="173"/>
        <v>3797</v>
      </c>
      <c r="E383" s="867">
        <v>560</v>
      </c>
      <c r="F383" s="867">
        <v>463</v>
      </c>
      <c r="G383" s="867">
        <v>215</v>
      </c>
      <c r="H383" s="867">
        <v>2438</v>
      </c>
      <c r="I383" s="867">
        <v>12</v>
      </c>
      <c r="J383" s="867">
        <v>0</v>
      </c>
      <c r="K383" s="868">
        <v>109</v>
      </c>
    </row>
    <row r="384" spans="1:11">
      <c r="A384" s="1447"/>
      <c r="B384" s="1450" t="s">
        <v>484</v>
      </c>
      <c r="C384" s="134" t="s">
        <v>21</v>
      </c>
      <c r="D384" s="941">
        <f t="shared" si="173"/>
        <v>6730</v>
      </c>
      <c r="E384" s="867">
        <v>886</v>
      </c>
      <c r="F384" s="867">
        <v>1039</v>
      </c>
      <c r="G384" s="867">
        <v>348</v>
      </c>
      <c r="H384" s="867">
        <v>4317</v>
      </c>
      <c r="I384" s="867">
        <v>30</v>
      </c>
      <c r="J384" s="867">
        <v>0</v>
      </c>
      <c r="K384" s="868">
        <v>110</v>
      </c>
    </row>
    <row r="385" spans="1:11">
      <c r="A385" s="1447"/>
      <c r="B385" s="1450"/>
      <c r="C385" s="134" t="s">
        <v>15</v>
      </c>
      <c r="D385" s="941">
        <f t="shared" si="173"/>
        <v>3456</v>
      </c>
      <c r="E385" s="867">
        <v>450</v>
      </c>
      <c r="F385" s="867">
        <v>565</v>
      </c>
      <c r="G385" s="867">
        <v>158</v>
      </c>
      <c r="H385" s="867">
        <v>2219</v>
      </c>
      <c r="I385" s="867">
        <v>16</v>
      </c>
      <c r="J385" s="867">
        <v>0</v>
      </c>
      <c r="K385" s="868">
        <v>48</v>
      </c>
    </row>
    <row r="386" spans="1:11">
      <c r="A386" s="1447"/>
      <c r="B386" s="1450"/>
      <c r="C386" s="134" t="s">
        <v>16</v>
      </c>
      <c r="D386" s="941">
        <f t="shared" si="173"/>
        <v>3274</v>
      </c>
      <c r="E386" s="867">
        <v>436</v>
      </c>
      <c r="F386" s="867">
        <v>474</v>
      </c>
      <c r="G386" s="867">
        <v>190</v>
      </c>
      <c r="H386" s="867">
        <v>2098</v>
      </c>
      <c r="I386" s="867">
        <v>14</v>
      </c>
      <c r="J386" s="867">
        <v>0</v>
      </c>
      <c r="K386" s="868">
        <v>62</v>
      </c>
    </row>
    <row r="387" spans="1:11">
      <c r="A387" s="1447"/>
      <c r="B387" s="1450" t="s">
        <v>485</v>
      </c>
      <c r="C387" s="134" t="s">
        <v>21</v>
      </c>
      <c r="D387" s="941">
        <f t="shared" si="173"/>
        <v>708</v>
      </c>
      <c r="E387" s="867">
        <v>23</v>
      </c>
      <c r="F387" s="867">
        <v>328</v>
      </c>
      <c r="G387" s="867">
        <v>0</v>
      </c>
      <c r="H387" s="867">
        <v>353</v>
      </c>
      <c r="I387" s="867">
        <v>1</v>
      </c>
      <c r="J387" s="867">
        <v>0</v>
      </c>
      <c r="K387" s="868">
        <v>3</v>
      </c>
    </row>
    <row r="388" spans="1:11" ht="16.5" customHeight="1">
      <c r="A388" s="1447"/>
      <c r="B388" s="1450"/>
      <c r="C388" s="134" t="s">
        <v>15</v>
      </c>
      <c r="D388" s="941">
        <f t="shared" si="173"/>
        <v>405</v>
      </c>
      <c r="E388" s="867">
        <v>11</v>
      </c>
      <c r="F388" s="867">
        <v>220</v>
      </c>
      <c r="G388" s="867">
        <v>0</v>
      </c>
      <c r="H388" s="867">
        <v>172</v>
      </c>
      <c r="I388" s="867">
        <v>0</v>
      </c>
      <c r="J388" s="867">
        <v>0</v>
      </c>
      <c r="K388" s="868">
        <v>2</v>
      </c>
    </row>
    <row r="389" spans="1:11" ht="17.25" thickBot="1">
      <c r="A389" s="1447"/>
      <c r="B389" s="1450"/>
      <c r="C389" s="134" t="s">
        <v>16</v>
      </c>
      <c r="D389" s="984">
        <f>SUM(E389:K389)</f>
        <v>303</v>
      </c>
      <c r="E389" s="867">
        <v>12</v>
      </c>
      <c r="F389" s="867">
        <v>108</v>
      </c>
      <c r="G389" s="867">
        <v>0</v>
      </c>
      <c r="H389" s="867">
        <v>181</v>
      </c>
      <c r="I389" s="867">
        <v>1</v>
      </c>
      <c r="J389" s="867">
        <v>0</v>
      </c>
      <c r="K389" s="868">
        <v>1</v>
      </c>
    </row>
    <row r="390" spans="1:11">
      <c r="A390" s="1447" t="s">
        <v>275</v>
      </c>
      <c r="B390" s="1450" t="s">
        <v>21</v>
      </c>
      <c r="C390" s="123" t="s">
        <v>21</v>
      </c>
      <c r="D390" s="940">
        <f>SUM(E390:K390)</f>
        <v>106745</v>
      </c>
      <c r="E390" s="713">
        <f>SUM(E391:E392)</f>
        <v>8839</v>
      </c>
      <c r="F390" s="713">
        <f>SUM(F391:F392)</f>
        <v>7110</v>
      </c>
      <c r="G390" s="713">
        <f t="shared" ref="G390" si="175">SUM(G391:G392)</f>
        <v>3109</v>
      </c>
      <c r="H390" s="713">
        <f t="shared" ref="H390" si="176">SUM(H391:H392)</f>
        <v>54871</v>
      </c>
      <c r="I390" s="713">
        <f t="shared" ref="I390" si="177">SUM(I391:I392)</f>
        <v>31225</v>
      </c>
      <c r="J390" s="713">
        <f t="shared" ref="J390" si="178">SUM(J391:J392)</f>
        <v>38</v>
      </c>
      <c r="K390" s="714">
        <f t="shared" ref="K390" si="179">SUM(K391:K392)</f>
        <v>1553</v>
      </c>
    </row>
    <row r="391" spans="1:11">
      <c r="A391" s="1447"/>
      <c r="B391" s="1450"/>
      <c r="C391" s="134" t="s">
        <v>15</v>
      </c>
      <c r="D391" s="941">
        <f>SUM(E391:K391)</f>
        <v>55443</v>
      </c>
      <c r="E391" s="715">
        <f>SUM(E394,E397,E400,E403,E406,E409,E412)</f>
        <v>4602</v>
      </c>
      <c r="F391" s="715">
        <f t="shared" ref="F391:K391" si="180">SUM(F394,F397,F400,F403,F406,F409,F412)</f>
        <v>3696</v>
      </c>
      <c r="G391" s="715">
        <f t="shared" si="180"/>
        <v>1667</v>
      </c>
      <c r="H391" s="715">
        <f t="shared" si="180"/>
        <v>28513</v>
      </c>
      <c r="I391" s="715">
        <f t="shared" si="180"/>
        <v>16166</v>
      </c>
      <c r="J391" s="715">
        <f t="shared" si="180"/>
        <v>27</v>
      </c>
      <c r="K391" s="718">
        <f t="shared" si="180"/>
        <v>772</v>
      </c>
    </row>
    <row r="392" spans="1:11">
      <c r="A392" s="1447"/>
      <c r="B392" s="1450"/>
      <c r="C392" s="134" t="s">
        <v>16</v>
      </c>
      <c r="D392" s="941">
        <f t="shared" ref="D392:D412" si="181">SUM(E392:K392)</f>
        <v>51302</v>
      </c>
      <c r="E392" s="715">
        <f>SUM(E395,E398,E401,E404,E407,E410,E413)</f>
        <v>4237</v>
      </c>
      <c r="F392" s="715">
        <f t="shared" ref="F392:K392" si="182">SUM(F395,F398,F401,F404,F407,F410,F413)</f>
        <v>3414</v>
      </c>
      <c r="G392" s="715">
        <f t="shared" si="182"/>
        <v>1442</v>
      </c>
      <c r="H392" s="715">
        <f t="shared" si="182"/>
        <v>26358</v>
      </c>
      <c r="I392" s="715">
        <f t="shared" si="182"/>
        <v>15059</v>
      </c>
      <c r="J392" s="715">
        <f t="shared" si="182"/>
        <v>11</v>
      </c>
      <c r="K392" s="718">
        <f t="shared" si="182"/>
        <v>781</v>
      </c>
    </row>
    <row r="393" spans="1:11">
      <c r="A393" s="1447"/>
      <c r="B393" s="1450" t="s">
        <v>665</v>
      </c>
      <c r="C393" s="134" t="s">
        <v>21</v>
      </c>
      <c r="D393" s="941">
        <f t="shared" si="181"/>
        <v>11480</v>
      </c>
      <c r="E393" s="867">
        <v>73</v>
      </c>
      <c r="F393" s="867">
        <v>237</v>
      </c>
      <c r="G393" s="867">
        <v>58</v>
      </c>
      <c r="H393" s="867">
        <v>2591</v>
      </c>
      <c r="I393" s="867">
        <v>8493</v>
      </c>
      <c r="J393" s="867">
        <v>0</v>
      </c>
      <c r="K393" s="868">
        <v>28</v>
      </c>
    </row>
    <row r="394" spans="1:11">
      <c r="A394" s="1447"/>
      <c r="B394" s="1450"/>
      <c r="C394" s="134" t="s">
        <v>15</v>
      </c>
      <c r="D394" s="941">
        <f t="shared" si="181"/>
        <v>6039</v>
      </c>
      <c r="E394" s="867">
        <v>36</v>
      </c>
      <c r="F394" s="867">
        <v>136</v>
      </c>
      <c r="G394" s="867">
        <v>36</v>
      </c>
      <c r="H394" s="867">
        <v>1348</v>
      </c>
      <c r="I394" s="867">
        <v>4469</v>
      </c>
      <c r="J394" s="867">
        <v>0</v>
      </c>
      <c r="K394" s="868">
        <v>14</v>
      </c>
    </row>
    <row r="395" spans="1:11">
      <c r="A395" s="1447"/>
      <c r="B395" s="1450"/>
      <c r="C395" s="134" t="s">
        <v>16</v>
      </c>
      <c r="D395" s="941">
        <f t="shared" si="181"/>
        <v>5441</v>
      </c>
      <c r="E395" s="867">
        <v>37</v>
      </c>
      <c r="F395" s="867">
        <v>101</v>
      </c>
      <c r="G395" s="867">
        <v>22</v>
      </c>
      <c r="H395" s="867">
        <v>1243</v>
      </c>
      <c r="I395" s="867">
        <v>4024</v>
      </c>
      <c r="J395" s="867">
        <v>0</v>
      </c>
      <c r="K395" s="868">
        <v>14</v>
      </c>
    </row>
    <row r="396" spans="1:11">
      <c r="A396" s="1447"/>
      <c r="B396" s="1450" t="s">
        <v>666</v>
      </c>
      <c r="C396" s="134" t="s">
        <v>21</v>
      </c>
      <c r="D396" s="941">
        <f t="shared" si="181"/>
        <v>24419</v>
      </c>
      <c r="E396" s="867">
        <v>1011</v>
      </c>
      <c r="F396" s="867">
        <v>999</v>
      </c>
      <c r="G396" s="867">
        <v>361</v>
      </c>
      <c r="H396" s="867">
        <v>9039</v>
      </c>
      <c r="I396" s="867">
        <v>12776</v>
      </c>
      <c r="J396" s="867">
        <v>1</v>
      </c>
      <c r="K396" s="868">
        <v>232</v>
      </c>
    </row>
    <row r="397" spans="1:11">
      <c r="A397" s="1447"/>
      <c r="B397" s="1450"/>
      <c r="C397" s="134" t="s">
        <v>15</v>
      </c>
      <c r="D397" s="941">
        <f t="shared" si="181"/>
        <v>12586</v>
      </c>
      <c r="E397" s="867">
        <v>525</v>
      </c>
      <c r="F397" s="867">
        <v>514</v>
      </c>
      <c r="G397" s="867">
        <v>194</v>
      </c>
      <c r="H397" s="867">
        <v>4698</v>
      </c>
      <c r="I397" s="867">
        <v>6548</v>
      </c>
      <c r="J397" s="867">
        <v>0</v>
      </c>
      <c r="K397" s="868">
        <v>107</v>
      </c>
    </row>
    <row r="398" spans="1:11">
      <c r="A398" s="1447"/>
      <c r="B398" s="1450"/>
      <c r="C398" s="134" t="s">
        <v>16</v>
      </c>
      <c r="D398" s="941">
        <f t="shared" si="181"/>
        <v>11833</v>
      </c>
      <c r="E398" s="867">
        <v>486</v>
      </c>
      <c r="F398" s="867">
        <v>485</v>
      </c>
      <c r="G398" s="867">
        <v>167</v>
      </c>
      <c r="H398" s="867">
        <v>4341</v>
      </c>
      <c r="I398" s="867">
        <v>6228</v>
      </c>
      <c r="J398" s="867">
        <v>1</v>
      </c>
      <c r="K398" s="868">
        <v>125</v>
      </c>
    </row>
    <row r="399" spans="1:11">
      <c r="A399" s="1447"/>
      <c r="B399" s="1450" t="s">
        <v>481</v>
      </c>
      <c r="C399" s="134" t="s">
        <v>21</v>
      </c>
      <c r="D399" s="941">
        <f t="shared" si="181"/>
        <v>29599</v>
      </c>
      <c r="E399" s="867">
        <v>2050</v>
      </c>
      <c r="F399" s="867">
        <v>1829</v>
      </c>
      <c r="G399" s="867">
        <v>736</v>
      </c>
      <c r="H399" s="867">
        <v>15508</v>
      </c>
      <c r="I399" s="867">
        <v>9149</v>
      </c>
      <c r="J399" s="867">
        <v>9</v>
      </c>
      <c r="K399" s="868">
        <v>318</v>
      </c>
    </row>
    <row r="400" spans="1:11">
      <c r="A400" s="1447"/>
      <c r="B400" s="1450"/>
      <c r="C400" s="134" t="s">
        <v>15</v>
      </c>
      <c r="D400" s="941">
        <f t="shared" si="181"/>
        <v>15340</v>
      </c>
      <c r="E400" s="867">
        <v>1056</v>
      </c>
      <c r="F400" s="867">
        <v>944</v>
      </c>
      <c r="G400" s="867">
        <v>402</v>
      </c>
      <c r="H400" s="867">
        <v>8066</v>
      </c>
      <c r="I400" s="867">
        <v>4717</v>
      </c>
      <c r="J400" s="867">
        <v>6</v>
      </c>
      <c r="K400" s="868">
        <v>149</v>
      </c>
    </row>
    <row r="401" spans="1:11">
      <c r="A401" s="1447"/>
      <c r="B401" s="1450"/>
      <c r="C401" s="134" t="s">
        <v>16</v>
      </c>
      <c r="D401" s="941">
        <f t="shared" si="181"/>
        <v>14259</v>
      </c>
      <c r="E401" s="867">
        <v>994</v>
      </c>
      <c r="F401" s="867">
        <v>885</v>
      </c>
      <c r="G401" s="867">
        <v>334</v>
      </c>
      <c r="H401" s="867">
        <v>7442</v>
      </c>
      <c r="I401" s="867">
        <v>4432</v>
      </c>
      <c r="J401" s="867">
        <v>3</v>
      </c>
      <c r="K401" s="868">
        <v>169</v>
      </c>
    </row>
    <row r="402" spans="1:11">
      <c r="A402" s="1447"/>
      <c r="B402" s="1450" t="s">
        <v>482</v>
      </c>
      <c r="C402" s="134" t="s">
        <v>21</v>
      </c>
      <c r="D402" s="941">
        <f t="shared" si="181"/>
        <v>18094</v>
      </c>
      <c r="E402" s="867">
        <v>2158</v>
      </c>
      <c r="F402" s="867">
        <v>1543</v>
      </c>
      <c r="G402" s="867">
        <v>739</v>
      </c>
      <c r="H402" s="867">
        <v>12673</v>
      </c>
      <c r="I402" s="867">
        <v>572</v>
      </c>
      <c r="J402" s="867">
        <v>14</v>
      </c>
      <c r="K402" s="868">
        <v>395</v>
      </c>
    </row>
    <row r="403" spans="1:11">
      <c r="A403" s="1447"/>
      <c r="B403" s="1450"/>
      <c r="C403" s="134" t="s">
        <v>15</v>
      </c>
      <c r="D403" s="941">
        <f t="shared" si="181"/>
        <v>9446</v>
      </c>
      <c r="E403" s="867">
        <v>1147</v>
      </c>
      <c r="F403" s="867">
        <v>817</v>
      </c>
      <c r="G403" s="867">
        <v>399</v>
      </c>
      <c r="H403" s="867">
        <v>6575</v>
      </c>
      <c r="I403" s="867">
        <v>303</v>
      </c>
      <c r="J403" s="867">
        <v>12</v>
      </c>
      <c r="K403" s="868">
        <v>193</v>
      </c>
    </row>
    <row r="404" spans="1:11">
      <c r="A404" s="1447"/>
      <c r="B404" s="1450"/>
      <c r="C404" s="134" t="s">
        <v>16</v>
      </c>
      <c r="D404" s="941">
        <f t="shared" si="181"/>
        <v>8648</v>
      </c>
      <c r="E404" s="867">
        <v>1011</v>
      </c>
      <c r="F404" s="867">
        <v>726</v>
      </c>
      <c r="G404" s="867">
        <v>340</v>
      </c>
      <c r="H404" s="867">
        <v>6098</v>
      </c>
      <c r="I404" s="867">
        <v>269</v>
      </c>
      <c r="J404" s="867">
        <v>2</v>
      </c>
      <c r="K404" s="868">
        <v>202</v>
      </c>
    </row>
    <row r="405" spans="1:11">
      <c r="A405" s="1447"/>
      <c r="B405" s="1450" t="s">
        <v>483</v>
      </c>
      <c r="C405" s="134" t="s">
        <v>21</v>
      </c>
      <c r="D405" s="941">
        <f t="shared" si="181"/>
        <v>12205</v>
      </c>
      <c r="E405" s="867">
        <v>1848</v>
      </c>
      <c r="F405" s="867">
        <v>1278</v>
      </c>
      <c r="G405" s="867">
        <v>629</v>
      </c>
      <c r="H405" s="867">
        <v>7976</v>
      </c>
      <c r="I405" s="867">
        <v>118</v>
      </c>
      <c r="J405" s="867">
        <v>5</v>
      </c>
      <c r="K405" s="868">
        <v>351</v>
      </c>
    </row>
    <row r="406" spans="1:11">
      <c r="A406" s="1447"/>
      <c r="B406" s="1450"/>
      <c r="C406" s="134" t="s">
        <v>15</v>
      </c>
      <c r="D406" s="941">
        <f t="shared" si="181"/>
        <v>6298</v>
      </c>
      <c r="E406" s="867">
        <v>969</v>
      </c>
      <c r="F406" s="867">
        <v>666</v>
      </c>
      <c r="G406" s="867">
        <v>320</v>
      </c>
      <c r="H406" s="867">
        <v>4086</v>
      </c>
      <c r="I406" s="867">
        <v>63</v>
      </c>
      <c r="J406" s="867">
        <v>4</v>
      </c>
      <c r="K406" s="868">
        <v>190</v>
      </c>
    </row>
    <row r="407" spans="1:11">
      <c r="A407" s="1447"/>
      <c r="B407" s="1450"/>
      <c r="C407" s="134" t="s">
        <v>16</v>
      </c>
      <c r="D407" s="941">
        <f t="shared" si="181"/>
        <v>5907</v>
      </c>
      <c r="E407" s="867">
        <v>879</v>
      </c>
      <c r="F407" s="867">
        <v>612</v>
      </c>
      <c r="G407" s="867">
        <v>309</v>
      </c>
      <c r="H407" s="867">
        <v>3890</v>
      </c>
      <c r="I407" s="867">
        <v>55</v>
      </c>
      <c r="J407" s="867">
        <v>1</v>
      </c>
      <c r="K407" s="868">
        <v>161</v>
      </c>
    </row>
    <row r="408" spans="1:11">
      <c r="A408" s="1447"/>
      <c r="B408" s="1450" t="s">
        <v>484</v>
      </c>
      <c r="C408" s="134" t="s">
        <v>21</v>
      </c>
      <c r="D408" s="941">
        <f t="shared" si="181"/>
        <v>10416</v>
      </c>
      <c r="E408" s="867">
        <v>1610</v>
      </c>
      <c r="F408" s="867">
        <v>1120</v>
      </c>
      <c r="G408" s="867">
        <v>543</v>
      </c>
      <c r="H408" s="867">
        <v>6807</v>
      </c>
      <c r="I408" s="867">
        <v>98</v>
      </c>
      <c r="J408" s="867">
        <v>9</v>
      </c>
      <c r="K408" s="868">
        <v>229</v>
      </c>
    </row>
    <row r="409" spans="1:11">
      <c r="A409" s="1447"/>
      <c r="B409" s="1450"/>
      <c r="C409" s="134" t="s">
        <v>15</v>
      </c>
      <c r="D409" s="941">
        <f t="shared" si="181"/>
        <v>5443</v>
      </c>
      <c r="E409" s="867">
        <v>811</v>
      </c>
      <c r="F409" s="867">
        <v>551</v>
      </c>
      <c r="G409" s="867">
        <v>290</v>
      </c>
      <c r="H409" s="867">
        <v>3611</v>
      </c>
      <c r="I409" s="867">
        <v>56</v>
      </c>
      <c r="J409" s="867">
        <v>5</v>
      </c>
      <c r="K409" s="868">
        <v>119</v>
      </c>
    </row>
    <row r="410" spans="1:11">
      <c r="A410" s="1447"/>
      <c r="B410" s="1450"/>
      <c r="C410" s="134" t="s">
        <v>16</v>
      </c>
      <c r="D410" s="941">
        <f t="shared" si="181"/>
        <v>4973</v>
      </c>
      <c r="E410" s="867">
        <v>799</v>
      </c>
      <c r="F410" s="867">
        <v>569</v>
      </c>
      <c r="G410" s="867">
        <v>253</v>
      </c>
      <c r="H410" s="867">
        <v>3196</v>
      </c>
      <c r="I410" s="867">
        <v>42</v>
      </c>
      <c r="J410" s="867">
        <v>4</v>
      </c>
      <c r="K410" s="868">
        <v>110</v>
      </c>
    </row>
    <row r="411" spans="1:11">
      <c r="A411" s="1447"/>
      <c r="B411" s="1450" t="s">
        <v>485</v>
      </c>
      <c r="C411" s="134" t="s">
        <v>21</v>
      </c>
      <c r="D411" s="941">
        <f t="shared" si="181"/>
        <v>532</v>
      </c>
      <c r="E411" s="867">
        <v>89</v>
      </c>
      <c r="F411" s="867">
        <v>104</v>
      </c>
      <c r="G411" s="867">
        <v>43</v>
      </c>
      <c r="H411" s="867">
        <v>277</v>
      </c>
      <c r="I411" s="867">
        <v>19</v>
      </c>
      <c r="J411" s="867">
        <v>0</v>
      </c>
      <c r="K411" s="868">
        <v>0</v>
      </c>
    </row>
    <row r="412" spans="1:11">
      <c r="A412" s="1447"/>
      <c r="B412" s="1450"/>
      <c r="C412" s="134" t="s">
        <v>15</v>
      </c>
      <c r="D412" s="941">
        <f t="shared" si="181"/>
        <v>291</v>
      </c>
      <c r="E412" s="867">
        <v>58</v>
      </c>
      <c r="F412" s="867">
        <v>68</v>
      </c>
      <c r="G412" s="867">
        <v>26</v>
      </c>
      <c r="H412" s="867">
        <v>129</v>
      </c>
      <c r="I412" s="867">
        <v>10</v>
      </c>
      <c r="J412" s="867">
        <v>0</v>
      </c>
      <c r="K412" s="868">
        <v>0</v>
      </c>
    </row>
    <row r="413" spans="1:11" ht="17.25" thickBot="1">
      <c r="A413" s="1452"/>
      <c r="B413" s="1453"/>
      <c r="C413" s="265" t="s">
        <v>16</v>
      </c>
      <c r="D413" s="984">
        <f>SUM(E413:K413)</f>
        <v>241</v>
      </c>
      <c r="E413" s="871">
        <v>31</v>
      </c>
      <c r="F413" s="871">
        <v>36</v>
      </c>
      <c r="G413" s="871">
        <v>17</v>
      </c>
      <c r="H413" s="871">
        <v>148</v>
      </c>
      <c r="I413" s="871">
        <v>9</v>
      </c>
      <c r="J413" s="871">
        <v>0</v>
      </c>
      <c r="K413" s="872">
        <v>0</v>
      </c>
    </row>
    <row r="414" spans="1:11">
      <c r="A414" s="1446" t="s">
        <v>13</v>
      </c>
      <c r="B414" s="1449" t="s">
        <v>21</v>
      </c>
      <c r="C414" s="215" t="s">
        <v>21</v>
      </c>
      <c r="D414" s="940">
        <f>SUM(E414:K414)</f>
        <v>27256</v>
      </c>
      <c r="E414" s="713">
        <f>SUM(E415:E416)</f>
        <v>1366</v>
      </c>
      <c r="F414" s="713">
        <f>SUM(F415:F416)</f>
        <v>6557</v>
      </c>
      <c r="G414" s="713">
        <f t="shared" ref="G414" si="183">SUM(G415:G416)</f>
        <v>2889</v>
      </c>
      <c r="H414" s="713">
        <f t="shared" ref="H414" si="184">SUM(H415:H416)</f>
        <v>13307</v>
      </c>
      <c r="I414" s="713">
        <f t="shared" ref="I414" si="185">SUM(I415:I416)</f>
        <v>2782</v>
      </c>
      <c r="J414" s="713">
        <f t="shared" ref="J414" si="186">SUM(J415:J416)</f>
        <v>0</v>
      </c>
      <c r="K414" s="714">
        <f t="shared" ref="K414" si="187">SUM(K415:K416)</f>
        <v>355</v>
      </c>
    </row>
    <row r="415" spans="1:11">
      <c r="A415" s="1447"/>
      <c r="B415" s="1450"/>
      <c r="C415" s="216" t="s">
        <v>15</v>
      </c>
      <c r="D415" s="941">
        <f>SUM(E415:K415)</f>
        <v>13985</v>
      </c>
      <c r="E415" s="715">
        <f>SUM(E418,E421,E424,E427,E430,E433,E436)</f>
        <v>707</v>
      </c>
      <c r="F415" s="715">
        <f t="shared" ref="F415:K415" si="188">SUM(F418,F421,F424,F427,F430,F433,F436)</f>
        <v>3401</v>
      </c>
      <c r="G415" s="715">
        <f t="shared" si="188"/>
        <v>1491</v>
      </c>
      <c r="H415" s="715">
        <f t="shared" si="188"/>
        <v>6775</v>
      </c>
      <c r="I415" s="715">
        <f t="shared" si="188"/>
        <v>1429</v>
      </c>
      <c r="J415" s="715">
        <f t="shared" si="188"/>
        <v>0</v>
      </c>
      <c r="K415" s="718">
        <f t="shared" si="188"/>
        <v>182</v>
      </c>
    </row>
    <row r="416" spans="1:11">
      <c r="A416" s="1447"/>
      <c r="B416" s="1450"/>
      <c r="C416" s="216" t="s">
        <v>16</v>
      </c>
      <c r="D416" s="941">
        <f t="shared" ref="D416:D436" si="189">SUM(E416:K416)</f>
        <v>13271</v>
      </c>
      <c r="E416" s="715">
        <f>SUM(E419,E422,E425,E428,E431,E434,E437)</f>
        <v>659</v>
      </c>
      <c r="F416" s="715">
        <f t="shared" ref="F416:K416" si="190">SUM(F419,F422,F425,F428,F431,F434,F437)</f>
        <v>3156</v>
      </c>
      <c r="G416" s="715">
        <f t="shared" si="190"/>
        <v>1398</v>
      </c>
      <c r="H416" s="715">
        <f t="shared" si="190"/>
        <v>6532</v>
      </c>
      <c r="I416" s="715">
        <f t="shared" si="190"/>
        <v>1353</v>
      </c>
      <c r="J416" s="715">
        <f t="shared" si="190"/>
        <v>0</v>
      </c>
      <c r="K416" s="718">
        <f t="shared" si="190"/>
        <v>173</v>
      </c>
    </row>
    <row r="417" spans="1:11">
      <c r="A417" s="1447"/>
      <c r="B417" s="1450" t="s">
        <v>665</v>
      </c>
      <c r="C417" s="216" t="s">
        <v>21</v>
      </c>
      <c r="D417" s="941">
        <f t="shared" si="189"/>
        <v>3289</v>
      </c>
      <c r="E417" s="867">
        <v>61</v>
      </c>
      <c r="F417" s="867">
        <v>363</v>
      </c>
      <c r="G417" s="867">
        <v>120</v>
      </c>
      <c r="H417" s="867">
        <v>1312</v>
      </c>
      <c r="I417" s="867">
        <v>1409</v>
      </c>
      <c r="J417" s="867">
        <v>0</v>
      </c>
      <c r="K417" s="868">
        <v>24</v>
      </c>
    </row>
    <row r="418" spans="1:11">
      <c r="A418" s="1447"/>
      <c r="B418" s="1450"/>
      <c r="C418" s="216" t="s">
        <v>15</v>
      </c>
      <c r="D418" s="941">
        <f t="shared" si="189"/>
        <v>1720</v>
      </c>
      <c r="E418" s="867">
        <v>35</v>
      </c>
      <c r="F418" s="867">
        <v>194</v>
      </c>
      <c r="G418" s="867">
        <v>63</v>
      </c>
      <c r="H418" s="867">
        <v>665</v>
      </c>
      <c r="I418" s="867">
        <v>753</v>
      </c>
      <c r="J418" s="867">
        <v>0</v>
      </c>
      <c r="K418" s="868">
        <v>10</v>
      </c>
    </row>
    <row r="419" spans="1:11">
      <c r="A419" s="1447"/>
      <c r="B419" s="1450"/>
      <c r="C419" s="216" t="s">
        <v>16</v>
      </c>
      <c r="D419" s="941">
        <f t="shared" si="189"/>
        <v>1569</v>
      </c>
      <c r="E419" s="867">
        <v>26</v>
      </c>
      <c r="F419" s="867">
        <v>169</v>
      </c>
      <c r="G419" s="867">
        <v>57</v>
      </c>
      <c r="H419" s="867">
        <v>647</v>
      </c>
      <c r="I419" s="867">
        <v>656</v>
      </c>
      <c r="J419" s="867">
        <v>0</v>
      </c>
      <c r="K419" s="868">
        <v>14</v>
      </c>
    </row>
    <row r="420" spans="1:11" ht="16.5" customHeight="1">
      <c r="A420" s="1447"/>
      <c r="B420" s="1450" t="s">
        <v>666</v>
      </c>
      <c r="C420" s="216" t="s">
        <v>21</v>
      </c>
      <c r="D420" s="941">
        <f t="shared" si="189"/>
        <v>5747</v>
      </c>
      <c r="E420" s="867">
        <v>254</v>
      </c>
      <c r="F420" s="867">
        <v>1041</v>
      </c>
      <c r="G420" s="867">
        <v>483</v>
      </c>
      <c r="H420" s="867">
        <v>2859</v>
      </c>
      <c r="I420" s="867">
        <v>1043</v>
      </c>
      <c r="J420" s="867">
        <v>0</v>
      </c>
      <c r="K420" s="868">
        <v>67</v>
      </c>
    </row>
    <row r="421" spans="1:11">
      <c r="A421" s="1447"/>
      <c r="B421" s="1450"/>
      <c r="C421" s="216" t="s">
        <v>15</v>
      </c>
      <c r="D421" s="941">
        <f t="shared" si="189"/>
        <v>2942</v>
      </c>
      <c r="E421" s="867">
        <v>132</v>
      </c>
      <c r="F421" s="867">
        <v>547</v>
      </c>
      <c r="G421" s="867">
        <v>258</v>
      </c>
      <c r="H421" s="867">
        <v>1462</v>
      </c>
      <c r="I421" s="867">
        <v>515</v>
      </c>
      <c r="J421" s="867">
        <v>0</v>
      </c>
      <c r="K421" s="868">
        <v>28</v>
      </c>
    </row>
    <row r="422" spans="1:11">
      <c r="A422" s="1447"/>
      <c r="B422" s="1450"/>
      <c r="C422" s="216" t="s">
        <v>16</v>
      </c>
      <c r="D422" s="941">
        <f t="shared" si="189"/>
        <v>2805</v>
      </c>
      <c r="E422" s="867">
        <v>122</v>
      </c>
      <c r="F422" s="867">
        <v>494</v>
      </c>
      <c r="G422" s="867">
        <v>225</v>
      </c>
      <c r="H422" s="867">
        <v>1397</v>
      </c>
      <c r="I422" s="867">
        <v>528</v>
      </c>
      <c r="J422" s="867">
        <v>0</v>
      </c>
      <c r="K422" s="868">
        <v>39</v>
      </c>
    </row>
    <row r="423" spans="1:11">
      <c r="A423" s="1447"/>
      <c r="B423" s="1450" t="s">
        <v>481</v>
      </c>
      <c r="C423" s="216" t="s">
        <v>21</v>
      </c>
      <c r="D423" s="941">
        <f t="shared" si="189"/>
        <v>5694</v>
      </c>
      <c r="E423" s="867">
        <v>310</v>
      </c>
      <c r="F423" s="867">
        <v>1347</v>
      </c>
      <c r="G423" s="867">
        <v>599</v>
      </c>
      <c r="H423" s="867">
        <v>3023</v>
      </c>
      <c r="I423" s="867">
        <v>326</v>
      </c>
      <c r="J423" s="867">
        <v>0</v>
      </c>
      <c r="K423" s="868">
        <v>89</v>
      </c>
    </row>
    <row r="424" spans="1:11">
      <c r="A424" s="1447"/>
      <c r="B424" s="1450"/>
      <c r="C424" s="216" t="s">
        <v>15</v>
      </c>
      <c r="D424" s="941">
        <f t="shared" si="189"/>
        <v>2946</v>
      </c>
      <c r="E424" s="867">
        <v>160</v>
      </c>
      <c r="F424" s="867">
        <v>720</v>
      </c>
      <c r="G424" s="867">
        <v>311</v>
      </c>
      <c r="H424" s="867">
        <v>1553</v>
      </c>
      <c r="I424" s="867">
        <v>158</v>
      </c>
      <c r="J424" s="867">
        <v>0</v>
      </c>
      <c r="K424" s="868">
        <v>44</v>
      </c>
    </row>
    <row r="425" spans="1:11">
      <c r="A425" s="1447"/>
      <c r="B425" s="1450"/>
      <c r="C425" s="216" t="s">
        <v>16</v>
      </c>
      <c r="D425" s="941">
        <f t="shared" si="189"/>
        <v>2748</v>
      </c>
      <c r="E425" s="867">
        <v>150</v>
      </c>
      <c r="F425" s="867">
        <v>627</v>
      </c>
      <c r="G425" s="867">
        <v>288</v>
      </c>
      <c r="H425" s="867">
        <v>1470</v>
      </c>
      <c r="I425" s="867">
        <v>168</v>
      </c>
      <c r="J425" s="867">
        <v>0</v>
      </c>
      <c r="K425" s="868">
        <v>45</v>
      </c>
    </row>
    <row r="426" spans="1:11">
      <c r="A426" s="1447"/>
      <c r="B426" s="1450" t="s">
        <v>482</v>
      </c>
      <c r="C426" s="216" t="s">
        <v>21</v>
      </c>
      <c r="D426" s="941">
        <f t="shared" si="189"/>
        <v>5133</v>
      </c>
      <c r="E426" s="867">
        <v>321</v>
      </c>
      <c r="F426" s="867">
        <v>1429</v>
      </c>
      <c r="G426" s="867">
        <v>605</v>
      </c>
      <c r="H426" s="867">
        <v>2693</v>
      </c>
      <c r="I426" s="867">
        <v>4</v>
      </c>
      <c r="J426" s="867">
        <v>0</v>
      </c>
      <c r="K426" s="868">
        <v>81</v>
      </c>
    </row>
    <row r="427" spans="1:11">
      <c r="A427" s="1447"/>
      <c r="B427" s="1450"/>
      <c r="C427" s="216" t="s">
        <v>15</v>
      </c>
      <c r="D427" s="941">
        <f t="shared" si="189"/>
        <v>2627</v>
      </c>
      <c r="E427" s="867">
        <v>165</v>
      </c>
      <c r="F427" s="867">
        <v>736</v>
      </c>
      <c r="G427" s="867">
        <v>319</v>
      </c>
      <c r="H427" s="867">
        <v>1359</v>
      </c>
      <c r="I427" s="867">
        <v>3</v>
      </c>
      <c r="J427" s="867">
        <v>0</v>
      </c>
      <c r="K427" s="868">
        <v>45</v>
      </c>
    </row>
    <row r="428" spans="1:11">
      <c r="A428" s="1447"/>
      <c r="B428" s="1450"/>
      <c r="C428" s="216" t="s">
        <v>16</v>
      </c>
      <c r="D428" s="941">
        <f t="shared" si="189"/>
        <v>2506</v>
      </c>
      <c r="E428" s="867">
        <v>156</v>
      </c>
      <c r="F428" s="867">
        <v>693</v>
      </c>
      <c r="G428" s="867">
        <v>286</v>
      </c>
      <c r="H428" s="867">
        <v>1334</v>
      </c>
      <c r="I428" s="867">
        <v>1</v>
      </c>
      <c r="J428" s="867">
        <v>0</v>
      </c>
      <c r="K428" s="868">
        <v>36</v>
      </c>
    </row>
    <row r="429" spans="1:11">
      <c r="A429" s="1447"/>
      <c r="B429" s="1450" t="s">
        <v>483</v>
      </c>
      <c r="C429" s="216" t="s">
        <v>21</v>
      </c>
      <c r="D429" s="941">
        <f t="shared" si="189"/>
        <v>4276</v>
      </c>
      <c r="E429" s="867">
        <v>253</v>
      </c>
      <c r="F429" s="867">
        <v>1220</v>
      </c>
      <c r="G429" s="867">
        <v>592</v>
      </c>
      <c r="H429" s="867">
        <v>2132</v>
      </c>
      <c r="I429" s="867">
        <v>0</v>
      </c>
      <c r="J429" s="867">
        <v>0</v>
      </c>
      <c r="K429" s="868">
        <v>79</v>
      </c>
    </row>
    <row r="430" spans="1:11">
      <c r="A430" s="1447"/>
      <c r="B430" s="1450"/>
      <c r="C430" s="216" t="s">
        <v>15</v>
      </c>
      <c r="D430" s="941">
        <f t="shared" si="189"/>
        <v>2195</v>
      </c>
      <c r="E430" s="867">
        <v>129</v>
      </c>
      <c r="F430" s="867">
        <v>618</v>
      </c>
      <c r="G430" s="867">
        <v>292</v>
      </c>
      <c r="H430" s="867">
        <v>1111</v>
      </c>
      <c r="I430" s="867">
        <v>0</v>
      </c>
      <c r="J430" s="867">
        <v>0</v>
      </c>
      <c r="K430" s="868">
        <v>45</v>
      </c>
    </row>
    <row r="431" spans="1:11">
      <c r="A431" s="1447"/>
      <c r="B431" s="1450"/>
      <c r="C431" s="216" t="s">
        <v>16</v>
      </c>
      <c r="D431" s="941">
        <f t="shared" si="189"/>
        <v>2081</v>
      </c>
      <c r="E431" s="867">
        <v>124</v>
      </c>
      <c r="F431" s="867">
        <v>602</v>
      </c>
      <c r="G431" s="867">
        <v>300</v>
      </c>
      <c r="H431" s="867">
        <v>1021</v>
      </c>
      <c r="I431" s="867">
        <v>0</v>
      </c>
      <c r="J431" s="867">
        <v>0</v>
      </c>
      <c r="K431" s="868">
        <v>34</v>
      </c>
    </row>
    <row r="432" spans="1:11">
      <c r="A432" s="1447"/>
      <c r="B432" s="1450" t="s">
        <v>484</v>
      </c>
      <c r="C432" s="216" t="s">
        <v>21</v>
      </c>
      <c r="D432" s="941">
        <f t="shared" si="189"/>
        <v>2937</v>
      </c>
      <c r="E432" s="867">
        <v>154</v>
      </c>
      <c r="F432" s="867">
        <v>1040</v>
      </c>
      <c r="G432" s="867">
        <v>467</v>
      </c>
      <c r="H432" s="867">
        <v>1261</v>
      </c>
      <c r="I432" s="867">
        <v>0</v>
      </c>
      <c r="J432" s="867">
        <v>0</v>
      </c>
      <c r="K432" s="868">
        <v>15</v>
      </c>
    </row>
    <row r="433" spans="1:11">
      <c r="A433" s="1447"/>
      <c r="B433" s="1450"/>
      <c r="C433" s="216" t="s">
        <v>15</v>
      </c>
      <c r="D433" s="941">
        <f t="shared" si="189"/>
        <v>1461</v>
      </c>
      <c r="E433" s="867">
        <v>79</v>
      </c>
      <c r="F433" s="867">
        <v>524</v>
      </c>
      <c r="G433" s="867">
        <v>237</v>
      </c>
      <c r="H433" s="867">
        <v>611</v>
      </c>
      <c r="I433" s="867">
        <v>0</v>
      </c>
      <c r="J433" s="867">
        <v>0</v>
      </c>
      <c r="K433" s="868">
        <v>10</v>
      </c>
    </row>
    <row r="434" spans="1:11">
      <c r="A434" s="1447"/>
      <c r="B434" s="1450"/>
      <c r="C434" s="216" t="s">
        <v>16</v>
      </c>
      <c r="D434" s="941">
        <f t="shared" si="189"/>
        <v>1476</v>
      </c>
      <c r="E434" s="867">
        <v>75</v>
      </c>
      <c r="F434" s="867">
        <v>516</v>
      </c>
      <c r="G434" s="867">
        <v>230</v>
      </c>
      <c r="H434" s="867">
        <v>650</v>
      </c>
      <c r="I434" s="867">
        <v>0</v>
      </c>
      <c r="J434" s="867">
        <v>0</v>
      </c>
      <c r="K434" s="868">
        <v>5</v>
      </c>
    </row>
    <row r="435" spans="1:11" ht="16.5" customHeight="1">
      <c r="A435" s="1447"/>
      <c r="B435" s="1450" t="s">
        <v>485</v>
      </c>
      <c r="C435" s="216" t="s">
        <v>21</v>
      </c>
      <c r="D435" s="941">
        <f t="shared" si="189"/>
        <v>180</v>
      </c>
      <c r="E435" s="867">
        <v>13</v>
      </c>
      <c r="F435" s="867">
        <v>117</v>
      </c>
      <c r="G435" s="867">
        <v>23</v>
      </c>
      <c r="H435" s="867">
        <v>27</v>
      </c>
      <c r="I435" s="867">
        <v>0</v>
      </c>
      <c r="J435" s="867">
        <v>0</v>
      </c>
      <c r="K435" s="868">
        <v>0</v>
      </c>
    </row>
    <row r="436" spans="1:11">
      <c r="A436" s="1447"/>
      <c r="B436" s="1450"/>
      <c r="C436" s="216" t="s">
        <v>15</v>
      </c>
      <c r="D436" s="941">
        <f t="shared" si="189"/>
        <v>94</v>
      </c>
      <c r="E436" s="867">
        <v>7</v>
      </c>
      <c r="F436" s="867">
        <v>62</v>
      </c>
      <c r="G436" s="867">
        <v>11</v>
      </c>
      <c r="H436" s="867">
        <v>14</v>
      </c>
      <c r="I436" s="867">
        <v>0</v>
      </c>
      <c r="J436" s="867">
        <v>0</v>
      </c>
      <c r="K436" s="868">
        <v>0</v>
      </c>
    </row>
    <row r="437" spans="1:11" ht="17.25" thickBot="1">
      <c r="A437" s="1448"/>
      <c r="B437" s="1451"/>
      <c r="C437" s="217" t="s">
        <v>16</v>
      </c>
      <c r="D437" s="865">
        <f>SUM(E437:K437)</f>
        <v>86</v>
      </c>
      <c r="E437" s="869">
        <v>6</v>
      </c>
      <c r="F437" s="869">
        <v>55</v>
      </c>
      <c r="G437" s="869">
        <v>12</v>
      </c>
      <c r="H437" s="869">
        <v>13</v>
      </c>
      <c r="I437" s="869">
        <v>0</v>
      </c>
      <c r="J437" s="869">
        <v>0</v>
      </c>
      <c r="K437" s="870">
        <v>0</v>
      </c>
    </row>
    <row r="439" spans="1:11">
      <c r="A439" s="151" t="s">
        <v>805</v>
      </c>
    </row>
  </sheetData>
  <mergeCells count="165">
    <mergeCell ref="A222:A245"/>
    <mergeCell ref="B222:B224"/>
    <mergeCell ref="B225:B227"/>
    <mergeCell ref="B228:B230"/>
    <mergeCell ref="B231:B233"/>
    <mergeCell ref="B234:B236"/>
    <mergeCell ref="B237:B239"/>
    <mergeCell ref="B240:B242"/>
    <mergeCell ref="B243:B245"/>
    <mergeCell ref="A198:A221"/>
    <mergeCell ref="B198:B200"/>
    <mergeCell ref="B201:B203"/>
    <mergeCell ref="B204:B206"/>
    <mergeCell ref="B207:B209"/>
    <mergeCell ref="B210:B212"/>
    <mergeCell ref="B213:B215"/>
    <mergeCell ref="B216:B218"/>
    <mergeCell ref="B219:B221"/>
    <mergeCell ref="A1:K1"/>
    <mergeCell ref="A4:C5"/>
    <mergeCell ref="D4:K4"/>
    <mergeCell ref="A6:A29"/>
    <mergeCell ref="B6:B8"/>
    <mergeCell ref="B9:B11"/>
    <mergeCell ref="B12:B14"/>
    <mergeCell ref="B15:B17"/>
    <mergeCell ref="B18:B20"/>
    <mergeCell ref="B21:B23"/>
    <mergeCell ref="B24:B26"/>
    <mergeCell ref="B27:B29"/>
    <mergeCell ref="A30:A53"/>
    <mergeCell ref="B30:B32"/>
    <mergeCell ref="B33:B35"/>
    <mergeCell ref="B36:B38"/>
    <mergeCell ref="B39:B41"/>
    <mergeCell ref="B42:B44"/>
    <mergeCell ref="B45:B47"/>
    <mergeCell ref="B48:B50"/>
    <mergeCell ref="B51:B53"/>
    <mergeCell ref="A54:A77"/>
    <mergeCell ref="B54:B56"/>
    <mergeCell ref="B57:B59"/>
    <mergeCell ref="B60:B62"/>
    <mergeCell ref="B63:B65"/>
    <mergeCell ref="B66:B68"/>
    <mergeCell ref="B69:B71"/>
    <mergeCell ref="B72:B74"/>
    <mergeCell ref="B75:B77"/>
    <mergeCell ref="A78:A101"/>
    <mergeCell ref="B78:B80"/>
    <mergeCell ref="B81:B83"/>
    <mergeCell ref="B84:B86"/>
    <mergeCell ref="B87:B89"/>
    <mergeCell ref="B90:B92"/>
    <mergeCell ref="B93:B95"/>
    <mergeCell ref="B96:B98"/>
    <mergeCell ref="B99:B101"/>
    <mergeCell ref="A102:A125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A126:A149"/>
    <mergeCell ref="B126:B128"/>
    <mergeCell ref="B129:B131"/>
    <mergeCell ref="B132:B134"/>
    <mergeCell ref="B135:B137"/>
    <mergeCell ref="B138:B140"/>
    <mergeCell ref="B141:B143"/>
    <mergeCell ref="B144:B146"/>
    <mergeCell ref="B147:B149"/>
    <mergeCell ref="A150:A173"/>
    <mergeCell ref="B150:B152"/>
    <mergeCell ref="B153:B155"/>
    <mergeCell ref="B156:B158"/>
    <mergeCell ref="B159:B161"/>
    <mergeCell ref="B162:B164"/>
    <mergeCell ref="B165:B167"/>
    <mergeCell ref="B168:B170"/>
    <mergeCell ref="B171:B173"/>
    <mergeCell ref="A174:A197"/>
    <mergeCell ref="B174:B176"/>
    <mergeCell ref="B177:B179"/>
    <mergeCell ref="B180:B182"/>
    <mergeCell ref="B183:B185"/>
    <mergeCell ref="B186:B188"/>
    <mergeCell ref="B189:B191"/>
    <mergeCell ref="B192:B194"/>
    <mergeCell ref="B195:B197"/>
    <mergeCell ref="B255:B257"/>
    <mergeCell ref="B258:B260"/>
    <mergeCell ref="B261:B263"/>
    <mergeCell ref="B264:B266"/>
    <mergeCell ref="B267:B269"/>
    <mergeCell ref="A270:A293"/>
    <mergeCell ref="B270:B272"/>
    <mergeCell ref="B273:B275"/>
    <mergeCell ref="B276:B278"/>
    <mergeCell ref="B279:B281"/>
    <mergeCell ref="B282:B284"/>
    <mergeCell ref="B285:B287"/>
    <mergeCell ref="B288:B290"/>
    <mergeCell ref="B291:B293"/>
    <mergeCell ref="A246:A269"/>
    <mergeCell ref="B246:B248"/>
    <mergeCell ref="B249:B251"/>
    <mergeCell ref="B252:B254"/>
    <mergeCell ref="A294:A317"/>
    <mergeCell ref="B294:B296"/>
    <mergeCell ref="B297:B299"/>
    <mergeCell ref="B300:B302"/>
    <mergeCell ref="B303:B305"/>
    <mergeCell ref="B306:B308"/>
    <mergeCell ref="B309:B311"/>
    <mergeCell ref="B312:B314"/>
    <mergeCell ref="B315:B317"/>
    <mergeCell ref="A318:A341"/>
    <mergeCell ref="B318:B320"/>
    <mergeCell ref="B321:B323"/>
    <mergeCell ref="B324:B326"/>
    <mergeCell ref="B327:B329"/>
    <mergeCell ref="B330:B332"/>
    <mergeCell ref="B333:B335"/>
    <mergeCell ref="B336:B338"/>
    <mergeCell ref="B339:B341"/>
    <mergeCell ref="A342:A365"/>
    <mergeCell ref="B342:B344"/>
    <mergeCell ref="B345:B347"/>
    <mergeCell ref="B348:B350"/>
    <mergeCell ref="B351:B353"/>
    <mergeCell ref="B354:B356"/>
    <mergeCell ref="B357:B359"/>
    <mergeCell ref="B360:B362"/>
    <mergeCell ref="B363:B365"/>
    <mergeCell ref="A366:A389"/>
    <mergeCell ref="B366:B368"/>
    <mergeCell ref="B369:B371"/>
    <mergeCell ref="B372:B374"/>
    <mergeCell ref="B375:B377"/>
    <mergeCell ref="B378:B380"/>
    <mergeCell ref="B381:B383"/>
    <mergeCell ref="B384:B386"/>
    <mergeCell ref="B387:B389"/>
    <mergeCell ref="A390:A413"/>
    <mergeCell ref="B390:B392"/>
    <mergeCell ref="B393:B395"/>
    <mergeCell ref="B396:B398"/>
    <mergeCell ref="B399:B401"/>
    <mergeCell ref="B402:B404"/>
    <mergeCell ref="B405:B407"/>
    <mergeCell ref="B408:B410"/>
    <mergeCell ref="B411:B413"/>
    <mergeCell ref="A414:A437"/>
    <mergeCell ref="B414:B416"/>
    <mergeCell ref="B417:B419"/>
    <mergeCell ref="B420:B422"/>
    <mergeCell ref="B423:B425"/>
    <mergeCell ref="B426:B428"/>
    <mergeCell ref="B429:B431"/>
    <mergeCell ref="B432:B434"/>
    <mergeCell ref="B435:B437"/>
  </mergeCells>
  <phoneticPr fontId="9" type="noConversion"/>
  <pageMargins left="0.23622047244094491" right="0.27559055118110237" top="0.74803149606299213" bottom="0.74803149606299213" header="0.31496062992125984" footer="0.31496062992125984"/>
  <pageSetup paperSize="9" scale="75" orientation="portrait" r:id="rId1"/>
  <ignoredErrors>
    <ignoredError sqref="E12:K12 E27:K27 E24:K24 E21:K21 E18:K18 E15:K15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L79"/>
  <sheetViews>
    <sheetView workbookViewId="0">
      <selection activeCell="D10" sqref="D10"/>
    </sheetView>
  </sheetViews>
  <sheetFormatPr defaultRowHeight="16.5"/>
  <cols>
    <col min="1" max="1" width="15.625" style="107" customWidth="1"/>
    <col min="2" max="2" width="9.375" style="107" bestFit="1" customWidth="1"/>
    <col min="3" max="16384" width="9" style="107"/>
  </cols>
  <sheetData>
    <row r="1" spans="1:12" ht="26.25">
      <c r="A1" s="1331" t="s">
        <v>716</v>
      </c>
      <c r="B1" s="1331"/>
      <c r="C1" s="1331"/>
      <c r="D1" s="1331"/>
      <c r="E1" s="1331"/>
      <c r="F1" s="1331"/>
      <c r="G1" s="1331"/>
      <c r="H1" s="1331"/>
      <c r="I1" s="1331"/>
    </row>
    <row r="2" spans="1:12" ht="16.5" customHeight="1">
      <c r="A2" s="114" t="s">
        <v>717</v>
      </c>
      <c r="B2" s="114"/>
      <c r="D2" s="111"/>
      <c r="E2" s="111"/>
      <c r="F2" s="111"/>
      <c r="G2" s="111"/>
      <c r="H2" s="111"/>
      <c r="I2" s="111"/>
    </row>
    <row r="3" spans="1:12" ht="17.25" thickBot="1">
      <c r="A3" s="109"/>
      <c r="B3" s="109"/>
      <c r="C3" s="109"/>
      <c r="E3" s="522" t="s">
        <v>959</v>
      </c>
      <c r="I3" s="110" t="s">
        <v>232</v>
      </c>
    </row>
    <row r="4" spans="1:12" ht="51.75" customHeight="1" thickBot="1">
      <c r="A4" s="512" t="s">
        <v>334</v>
      </c>
      <c r="B4" s="725" t="s">
        <v>335</v>
      </c>
      <c r="C4" s="608" t="s">
        <v>694</v>
      </c>
      <c r="D4" s="608" t="s">
        <v>943</v>
      </c>
      <c r="E4" s="609" t="s">
        <v>944</v>
      </c>
      <c r="F4" s="541" t="s">
        <v>945</v>
      </c>
      <c r="G4" s="608" t="s">
        <v>696</v>
      </c>
      <c r="H4" s="608" t="s">
        <v>695</v>
      </c>
      <c r="I4" s="610" t="s">
        <v>697</v>
      </c>
    </row>
    <row r="5" spans="1:12">
      <c r="A5" s="728" t="s">
        <v>297</v>
      </c>
      <c r="B5" s="805">
        <f t="shared" ref="B5:B36" si="0">SUM(C5:I5)</f>
        <v>18556</v>
      </c>
      <c r="C5" s="806">
        <f>SUM(C6:C8)</f>
        <v>1848</v>
      </c>
      <c r="D5" s="806">
        <f t="shared" ref="D5:I5" si="1">SUM(D6:D8)</f>
        <v>1128</v>
      </c>
      <c r="E5" s="806">
        <f t="shared" si="1"/>
        <v>622</v>
      </c>
      <c r="F5" s="806">
        <f t="shared" si="1"/>
        <v>9078</v>
      </c>
      <c r="G5" s="806">
        <f t="shared" si="1"/>
        <v>5739</v>
      </c>
      <c r="H5" s="806">
        <f t="shared" si="1"/>
        <v>19</v>
      </c>
      <c r="I5" s="807">
        <f t="shared" si="1"/>
        <v>122</v>
      </c>
      <c r="J5" s="910"/>
      <c r="K5" s="910"/>
      <c r="L5" s="910"/>
    </row>
    <row r="6" spans="1:12">
      <c r="A6" s="418" t="s">
        <v>336</v>
      </c>
      <c r="B6" s="808">
        <f t="shared" si="0"/>
        <v>6554</v>
      </c>
      <c r="C6" s="809">
        <f>SUM(C10,C14,C18,C22,C26,C30,C34,C38,C42,C46,C50,C54,C58,C62,C66,C70,C74)</f>
        <v>859</v>
      </c>
      <c r="D6" s="809">
        <f t="shared" ref="D6:I6" si="2">SUM(D10,D14,D18,D22,D26,D30,D34,D38,D42,D46,D50,D54,D58,D62,D66,D70,D74)</f>
        <v>251</v>
      </c>
      <c r="E6" s="809">
        <f t="shared" si="2"/>
        <v>169</v>
      </c>
      <c r="F6" s="809">
        <f t="shared" si="2"/>
        <v>3373</v>
      </c>
      <c r="G6" s="809">
        <f t="shared" si="2"/>
        <v>1830</v>
      </c>
      <c r="H6" s="809">
        <f t="shared" si="2"/>
        <v>11</v>
      </c>
      <c r="I6" s="810">
        <f t="shared" si="2"/>
        <v>61</v>
      </c>
      <c r="J6" s="910"/>
      <c r="K6" s="910"/>
      <c r="L6" s="910"/>
    </row>
    <row r="7" spans="1:12">
      <c r="A7" s="418" t="s">
        <v>299</v>
      </c>
      <c r="B7" s="808">
        <f t="shared" si="0"/>
        <v>7186</v>
      </c>
      <c r="C7" s="809">
        <f>SUM(C11,C15,C19,C23,C27,C31,C35,C39,C43,C47,C51,C55,C59,C63,C67,C71,C75)</f>
        <v>508</v>
      </c>
      <c r="D7" s="809">
        <f t="shared" ref="D7:I7" si="3">SUM(D11,D15,D19,D23,D27,D31,D35,D39,D43,D47,D51,D55,D59,D63,D67,D71,D75)</f>
        <v>221</v>
      </c>
      <c r="E7" s="809">
        <f t="shared" si="3"/>
        <v>143</v>
      </c>
      <c r="F7" s="809">
        <f t="shared" si="3"/>
        <v>3421</v>
      </c>
      <c r="G7" s="809">
        <f t="shared" si="3"/>
        <v>2857</v>
      </c>
      <c r="H7" s="809">
        <f t="shared" si="3"/>
        <v>4</v>
      </c>
      <c r="I7" s="810">
        <f t="shared" si="3"/>
        <v>32</v>
      </c>
      <c r="J7" s="910"/>
      <c r="K7" s="910"/>
      <c r="L7" s="910"/>
    </row>
    <row r="8" spans="1:12" ht="17.25" thickBot="1">
      <c r="A8" s="727" t="s">
        <v>337</v>
      </c>
      <c r="B8" s="811">
        <f t="shared" si="0"/>
        <v>4816</v>
      </c>
      <c r="C8" s="812">
        <f>SUM(C12,C16,C20,C24,C28,C32,C36,C40,C44,C48,C52,C56,C60,C64,C68,C72,C76)</f>
        <v>481</v>
      </c>
      <c r="D8" s="812">
        <f t="shared" ref="D8:I8" si="4">SUM(D12,D16,D20,D24,D28,D32,D36,D40,D44,D48,D52,D56,D60,D64,D68,D72,D76)</f>
        <v>656</v>
      </c>
      <c r="E8" s="812">
        <f t="shared" si="4"/>
        <v>310</v>
      </c>
      <c r="F8" s="812">
        <f t="shared" si="4"/>
        <v>2284</v>
      </c>
      <c r="G8" s="812">
        <f t="shared" si="4"/>
        <v>1052</v>
      </c>
      <c r="H8" s="812">
        <f t="shared" si="4"/>
        <v>4</v>
      </c>
      <c r="I8" s="813">
        <f t="shared" si="4"/>
        <v>29</v>
      </c>
      <c r="J8" s="910"/>
      <c r="K8" s="910"/>
      <c r="L8" s="910"/>
    </row>
    <row r="9" spans="1:12">
      <c r="A9" s="728" t="s">
        <v>338</v>
      </c>
      <c r="B9" s="814">
        <f t="shared" si="0"/>
        <v>2720</v>
      </c>
      <c r="C9" s="815">
        <f>C10+C11+C12</f>
        <v>590</v>
      </c>
      <c r="D9" s="815">
        <f t="shared" ref="D9:I9" si="5">D10+D11+D12</f>
        <v>27</v>
      </c>
      <c r="E9" s="815">
        <f t="shared" si="5"/>
        <v>88</v>
      </c>
      <c r="F9" s="815">
        <f t="shared" si="5"/>
        <v>1300</v>
      </c>
      <c r="G9" s="815">
        <f t="shared" si="5"/>
        <v>679</v>
      </c>
      <c r="H9" s="815">
        <f t="shared" si="5"/>
        <v>5</v>
      </c>
      <c r="I9" s="816">
        <f t="shared" si="5"/>
        <v>31</v>
      </c>
      <c r="J9" s="910"/>
      <c r="K9" s="910"/>
      <c r="L9" s="910"/>
    </row>
    <row r="10" spans="1:12">
      <c r="A10" s="418" t="s">
        <v>336</v>
      </c>
      <c r="B10" s="817">
        <f t="shared" si="0"/>
        <v>2720</v>
      </c>
      <c r="C10" s="818">
        <v>590</v>
      </c>
      <c r="D10" s="818">
        <v>27</v>
      </c>
      <c r="E10" s="818">
        <v>88</v>
      </c>
      <c r="F10" s="818">
        <v>1300</v>
      </c>
      <c r="G10" s="818">
        <v>679</v>
      </c>
      <c r="H10" s="818">
        <v>5</v>
      </c>
      <c r="I10" s="819">
        <v>31</v>
      </c>
      <c r="J10" s="910"/>
      <c r="K10" s="910"/>
      <c r="L10" s="910"/>
    </row>
    <row r="11" spans="1:12">
      <c r="A11" s="418" t="s">
        <v>299</v>
      </c>
      <c r="B11" s="817">
        <f t="shared" si="0"/>
        <v>0</v>
      </c>
      <c r="C11" s="818">
        <v>0</v>
      </c>
      <c r="D11" s="818">
        <v>0</v>
      </c>
      <c r="E11" s="818">
        <v>0</v>
      </c>
      <c r="F11" s="818">
        <v>0</v>
      </c>
      <c r="G11" s="818">
        <v>0</v>
      </c>
      <c r="H11" s="818">
        <v>0</v>
      </c>
      <c r="I11" s="819">
        <v>0</v>
      </c>
      <c r="J11" s="910"/>
      <c r="K11" s="910"/>
      <c r="L11" s="910"/>
    </row>
    <row r="12" spans="1:12" ht="17.25" thickBot="1">
      <c r="A12" s="727" t="s">
        <v>337</v>
      </c>
      <c r="B12" s="820">
        <f t="shared" si="0"/>
        <v>0</v>
      </c>
      <c r="C12" s="821">
        <v>0</v>
      </c>
      <c r="D12" s="821">
        <v>0</v>
      </c>
      <c r="E12" s="821">
        <v>0</v>
      </c>
      <c r="F12" s="821">
        <v>0</v>
      </c>
      <c r="G12" s="821">
        <v>0</v>
      </c>
      <c r="H12" s="821">
        <v>0</v>
      </c>
      <c r="I12" s="822">
        <v>0</v>
      </c>
      <c r="J12" s="910"/>
      <c r="K12" s="910"/>
      <c r="L12" s="910"/>
    </row>
    <row r="13" spans="1:12">
      <c r="A13" s="728" t="s">
        <v>339</v>
      </c>
      <c r="B13" s="814">
        <f t="shared" si="0"/>
        <v>859</v>
      </c>
      <c r="C13" s="815">
        <f>C14+C15+C16</f>
        <v>114</v>
      </c>
      <c r="D13" s="815">
        <f t="shared" ref="D13" si="6">D14+D15+D16</f>
        <v>50</v>
      </c>
      <c r="E13" s="815">
        <f t="shared" ref="E13" si="7">E14+E15+E16</f>
        <v>28</v>
      </c>
      <c r="F13" s="815">
        <f t="shared" ref="F13" si="8">F14+F15+F16</f>
        <v>463</v>
      </c>
      <c r="G13" s="815">
        <f t="shared" ref="G13" si="9">G14+G15+G16</f>
        <v>201</v>
      </c>
      <c r="H13" s="815">
        <f t="shared" ref="H13" si="10">H14+H15+H16</f>
        <v>0</v>
      </c>
      <c r="I13" s="816">
        <f t="shared" ref="I13" si="11">I14+I15+I16</f>
        <v>3</v>
      </c>
      <c r="J13" s="910"/>
      <c r="K13" s="910"/>
      <c r="L13" s="910"/>
    </row>
    <row r="14" spans="1:12">
      <c r="A14" s="418" t="s">
        <v>336</v>
      </c>
      <c r="B14" s="817">
        <f t="shared" si="0"/>
        <v>797</v>
      </c>
      <c r="C14" s="818">
        <v>105</v>
      </c>
      <c r="D14" s="818">
        <v>43</v>
      </c>
      <c r="E14" s="818">
        <v>28</v>
      </c>
      <c r="F14" s="818">
        <v>440</v>
      </c>
      <c r="G14" s="818">
        <v>178</v>
      </c>
      <c r="H14" s="818">
        <v>0</v>
      </c>
      <c r="I14" s="819">
        <v>3</v>
      </c>
      <c r="J14" s="910"/>
      <c r="K14" s="910"/>
      <c r="L14" s="910"/>
    </row>
    <row r="15" spans="1:12">
      <c r="A15" s="418" t="s">
        <v>299</v>
      </c>
      <c r="B15" s="817">
        <f t="shared" si="0"/>
        <v>0</v>
      </c>
      <c r="C15" s="818">
        <v>0</v>
      </c>
      <c r="D15" s="818">
        <v>0</v>
      </c>
      <c r="E15" s="818">
        <v>0</v>
      </c>
      <c r="F15" s="818">
        <v>0</v>
      </c>
      <c r="G15" s="818">
        <v>0</v>
      </c>
      <c r="H15" s="818">
        <v>0</v>
      </c>
      <c r="I15" s="819">
        <v>0</v>
      </c>
      <c r="J15" s="910"/>
      <c r="K15" s="910"/>
      <c r="L15" s="910"/>
    </row>
    <row r="16" spans="1:12" ht="17.25" thickBot="1">
      <c r="A16" s="727" t="s">
        <v>337</v>
      </c>
      <c r="B16" s="820">
        <f t="shared" si="0"/>
        <v>62</v>
      </c>
      <c r="C16" s="821">
        <v>9</v>
      </c>
      <c r="D16" s="821">
        <v>7</v>
      </c>
      <c r="E16" s="821">
        <v>0</v>
      </c>
      <c r="F16" s="821">
        <v>23</v>
      </c>
      <c r="G16" s="821">
        <v>23</v>
      </c>
      <c r="H16" s="821">
        <v>0</v>
      </c>
      <c r="I16" s="822">
        <v>0</v>
      </c>
      <c r="J16" s="910"/>
      <c r="K16" s="910"/>
      <c r="L16" s="910"/>
    </row>
    <row r="17" spans="1:12">
      <c r="A17" s="728" t="s">
        <v>340</v>
      </c>
      <c r="B17" s="814">
        <f t="shared" si="0"/>
        <v>687</v>
      </c>
      <c r="C17" s="815">
        <f>C18+C19+C20</f>
        <v>22</v>
      </c>
      <c r="D17" s="815">
        <f t="shared" ref="D17" si="12">D18+D19+D20</f>
        <v>79</v>
      </c>
      <c r="E17" s="815">
        <f t="shared" ref="E17" si="13">E18+E19+E20</f>
        <v>18</v>
      </c>
      <c r="F17" s="815">
        <f t="shared" ref="F17" si="14">F18+F19+F20</f>
        <v>416</v>
      </c>
      <c r="G17" s="815">
        <f t="shared" ref="G17" si="15">G18+G19+G20</f>
        <v>149</v>
      </c>
      <c r="H17" s="815">
        <f t="shared" ref="H17" si="16">H18+H19+H20</f>
        <v>0</v>
      </c>
      <c r="I17" s="816">
        <f t="shared" ref="I17" si="17">I18+I19+I20</f>
        <v>3</v>
      </c>
      <c r="J17" s="910"/>
      <c r="K17" s="910"/>
      <c r="L17" s="910"/>
    </row>
    <row r="18" spans="1:12">
      <c r="A18" s="418" t="s">
        <v>336</v>
      </c>
      <c r="B18" s="817">
        <f t="shared" si="0"/>
        <v>610</v>
      </c>
      <c r="C18" s="818">
        <v>17</v>
      </c>
      <c r="D18" s="818">
        <v>69</v>
      </c>
      <c r="E18" s="818">
        <v>18</v>
      </c>
      <c r="F18" s="818">
        <v>369</v>
      </c>
      <c r="G18" s="818">
        <v>134</v>
      </c>
      <c r="H18" s="818">
        <v>0</v>
      </c>
      <c r="I18" s="819">
        <v>3</v>
      </c>
      <c r="J18" s="910"/>
      <c r="K18" s="910"/>
      <c r="L18" s="910"/>
    </row>
    <row r="19" spans="1:12">
      <c r="A19" s="418" t="s">
        <v>299</v>
      </c>
      <c r="B19" s="817">
        <f t="shared" si="0"/>
        <v>0</v>
      </c>
      <c r="C19" s="818">
        <v>0</v>
      </c>
      <c r="D19" s="818">
        <v>0</v>
      </c>
      <c r="E19" s="818">
        <v>0</v>
      </c>
      <c r="F19" s="818">
        <v>0</v>
      </c>
      <c r="G19" s="818">
        <v>0</v>
      </c>
      <c r="H19" s="818">
        <v>0</v>
      </c>
      <c r="I19" s="819">
        <v>0</v>
      </c>
      <c r="J19" s="910"/>
      <c r="K19" s="910"/>
      <c r="L19" s="910"/>
    </row>
    <row r="20" spans="1:12" ht="17.25" thickBot="1">
      <c r="A20" s="727" t="s">
        <v>337</v>
      </c>
      <c r="B20" s="820">
        <f t="shared" si="0"/>
        <v>77</v>
      </c>
      <c r="C20" s="821">
        <v>5</v>
      </c>
      <c r="D20" s="821">
        <v>10</v>
      </c>
      <c r="E20" s="821">
        <v>0</v>
      </c>
      <c r="F20" s="821">
        <v>47</v>
      </c>
      <c r="G20" s="821">
        <v>15</v>
      </c>
      <c r="H20" s="821">
        <v>0</v>
      </c>
      <c r="I20" s="822">
        <v>0</v>
      </c>
      <c r="J20" s="910"/>
      <c r="K20" s="910"/>
      <c r="L20" s="910"/>
    </row>
    <row r="21" spans="1:12">
      <c r="A21" s="728" t="s">
        <v>341</v>
      </c>
      <c r="B21" s="814">
        <f t="shared" si="0"/>
        <v>1028</v>
      </c>
      <c r="C21" s="815">
        <f>C22+C23+C24</f>
        <v>93</v>
      </c>
      <c r="D21" s="815">
        <f t="shared" ref="D21" si="18">D22+D23+D24</f>
        <v>7</v>
      </c>
      <c r="E21" s="815">
        <f t="shared" ref="E21" si="19">E22+E23+E24</f>
        <v>12</v>
      </c>
      <c r="F21" s="815">
        <f t="shared" ref="F21" si="20">F22+F23+F24</f>
        <v>552</v>
      </c>
      <c r="G21" s="815">
        <f t="shared" ref="G21" si="21">G22+G23+G24</f>
        <v>358</v>
      </c>
      <c r="H21" s="815">
        <f t="shared" ref="H21" si="22">H22+H23+H24</f>
        <v>1</v>
      </c>
      <c r="I21" s="816">
        <f t="shared" ref="I21" si="23">I22+I23+I24</f>
        <v>5</v>
      </c>
      <c r="J21" s="910"/>
      <c r="K21" s="910"/>
      <c r="L21" s="910"/>
    </row>
    <row r="22" spans="1:12">
      <c r="A22" s="418" t="s">
        <v>336</v>
      </c>
      <c r="B22" s="817">
        <f t="shared" si="0"/>
        <v>1008</v>
      </c>
      <c r="C22" s="818">
        <v>85</v>
      </c>
      <c r="D22" s="818">
        <v>7</v>
      </c>
      <c r="E22" s="818">
        <v>12</v>
      </c>
      <c r="F22" s="818">
        <v>544</v>
      </c>
      <c r="G22" s="818">
        <v>354</v>
      </c>
      <c r="H22" s="818">
        <v>1</v>
      </c>
      <c r="I22" s="819">
        <v>5</v>
      </c>
      <c r="J22" s="910"/>
      <c r="K22" s="910"/>
      <c r="L22" s="910"/>
    </row>
    <row r="23" spans="1:12">
      <c r="A23" s="418" t="s">
        <v>299</v>
      </c>
      <c r="B23" s="817">
        <f t="shared" si="0"/>
        <v>0</v>
      </c>
      <c r="C23" s="818">
        <v>0</v>
      </c>
      <c r="D23" s="818">
        <v>0</v>
      </c>
      <c r="E23" s="818">
        <v>0</v>
      </c>
      <c r="F23" s="818">
        <v>0</v>
      </c>
      <c r="G23" s="818">
        <v>0</v>
      </c>
      <c r="H23" s="818">
        <v>0</v>
      </c>
      <c r="I23" s="819">
        <v>0</v>
      </c>
      <c r="J23" s="910"/>
      <c r="K23" s="910"/>
      <c r="L23" s="910"/>
    </row>
    <row r="24" spans="1:12" ht="17.25" thickBot="1">
      <c r="A24" s="727" t="s">
        <v>337</v>
      </c>
      <c r="B24" s="820">
        <f t="shared" si="0"/>
        <v>20</v>
      </c>
      <c r="C24" s="821">
        <v>8</v>
      </c>
      <c r="D24" s="821">
        <v>0</v>
      </c>
      <c r="E24" s="821">
        <v>0</v>
      </c>
      <c r="F24" s="821">
        <v>8</v>
      </c>
      <c r="G24" s="821">
        <v>4</v>
      </c>
      <c r="H24" s="821">
        <v>0</v>
      </c>
      <c r="I24" s="822">
        <v>0</v>
      </c>
      <c r="J24" s="910"/>
      <c r="K24" s="910"/>
      <c r="L24" s="910"/>
    </row>
    <row r="25" spans="1:12">
      <c r="A25" s="728" t="s">
        <v>342</v>
      </c>
      <c r="B25" s="814">
        <f t="shared" si="0"/>
        <v>504</v>
      </c>
      <c r="C25" s="815">
        <f>C26+C27+C28</f>
        <v>22</v>
      </c>
      <c r="D25" s="815">
        <f t="shared" ref="D25" si="24">D26+D27+D28</f>
        <v>75</v>
      </c>
      <c r="E25" s="815">
        <f t="shared" ref="E25" si="25">E26+E27+E28</f>
        <v>16</v>
      </c>
      <c r="F25" s="815">
        <f t="shared" ref="F25" si="26">F26+F27+F28</f>
        <v>245</v>
      </c>
      <c r="G25" s="815">
        <f t="shared" ref="G25" si="27">G26+G27+G28</f>
        <v>136</v>
      </c>
      <c r="H25" s="815">
        <f t="shared" ref="H25" si="28">H26+H27+H28</f>
        <v>2</v>
      </c>
      <c r="I25" s="816">
        <f t="shared" ref="I25" si="29">I26+I27+I28</f>
        <v>8</v>
      </c>
      <c r="J25" s="910"/>
      <c r="K25" s="910"/>
      <c r="L25" s="910"/>
    </row>
    <row r="26" spans="1:12">
      <c r="A26" s="418" t="s">
        <v>336</v>
      </c>
      <c r="B26" s="817">
        <f t="shared" si="0"/>
        <v>498</v>
      </c>
      <c r="C26" s="818">
        <v>22</v>
      </c>
      <c r="D26" s="818">
        <v>73</v>
      </c>
      <c r="E26" s="818">
        <v>15</v>
      </c>
      <c r="F26" s="818">
        <v>242</v>
      </c>
      <c r="G26" s="818">
        <v>136</v>
      </c>
      <c r="H26" s="818">
        <v>2</v>
      </c>
      <c r="I26" s="819">
        <v>8</v>
      </c>
      <c r="J26" s="910"/>
      <c r="K26" s="910"/>
      <c r="L26" s="910"/>
    </row>
    <row r="27" spans="1:12">
      <c r="A27" s="418" t="s">
        <v>299</v>
      </c>
      <c r="B27" s="817">
        <f t="shared" si="0"/>
        <v>0</v>
      </c>
      <c r="C27" s="818">
        <v>0</v>
      </c>
      <c r="D27" s="818">
        <v>0</v>
      </c>
      <c r="E27" s="818">
        <v>0</v>
      </c>
      <c r="F27" s="818">
        <v>0</v>
      </c>
      <c r="G27" s="818">
        <v>0</v>
      </c>
      <c r="H27" s="818">
        <v>0</v>
      </c>
      <c r="I27" s="819">
        <v>0</v>
      </c>
      <c r="J27" s="910"/>
      <c r="K27" s="910"/>
      <c r="L27" s="910"/>
    </row>
    <row r="28" spans="1:12" ht="17.25" thickBot="1">
      <c r="A28" s="727" t="s">
        <v>337</v>
      </c>
      <c r="B28" s="820">
        <f t="shared" si="0"/>
        <v>6</v>
      </c>
      <c r="C28" s="821">
        <v>0</v>
      </c>
      <c r="D28" s="821">
        <v>2</v>
      </c>
      <c r="E28" s="821">
        <v>1</v>
      </c>
      <c r="F28" s="821">
        <v>3</v>
      </c>
      <c r="G28" s="821">
        <v>0</v>
      </c>
      <c r="H28" s="821">
        <v>0</v>
      </c>
      <c r="I28" s="822">
        <v>0</v>
      </c>
      <c r="J28" s="910"/>
      <c r="K28" s="910"/>
      <c r="L28" s="910"/>
    </row>
    <row r="29" spans="1:12">
      <c r="A29" s="728" t="s">
        <v>343</v>
      </c>
      <c r="B29" s="814">
        <f t="shared" si="0"/>
        <v>575</v>
      </c>
      <c r="C29" s="815">
        <f>C30+C31+C32</f>
        <v>18</v>
      </c>
      <c r="D29" s="815">
        <f t="shared" ref="D29" si="30">D30+D31+D32</f>
        <v>30</v>
      </c>
      <c r="E29" s="815">
        <f t="shared" ref="E29" si="31">E30+E31+E32</f>
        <v>7</v>
      </c>
      <c r="F29" s="815">
        <f t="shared" ref="F29" si="32">F30+F31+F32</f>
        <v>259</v>
      </c>
      <c r="G29" s="815">
        <f t="shared" ref="G29" si="33">G30+G31+G32</f>
        <v>248</v>
      </c>
      <c r="H29" s="815">
        <f t="shared" ref="H29" si="34">H30+H31+H32</f>
        <v>3</v>
      </c>
      <c r="I29" s="816">
        <f t="shared" ref="I29" si="35">I30+I31+I32</f>
        <v>10</v>
      </c>
      <c r="J29" s="910"/>
      <c r="K29" s="910"/>
      <c r="L29" s="910"/>
    </row>
    <row r="30" spans="1:12">
      <c r="A30" s="418" t="s">
        <v>336</v>
      </c>
      <c r="B30" s="817">
        <f t="shared" si="0"/>
        <v>575</v>
      </c>
      <c r="C30" s="818">
        <v>18</v>
      </c>
      <c r="D30" s="818">
        <v>30</v>
      </c>
      <c r="E30" s="818">
        <v>7</v>
      </c>
      <c r="F30" s="818">
        <v>259</v>
      </c>
      <c r="G30" s="818">
        <v>248</v>
      </c>
      <c r="H30" s="818">
        <v>3</v>
      </c>
      <c r="I30" s="819">
        <v>10</v>
      </c>
      <c r="J30" s="910"/>
      <c r="K30" s="910"/>
      <c r="L30" s="910"/>
    </row>
    <row r="31" spans="1:12">
      <c r="A31" s="418" t="s">
        <v>299</v>
      </c>
      <c r="B31" s="817">
        <f t="shared" si="0"/>
        <v>0</v>
      </c>
      <c r="C31" s="818">
        <v>0</v>
      </c>
      <c r="D31" s="818">
        <v>0</v>
      </c>
      <c r="E31" s="818">
        <v>0</v>
      </c>
      <c r="F31" s="818">
        <v>0</v>
      </c>
      <c r="G31" s="818">
        <v>0</v>
      </c>
      <c r="H31" s="818">
        <v>0</v>
      </c>
      <c r="I31" s="819">
        <v>0</v>
      </c>
      <c r="J31" s="910"/>
      <c r="K31" s="910"/>
      <c r="L31" s="910"/>
    </row>
    <row r="32" spans="1:12" ht="17.25" thickBot="1">
      <c r="A32" s="727" t="s">
        <v>337</v>
      </c>
      <c r="B32" s="820">
        <f t="shared" si="0"/>
        <v>0</v>
      </c>
      <c r="C32" s="821">
        <v>0</v>
      </c>
      <c r="D32" s="821">
        <v>0</v>
      </c>
      <c r="E32" s="821">
        <v>0</v>
      </c>
      <c r="F32" s="821">
        <v>0</v>
      </c>
      <c r="G32" s="821">
        <v>0</v>
      </c>
      <c r="H32" s="821">
        <v>0</v>
      </c>
      <c r="I32" s="822">
        <v>0</v>
      </c>
      <c r="J32" s="910"/>
      <c r="K32" s="910"/>
      <c r="L32" s="910"/>
    </row>
    <row r="33" spans="1:12" ht="16.5" customHeight="1">
      <c r="A33" s="728" t="s">
        <v>344</v>
      </c>
      <c r="B33" s="814">
        <f t="shared" si="0"/>
        <v>444</v>
      </c>
      <c r="C33" s="815">
        <f>C34+C35+C36</f>
        <v>29</v>
      </c>
      <c r="D33" s="815">
        <f t="shared" ref="D33" si="36">D34+D35+D36</f>
        <v>7</v>
      </c>
      <c r="E33" s="815">
        <f t="shared" ref="E33" si="37">E34+E35+E36</f>
        <v>3</v>
      </c>
      <c r="F33" s="815">
        <f t="shared" ref="F33" si="38">F34+F35+F36</f>
        <v>283</v>
      </c>
      <c r="G33" s="815">
        <f t="shared" ref="G33" si="39">G34+G35+G36</f>
        <v>118</v>
      </c>
      <c r="H33" s="815">
        <f t="shared" ref="H33" si="40">H34+H35+H36</f>
        <v>0</v>
      </c>
      <c r="I33" s="816">
        <f t="shared" ref="I33" si="41">I34+I35+I36</f>
        <v>4</v>
      </c>
      <c r="J33" s="910"/>
      <c r="K33" s="910"/>
      <c r="L33" s="910"/>
    </row>
    <row r="34" spans="1:12">
      <c r="A34" s="418" t="s">
        <v>336</v>
      </c>
      <c r="B34" s="817">
        <f t="shared" si="0"/>
        <v>346</v>
      </c>
      <c r="C34" s="818">
        <v>22</v>
      </c>
      <c r="D34" s="818">
        <v>2</v>
      </c>
      <c r="E34" s="818">
        <v>1</v>
      </c>
      <c r="F34" s="818">
        <v>219</v>
      </c>
      <c r="G34" s="818">
        <v>101</v>
      </c>
      <c r="H34" s="818">
        <v>0</v>
      </c>
      <c r="I34" s="819">
        <v>1</v>
      </c>
      <c r="J34" s="910"/>
      <c r="K34" s="910"/>
      <c r="L34" s="910"/>
    </row>
    <row r="35" spans="1:12">
      <c r="A35" s="418" t="s">
        <v>299</v>
      </c>
      <c r="B35" s="817">
        <f t="shared" si="0"/>
        <v>0</v>
      </c>
      <c r="C35" s="818">
        <v>0</v>
      </c>
      <c r="D35" s="818">
        <v>0</v>
      </c>
      <c r="E35" s="818">
        <v>0</v>
      </c>
      <c r="F35" s="818">
        <v>0</v>
      </c>
      <c r="G35" s="818">
        <v>0</v>
      </c>
      <c r="H35" s="818">
        <v>0</v>
      </c>
      <c r="I35" s="819">
        <v>0</v>
      </c>
      <c r="J35" s="910"/>
      <c r="K35" s="910"/>
      <c r="L35" s="910"/>
    </row>
    <row r="36" spans="1:12" ht="17.25" thickBot="1">
      <c r="A36" s="727" t="s">
        <v>337</v>
      </c>
      <c r="B36" s="820">
        <f t="shared" si="0"/>
        <v>98</v>
      </c>
      <c r="C36" s="821">
        <v>7</v>
      </c>
      <c r="D36" s="821">
        <v>5</v>
      </c>
      <c r="E36" s="821">
        <v>2</v>
      </c>
      <c r="F36" s="821">
        <v>64</v>
      </c>
      <c r="G36" s="821">
        <v>17</v>
      </c>
      <c r="H36" s="821">
        <v>0</v>
      </c>
      <c r="I36" s="822">
        <v>3</v>
      </c>
      <c r="J36" s="910"/>
      <c r="K36" s="910"/>
      <c r="L36" s="910"/>
    </row>
    <row r="37" spans="1:12" ht="16.5" customHeight="1">
      <c r="A37" s="728" t="s">
        <v>882</v>
      </c>
      <c r="B37" s="814">
        <f t="shared" ref="B37:B68" si="42">SUM(C37:I37)</f>
        <v>46</v>
      </c>
      <c r="C37" s="815">
        <f>C38+C39+C40</f>
        <v>4</v>
      </c>
      <c r="D37" s="815">
        <f t="shared" ref="D37" si="43">D38+D39+D40</f>
        <v>8</v>
      </c>
      <c r="E37" s="815">
        <f t="shared" ref="E37" si="44">E38+E39+E40</f>
        <v>2</v>
      </c>
      <c r="F37" s="815">
        <f t="shared" ref="F37" si="45">F38+F39+F40</f>
        <v>20</v>
      </c>
      <c r="G37" s="815">
        <f t="shared" ref="G37" si="46">G38+G39+G40</f>
        <v>12</v>
      </c>
      <c r="H37" s="815">
        <f t="shared" ref="H37" si="47">H38+H39+H40</f>
        <v>0</v>
      </c>
      <c r="I37" s="816">
        <f t="shared" ref="I37" si="48">I38+I39+I40</f>
        <v>0</v>
      </c>
      <c r="J37" s="910"/>
      <c r="K37" s="910"/>
      <c r="L37" s="910"/>
    </row>
    <row r="38" spans="1:12">
      <c r="A38" s="418" t="s">
        <v>336</v>
      </c>
      <c r="B38" s="817">
        <f t="shared" si="42"/>
        <v>0</v>
      </c>
      <c r="C38" s="818">
        <v>0</v>
      </c>
      <c r="D38" s="818">
        <v>0</v>
      </c>
      <c r="E38" s="818">
        <v>0</v>
      </c>
      <c r="F38" s="818">
        <v>0</v>
      </c>
      <c r="G38" s="818">
        <v>0</v>
      </c>
      <c r="H38" s="818">
        <v>0</v>
      </c>
      <c r="I38" s="819">
        <v>0</v>
      </c>
      <c r="J38" s="910"/>
      <c r="K38" s="910"/>
      <c r="L38" s="910"/>
    </row>
    <row r="39" spans="1:12">
      <c r="A39" s="418" t="s">
        <v>299</v>
      </c>
      <c r="B39" s="817">
        <f t="shared" si="42"/>
        <v>3</v>
      </c>
      <c r="C39" s="818">
        <v>2</v>
      </c>
      <c r="D39" s="818">
        <v>0</v>
      </c>
      <c r="E39" s="818">
        <v>0</v>
      </c>
      <c r="F39" s="818">
        <v>0</v>
      </c>
      <c r="G39" s="818">
        <v>1</v>
      </c>
      <c r="H39" s="818">
        <v>0</v>
      </c>
      <c r="I39" s="819">
        <v>0</v>
      </c>
      <c r="J39" s="910"/>
      <c r="K39" s="910"/>
      <c r="L39" s="910"/>
    </row>
    <row r="40" spans="1:12" ht="17.25" thickBot="1">
      <c r="A40" s="727" t="s">
        <v>337</v>
      </c>
      <c r="B40" s="820">
        <f t="shared" si="42"/>
        <v>43</v>
      </c>
      <c r="C40" s="821">
        <v>2</v>
      </c>
      <c r="D40" s="821">
        <v>8</v>
      </c>
      <c r="E40" s="821">
        <v>2</v>
      </c>
      <c r="F40" s="821">
        <v>20</v>
      </c>
      <c r="G40" s="821">
        <v>11</v>
      </c>
      <c r="H40" s="821">
        <v>0</v>
      </c>
      <c r="I40" s="822">
        <v>0</v>
      </c>
      <c r="J40" s="910"/>
      <c r="K40" s="910"/>
      <c r="L40" s="910"/>
    </row>
    <row r="41" spans="1:12" ht="16.5" customHeight="1">
      <c r="A41" s="728" t="s">
        <v>345</v>
      </c>
      <c r="B41" s="814">
        <f t="shared" si="42"/>
        <v>5013</v>
      </c>
      <c r="C41" s="815">
        <f>C42+C43+C44</f>
        <v>454</v>
      </c>
      <c r="D41" s="815">
        <f t="shared" ref="D41" si="49">D42+D43+D44</f>
        <v>55</v>
      </c>
      <c r="E41" s="815">
        <f t="shared" ref="E41" si="50">E42+E43+E44</f>
        <v>98</v>
      </c>
      <c r="F41" s="815">
        <f t="shared" ref="F41" si="51">F42+F43+F44</f>
        <v>2463</v>
      </c>
      <c r="G41" s="815">
        <f t="shared" ref="G41" si="52">G42+G43+G44</f>
        <v>1918</v>
      </c>
      <c r="H41" s="815">
        <f t="shared" ref="H41" si="53">H42+H43+H44</f>
        <v>3</v>
      </c>
      <c r="I41" s="816">
        <f t="shared" ref="I41" si="54">I42+I43+I44</f>
        <v>22</v>
      </c>
      <c r="J41" s="910"/>
      <c r="K41" s="910"/>
      <c r="L41" s="910"/>
    </row>
    <row r="42" spans="1:12">
      <c r="A42" s="418" t="s">
        <v>336</v>
      </c>
      <c r="B42" s="817">
        <f t="shared" si="42"/>
        <v>0</v>
      </c>
      <c r="C42" s="818">
        <v>0</v>
      </c>
      <c r="D42" s="818">
        <v>0</v>
      </c>
      <c r="E42" s="818">
        <v>0</v>
      </c>
      <c r="F42" s="818">
        <v>0</v>
      </c>
      <c r="G42" s="818">
        <v>0</v>
      </c>
      <c r="H42" s="818">
        <v>0</v>
      </c>
      <c r="I42" s="819">
        <v>0</v>
      </c>
      <c r="J42" s="910"/>
      <c r="K42" s="910"/>
      <c r="L42" s="910"/>
    </row>
    <row r="43" spans="1:12">
      <c r="A43" s="418" t="s">
        <v>299</v>
      </c>
      <c r="B43" s="817">
        <f t="shared" si="42"/>
        <v>3755</v>
      </c>
      <c r="C43" s="818">
        <v>344</v>
      </c>
      <c r="D43" s="818">
        <v>22</v>
      </c>
      <c r="E43" s="818">
        <v>59</v>
      </c>
      <c r="F43" s="818">
        <v>1748</v>
      </c>
      <c r="G43" s="818">
        <v>1565</v>
      </c>
      <c r="H43" s="818">
        <v>2</v>
      </c>
      <c r="I43" s="819">
        <v>15</v>
      </c>
      <c r="J43" s="910"/>
      <c r="K43" s="910"/>
      <c r="L43" s="910"/>
    </row>
    <row r="44" spans="1:12" ht="17.25" thickBot="1">
      <c r="A44" s="727" t="s">
        <v>337</v>
      </c>
      <c r="B44" s="820">
        <f t="shared" si="42"/>
        <v>1258</v>
      </c>
      <c r="C44" s="821">
        <v>110</v>
      </c>
      <c r="D44" s="821">
        <v>33</v>
      </c>
      <c r="E44" s="821">
        <v>39</v>
      </c>
      <c r="F44" s="821">
        <v>715</v>
      </c>
      <c r="G44" s="821">
        <v>353</v>
      </c>
      <c r="H44" s="821">
        <v>1</v>
      </c>
      <c r="I44" s="822">
        <v>7</v>
      </c>
      <c r="J44" s="910"/>
      <c r="K44" s="910"/>
      <c r="L44" s="910"/>
    </row>
    <row r="45" spans="1:12" ht="16.5" customHeight="1">
      <c r="A45" s="728" t="s">
        <v>346</v>
      </c>
      <c r="B45" s="814">
        <f t="shared" si="42"/>
        <v>634</v>
      </c>
      <c r="C45" s="815">
        <f>C46+C47+C48</f>
        <v>70</v>
      </c>
      <c r="D45" s="815">
        <f t="shared" ref="D45" si="55">D46+D47+D48</f>
        <v>99</v>
      </c>
      <c r="E45" s="815">
        <f t="shared" ref="E45" si="56">E46+E47+E48</f>
        <v>36</v>
      </c>
      <c r="F45" s="815">
        <f t="shared" ref="F45" si="57">F46+F47+F48</f>
        <v>260</v>
      </c>
      <c r="G45" s="815">
        <f t="shared" ref="G45" si="58">G46+G47+G48</f>
        <v>163</v>
      </c>
      <c r="H45" s="815">
        <f t="shared" ref="H45" si="59">H46+H47+H48</f>
        <v>2</v>
      </c>
      <c r="I45" s="816">
        <f t="shared" ref="I45" si="60">I46+I47+I48</f>
        <v>4</v>
      </c>
      <c r="J45" s="910"/>
      <c r="K45" s="910"/>
      <c r="L45" s="910"/>
    </row>
    <row r="46" spans="1:12">
      <c r="A46" s="418" t="s">
        <v>336</v>
      </c>
      <c r="B46" s="817">
        <f t="shared" si="42"/>
        <v>0</v>
      </c>
      <c r="C46" s="818">
        <v>0</v>
      </c>
      <c r="D46" s="818">
        <v>0</v>
      </c>
      <c r="E46" s="818">
        <v>0</v>
      </c>
      <c r="F46" s="818">
        <v>0</v>
      </c>
      <c r="G46" s="818">
        <v>0</v>
      </c>
      <c r="H46" s="818">
        <v>0</v>
      </c>
      <c r="I46" s="819">
        <v>0</v>
      </c>
      <c r="J46" s="910"/>
      <c r="K46" s="910"/>
      <c r="L46" s="910"/>
    </row>
    <row r="47" spans="1:12">
      <c r="A47" s="418" t="s">
        <v>299</v>
      </c>
      <c r="B47" s="817">
        <f t="shared" si="42"/>
        <v>344</v>
      </c>
      <c r="C47" s="818">
        <v>24</v>
      </c>
      <c r="D47" s="818">
        <v>27</v>
      </c>
      <c r="E47" s="818">
        <v>9</v>
      </c>
      <c r="F47" s="818">
        <v>149</v>
      </c>
      <c r="G47" s="818">
        <v>133</v>
      </c>
      <c r="H47" s="818">
        <v>1</v>
      </c>
      <c r="I47" s="819">
        <v>1</v>
      </c>
      <c r="J47" s="910"/>
      <c r="K47" s="910"/>
      <c r="L47" s="910"/>
    </row>
    <row r="48" spans="1:12" ht="17.25" thickBot="1">
      <c r="A48" s="727" t="s">
        <v>337</v>
      </c>
      <c r="B48" s="820">
        <f t="shared" si="42"/>
        <v>290</v>
      </c>
      <c r="C48" s="821">
        <v>46</v>
      </c>
      <c r="D48" s="821">
        <v>72</v>
      </c>
      <c r="E48" s="821">
        <v>27</v>
      </c>
      <c r="F48" s="821">
        <v>111</v>
      </c>
      <c r="G48" s="821">
        <v>30</v>
      </c>
      <c r="H48" s="821">
        <v>1</v>
      </c>
      <c r="I48" s="822">
        <v>3</v>
      </c>
      <c r="J48" s="910"/>
      <c r="K48" s="910"/>
      <c r="L48" s="910"/>
    </row>
    <row r="49" spans="1:12">
      <c r="A49" s="728" t="s">
        <v>347</v>
      </c>
      <c r="B49" s="814">
        <f t="shared" si="42"/>
        <v>570</v>
      </c>
      <c r="C49" s="815">
        <f>C50+C51+C52</f>
        <v>39</v>
      </c>
      <c r="D49" s="815">
        <f t="shared" ref="D49" si="61">D50+D51+D52</f>
        <v>89</v>
      </c>
      <c r="E49" s="815">
        <f t="shared" ref="E49" si="62">E50+E51+E52</f>
        <v>26</v>
      </c>
      <c r="F49" s="815">
        <f t="shared" ref="F49" si="63">F50+F51+F52</f>
        <v>275</v>
      </c>
      <c r="G49" s="815">
        <f t="shared" ref="G49" si="64">G50+G51+G52</f>
        <v>133</v>
      </c>
      <c r="H49" s="815">
        <f t="shared" ref="H49" si="65">H50+H51+H52</f>
        <v>3</v>
      </c>
      <c r="I49" s="816">
        <f t="shared" ref="I49" si="66">I50+I51+I52</f>
        <v>5</v>
      </c>
      <c r="J49" s="910"/>
      <c r="K49" s="910"/>
      <c r="L49" s="910"/>
    </row>
    <row r="50" spans="1:12">
      <c r="A50" s="418" t="s">
        <v>336</v>
      </c>
      <c r="B50" s="817">
        <f t="shared" si="42"/>
        <v>0</v>
      </c>
      <c r="C50" s="818">
        <v>0</v>
      </c>
      <c r="D50" s="818">
        <v>0</v>
      </c>
      <c r="E50" s="818">
        <v>0</v>
      </c>
      <c r="F50" s="818">
        <v>0</v>
      </c>
      <c r="G50" s="818">
        <v>0</v>
      </c>
      <c r="H50" s="818">
        <v>0</v>
      </c>
      <c r="I50" s="819">
        <v>0</v>
      </c>
      <c r="J50" s="910"/>
      <c r="K50" s="910"/>
      <c r="L50" s="910"/>
    </row>
    <row r="51" spans="1:12">
      <c r="A51" s="418" t="s">
        <v>299</v>
      </c>
      <c r="B51" s="817">
        <f t="shared" si="42"/>
        <v>299</v>
      </c>
      <c r="C51" s="818">
        <v>15</v>
      </c>
      <c r="D51" s="818">
        <v>17</v>
      </c>
      <c r="E51" s="818">
        <v>9</v>
      </c>
      <c r="F51" s="818">
        <v>164</v>
      </c>
      <c r="G51" s="818">
        <v>92</v>
      </c>
      <c r="H51" s="818">
        <v>1</v>
      </c>
      <c r="I51" s="819">
        <v>1</v>
      </c>
      <c r="J51" s="910"/>
      <c r="K51" s="910"/>
      <c r="L51" s="910"/>
    </row>
    <row r="52" spans="1:12" ht="17.25" thickBot="1">
      <c r="A52" s="727" t="s">
        <v>337</v>
      </c>
      <c r="B52" s="820">
        <f t="shared" si="42"/>
        <v>271</v>
      </c>
      <c r="C52" s="821">
        <v>24</v>
      </c>
      <c r="D52" s="821">
        <v>72</v>
      </c>
      <c r="E52" s="821">
        <v>17</v>
      </c>
      <c r="F52" s="821">
        <v>111</v>
      </c>
      <c r="G52" s="821">
        <v>41</v>
      </c>
      <c r="H52" s="821">
        <v>2</v>
      </c>
      <c r="I52" s="822">
        <v>4</v>
      </c>
      <c r="J52" s="910"/>
      <c r="K52" s="910"/>
      <c r="L52" s="910"/>
    </row>
    <row r="53" spans="1:12">
      <c r="A53" s="728" t="s">
        <v>348</v>
      </c>
      <c r="B53" s="814">
        <f t="shared" si="42"/>
        <v>973</v>
      </c>
      <c r="C53" s="815">
        <f>C54+C55+C56</f>
        <v>52</v>
      </c>
      <c r="D53" s="815">
        <f t="shared" ref="D53" si="67">D54+D55+D56</f>
        <v>107</v>
      </c>
      <c r="E53" s="815">
        <f t="shared" ref="E53" si="68">E54+E55+E56</f>
        <v>51</v>
      </c>
      <c r="F53" s="815">
        <f t="shared" ref="F53" si="69">F54+F55+F56</f>
        <v>441</v>
      </c>
      <c r="G53" s="815">
        <f t="shared" ref="G53" si="70">G54+G55+G56</f>
        <v>316</v>
      </c>
      <c r="H53" s="815">
        <f t="shared" ref="H53" si="71">H54+H55+H56</f>
        <v>0</v>
      </c>
      <c r="I53" s="816">
        <f t="shared" ref="I53" si="72">I54+I55+I56</f>
        <v>6</v>
      </c>
      <c r="J53" s="910"/>
      <c r="K53" s="910"/>
      <c r="L53" s="910"/>
    </row>
    <row r="54" spans="1:12">
      <c r="A54" s="418" t="s">
        <v>336</v>
      </c>
      <c r="B54" s="817">
        <f t="shared" si="42"/>
        <v>0</v>
      </c>
      <c r="C54" s="818">
        <v>0</v>
      </c>
      <c r="D54" s="818">
        <v>0</v>
      </c>
      <c r="E54" s="818">
        <v>0</v>
      </c>
      <c r="F54" s="818">
        <v>0</v>
      </c>
      <c r="G54" s="818">
        <v>0</v>
      </c>
      <c r="H54" s="818">
        <v>0</v>
      </c>
      <c r="I54" s="819">
        <v>0</v>
      </c>
      <c r="J54" s="910"/>
      <c r="K54" s="910"/>
      <c r="L54" s="910"/>
    </row>
    <row r="55" spans="1:12">
      <c r="A55" s="418" t="s">
        <v>299</v>
      </c>
      <c r="B55" s="817">
        <f t="shared" si="42"/>
        <v>361</v>
      </c>
      <c r="C55" s="818">
        <v>9</v>
      </c>
      <c r="D55" s="818">
        <v>11</v>
      </c>
      <c r="E55" s="818">
        <v>6</v>
      </c>
      <c r="F55" s="818">
        <v>176</v>
      </c>
      <c r="G55" s="818">
        <v>157</v>
      </c>
      <c r="H55" s="818">
        <v>0</v>
      </c>
      <c r="I55" s="819">
        <v>2</v>
      </c>
      <c r="J55" s="910"/>
      <c r="K55" s="910"/>
      <c r="L55" s="910"/>
    </row>
    <row r="56" spans="1:12" ht="17.25" thickBot="1">
      <c r="A56" s="727" t="s">
        <v>337</v>
      </c>
      <c r="B56" s="820">
        <f t="shared" si="42"/>
        <v>612</v>
      </c>
      <c r="C56" s="821">
        <v>43</v>
      </c>
      <c r="D56" s="821">
        <v>96</v>
      </c>
      <c r="E56" s="821">
        <v>45</v>
      </c>
      <c r="F56" s="821">
        <v>265</v>
      </c>
      <c r="G56" s="821">
        <v>159</v>
      </c>
      <c r="H56" s="821">
        <v>0</v>
      </c>
      <c r="I56" s="822">
        <v>4</v>
      </c>
      <c r="J56" s="910"/>
      <c r="K56" s="910"/>
      <c r="L56" s="910"/>
    </row>
    <row r="57" spans="1:12">
      <c r="A57" s="728" t="s">
        <v>349</v>
      </c>
      <c r="B57" s="814">
        <f t="shared" si="42"/>
        <v>797</v>
      </c>
      <c r="C57" s="815">
        <f>C58+C59+C60</f>
        <v>43</v>
      </c>
      <c r="D57" s="815">
        <f t="shared" ref="D57" si="73">D58+D59+D60</f>
        <v>117</v>
      </c>
      <c r="E57" s="815">
        <f t="shared" ref="E57" si="74">E58+E59+E60</f>
        <v>81</v>
      </c>
      <c r="F57" s="815">
        <f t="shared" ref="F57" si="75">F58+F59+F60</f>
        <v>312</v>
      </c>
      <c r="G57" s="815">
        <f t="shared" ref="G57" si="76">G58+G59+G60</f>
        <v>242</v>
      </c>
      <c r="H57" s="815">
        <f t="shared" ref="H57" si="77">H58+H59+H60</f>
        <v>0</v>
      </c>
      <c r="I57" s="816">
        <f t="shared" ref="I57" si="78">I58+I59+I60</f>
        <v>2</v>
      </c>
      <c r="J57" s="910"/>
      <c r="K57" s="910"/>
      <c r="L57" s="910"/>
    </row>
    <row r="58" spans="1:12">
      <c r="A58" s="418" t="s">
        <v>336</v>
      </c>
      <c r="B58" s="817">
        <f t="shared" si="42"/>
        <v>0</v>
      </c>
      <c r="C58" s="818">
        <v>0</v>
      </c>
      <c r="D58" s="818">
        <v>0</v>
      </c>
      <c r="E58" s="818">
        <v>0</v>
      </c>
      <c r="F58" s="818">
        <v>0</v>
      </c>
      <c r="G58" s="818">
        <v>0</v>
      </c>
      <c r="H58" s="818">
        <v>0</v>
      </c>
      <c r="I58" s="819">
        <v>0</v>
      </c>
      <c r="J58" s="910"/>
      <c r="K58" s="910"/>
      <c r="L58" s="910"/>
    </row>
    <row r="59" spans="1:12">
      <c r="A59" s="418" t="s">
        <v>299</v>
      </c>
      <c r="B59" s="817">
        <f t="shared" si="42"/>
        <v>545</v>
      </c>
      <c r="C59" s="818">
        <v>23</v>
      </c>
      <c r="D59" s="818">
        <v>46</v>
      </c>
      <c r="E59" s="818">
        <v>28</v>
      </c>
      <c r="F59" s="818">
        <v>223</v>
      </c>
      <c r="G59" s="818">
        <v>224</v>
      </c>
      <c r="H59" s="818">
        <v>0</v>
      </c>
      <c r="I59" s="819">
        <v>1</v>
      </c>
      <c r="J59" s="910"/>
      <c r="K59" s="910"/>
      <c r="L59" s="910"/>
    </row>
    <row r="60" spans="1:12" ht="17.25" thickBot="1">
      <c r="A60" s="727" t="s">
        <v>337</v>
      </c>
      <c r="B60" s="820">
        <f t="shared" si="42"/>
        <v>252</v>
      </c>
      <c r="C60" s="821">
        <v>20</v>
      </c>
      <c r="D60" s="821">
        <v>71</v>
      </c>
      <c r="E60" s="821">
        <v>53</v>
      </c>
      <c r="F60" s="821">
        <v>89</v>
      </c>
      <c r="G60" s="821">
        <v>18</v>
      </c>
      <c r="H60" s="821">
        <v>0</v>
      </c>
      <c r="I60" s="822">
        <v>1</v>
      </c>
      <c r="J60" s="910"/>
      <c r="K60" s="910"/>
      <c r="L60" s="910"/>
    </row>
    <row r="61" spans="1:12">
      <c r="A61" s="728" t="s">
        <v>350</v>
      </c>
      <c r="B61" s="814">
        <f t="shared" si="42"/>
        <v>751</v>
      </c>
      <c r="C61" s="815">
        <f>C62+C63+C64</f>
        <v>73</v>
      </c>
      <c r="D61" s="815">
        <f t="shared" ref="D61" si="79">D62+D63+D64</f>
        <v>163</v>
      </c>
      <c r="E61" s="815">
        <f t="shared" ref="E61" si="80">E62+E63+E64</f>
        <v>47</v>
      </c>
      <c r="F61" s="815">
        <f t="shared" ref="F61" si="81">F62+F63+F64</f>
        <v>290</v>
      </c>
      <c r="G61" s="815">
        <f t="shared" ref="G61" si="82">G62+G63+G64</f>
        <v>173</v>
      </c>
      <c r="H61" s="815">
        <f t="shared" ref="H61" si="83">H62+H63+H64</f>
        <v>0</v>
      </c>
      <c r="I61" s="816">
        <f t="shared" ref="I61" si="84">I62+I63+I64</f>
        <v>5</v>
      </c>
      <c r="J61" s="910"/>
      <c r="K61" s="910"/>
      <c r="L61" s="910"/>
    </row>
    <row r="62" spans="1:12">
      <c r="A62" s="418" t="s">
        <v>336</v>
      </c>
      <c r="B62" s="817">
        <f t="shared" si="42"/>
        <v>0</v>
      </c>
      <c r="C62" s="818">
        <v>0</v>
      </c>
      <c r="D62" s="818">
        <v>0</v>
      </c>
      <c r="E62" s="818">
        <v>0</v>
      </c>
      <c r="F62" s="818">
        <v>0</v>
      </c>
      <c r="G62" s="818">
        <v>0</v>
      </c>
      <c r="H62" s="818">
        <v>0</v>
      </c>
      <c r="I62" s="819">
        <v>0</v>
      </c>
      <c r="J62" s="910"/>
      <c r="K62" s="910"/>
      <c r="L62" s="910"/>
    </row>
    <row r="63" spans="1:12" ht="16.5" customHeight="1">
      <c r="A63" s="418" t="s">
        <v>299</v>
      </c>
      <c r="B63" s="817">
        <f t="shared" si="42"/>
        <v>331</v>
      </c>
      <c r="C63" s="818">
        <v>20</v>
      </c>
      <c r="D63" s="818">
        <v>42</v>
      </c>
      <c r="E63" s="818">
        <v>6</v>
      </c>
      <c r="F63" s="818">
        <v>162</v>
      </c>
      <c r="G63" s="818">
        <v>99</v>
      </c>
      <c r="H63" s="818">
        <v>0</v>
      </c>
      <c r="I63" s="819">
        <v>2</v>
      </c>
      <c r="J63" s="910"/>
      <c r="K63" s="910"/>
      <c r="L63" s="910"/>
    </row>
    <row r="64" spans="1:12" ht="17.25" thickBot="1">
      <c r="A64" s="727" t="s">
        <v>337</v>
      </c>
      <c r="B64" s="820">
        <f t="shared" si="42"/>
        <v>420</v>
      </c>
      <c r="C64" s="821">
        <v>53</v>
      </c>
      <c r="D64" s="821">
        <v>121</v>
      </c>
      <c r="E64" s="821">
        <v>41</v>
      </c>
      <c r="F64" s="821">
        <v>128</v>
      </c>
      <c r="G64" s="821">
        <v>74</v>
      </c>
      <c r="H64" s="821">
        <v>0</v>
      </c>
      <c r="I64" s="822">
        <v>3</v>
      </c>
      <c r="J64" s="910"/>
      <c r="K64" s="910"/>
      <c r="L64" s="910"/>
    </row>
    <row r="65" spans="1:12">
      <c r="A65" s="728" t="s">
        <v>351</v>
      </c>
      <c r="B65" s="814">
        <f t="shared" si="42"/>
        <v>1114</v>
      </c>
      <c r="C65" s="815">
        <f>C66+C67+C68</f>
        <v>107</v>
      </c>
      <c r="D65" s="815">
        <f t="shared" ref="D65" si="85">D66+D67+D68</f>
        <v>71</v>
      </c>
      <c r="E65" s="815">
        <f t="shared" ref="E65" si="86">E66+E67+E68</f>
        <v>34</v>
      </c>
      <c r="F65" s="815">
        <f t="shared" ref="F65" si="87">F66+F67+F68</f>
        <v>602</v>
      </c>
      <c r="G65" s="815">
        <f t="shared" ref="G65" si="88">G66+G67+G68</f>
        <v>295</v>
      </c>
      <c r="H65" s="815">
        <f t="shared" ref="H65" si="89">H66+H67+H68</f>
        <v>0</v>
      </c>
      <c r="I65" s="816">
        <f t="shared" ref="I65" si="90">I66+I67+I68</f>
        <v>5</v>
      </c>
      <c r="J65" s="910"/>
      <c r="K65" s="910"/>
      <c r="L65" s="910"/>
    </row>
    <row r="66" spans="1:12">
      <c r="A66" s="418" t="s">
        <v>336</v>
      </c>
      <c r="B66" s="817">
        <f t="shared" si="42"/>
        <v>0</v>
      </c>
      <c r="C66" s="818">
        <v>0</v>
      </c>
      <c r="D66" s="818">
        <v>0</v>
      </c>
      <c r="E66" s="818">
        <v>0</v>
      </c>
      <c r="F66" s="818">
        <v>0</v>
      </c>
      <c r="G66" s="818">
        <v>0</v>
      </c>
      <c r="H66" s="818">
        <v>0</v>
      </c>
      <c r="I66" s="819">
        <v>0</v>
      </c>
      <c r="J66" s="910"/>
      <c r="K66" s="910"/>
      <c r="L66" s="910"/>
    </row>
    <row r="67" spans="1:12">
      <c r="A67" s="418" t="s">
        <v>299</v>
      </c>
      <c r="B67" s="817">
        <f t="shared" si="42"/>
        <v>530</v>
      </c>
      <c r="C67" s="818">
        <v>19</v>
      </c>
      <c r="D67" s="818">
        <v>27</v>
      </c>
      <c r="E67" s="818">
        <v>10</v>
      </c>
      <c r="F67" s="818">
        <v>319</v>
      </c>
      <c r="G67" s="818">
        <v>151</v>
      </c>
      <c r="H67" s="818">
        <v>0</v>
      </c>
      <c r="I67" s="819">
        <v>4</v>
      </c>
      <c r="J67" s="910"/>
      <c r="K67" s="910"/>
      <c r="L67" s="910"/>
    </row>
    <row r="68" spans="1:12" ht="17.25" thickBot="1">
      <c r="A68" s="727" t="s">
        <v>337</v>
      </c>
      <c r="B68" s="820">
        <f t="shared" si="42"/>
        <v>584</v>
      </c>
      <c r="C68" s="821">
        <v>88</v>
      </c>
      <c r="D68" s="821">
        <v>44</v>
      </c>
      <c r="E68" s="821">
        <v>24</v>
      </c>
      <c r="F68" s="821">
        <v>283</v>
      </c>
      <c r="G68" s="821">
        <v>144</v>
      </c>
      <c r="H68" s="821">
        <v>0</v>
      </c>
      <c r="I68" s="822">
        <v>1</v>
      </c>
      <c r="J68" s="910"/>
      <c r="K68" s="910"/>
      <c r="L68" s="910"/>
    </row>
    <row r="69" spans="1:12">
      <c r="A69" s="728" t="s">
        <v>352</v>
      </c>
      <c r="B69" s="814">
        <f t="shared" ref="B69:B76" si="91">SUM(C69:I69)</f>
        <v>1493</v>
      </c>
      <c r="C69" s="815">
        <f>C70+C71+C72</f>
        <v>103</v>
      </c>
      <c r="D69" s="815">
        <f t="shared" ref="D69" si="92">D70+D71+D72</f>
        <v>79</v>
      </c>
      <c r="E69" s="815">
        <f t="shared" ref="E69" si="93">E70+E71+E72</f>
        <v>41</v>
      </c>
      <c r="F69" s="815">
        <f t="shared" ref="F69" si="94">F70+F71+F72</f>
        <v>729</v>
      </c>
      <c r="G69" s="815">
        <f t="shared" ref="G69" si="95">G70+G71+G72</f>
        <v>534</v>
      </c>
      <c r="H69" s="815">
        <f t="shared" ref="H69" si="96">H70+H71+H72</f>
        <v>0</v>
      </c>
      <c r="I69" s="816">
        <f t="shared" ref="I69" si="97">I70+I71+I72</f>
        <v>7</v>
      </c>
      <c r="J69" s="910"/>
      <c r="K69" s="910"/>
      <c r="L69" s="910"/>
    </row>
    <row r="70" spans="1:12">
      <c r="A70" s="418" t="s">
        <v>336</v>
      </c>
      <c r="B70" s="817">
        <f t="shared" si="91"/>
        <v>0</v>
      </c>
      <c r="C70" s="818">
        <v>0</v>
      </c>
      <c r="D70" s="818">
        <v>0</v>
      </c>
      <c r="E70" s="818">
        <v>0</v>
      </c>
      <c r="F70" s="818">
        <v>0</v>
      </c>
      <c r="G70" s="818">
        <v>0</v>
      </c>
      <c r="H70" s="818">
        <v>0</v>
      </c>
      <c r="I70" s="819">
        <v>0</v>
      </c>
      <c r="J70" s="910"/>
      <c r="K70" s="910"/>
      <c r="L70" s="910"/>
    </row>
    <row r="71" spans="1:12">
      <c r="A71" s="418" t="s">
        <v>299</v>
      </c>
      <c r="B71" s="817">
        <f t="shared" si="91"/>
        <v>968</v>
      </c>
      <c r="C71" s="818">
        <v>51</v>
      </c>
      <c r="D71" s="818">
        <v>28</v>
      </c>
      <c r="E71" s="818">
        <v>13</v>
      </c>
      <c r="F71" s="818">
        <v>455</v>
      </c>
      <c r="G71" s="818">
        <v>415</v>
      </c>
      <c r="H71" s="818">
        <v>0</v>
      </c>
      <c r="I71" s="819">
        <v>6</v>
      </c>
      <c r="J71" s="910"/>
      <c r="K71" s="910"/>
      <c r="L71" s="910"/>
    </row>
    <row r="72" spans="1:12" ht="17.25" thickBot="1">
      <c r="A72" s="727" t="s">
        <v>337</v>
      </c>
      <c r="B72" s="820">
        <f t="shared" si="91"/>
        <v>525</v>
      </c>
      <c r="C72" s="821">
        <v>52</v>
      </c>
      <c r="D72" s="821">
        <v>51</v>
      </c>
      <c r="E72" s="821">
        <v>28</v>
      </c>
      <c r="F72" s="821">
        <v>274</v>
      </c>
      <c r="G72" s="821">
        <v>119</v>
      </c>
      <c r="H72" s="821">
        <v>0</v>
      </c>
      <c r="I72" s="822">
        <v>1</v>
      </c>
      <c r="J72" s="910"/>
      <c r="K72" s="910"/>
      <c r="L72" s="910"/>
    </row>
    <row r="73" spans="1:12">
      <c r="A73" s="728" t="s">
        <v>353</v>
      </c>
      <c r="B73" s="814">
        <f t="shared" si="91"/>
        <v>348</v>
      </c>
      <c r="C73" s="815">
        <f>C74+C75+C76</f>
        <v>15</v>
      </c>
      <c r="D73" s="815">
        <f t="shared" ref="D73" si="98">D74+D75+D76</f>
        <v>65</v>
      </c>
      <c r="E73" s="815">
        <f t="shared" ref="E73" si="99">E74+E75+E76</f>
        <v>34</v>
      </c>
      <c r="F73" s="815">
        <f t="shared" ref="F73" si="100">F74+F75+F76</f>
        <v>168</v>
      </c>
      <c r="G73" s="815">
        <f t="shared" ref="G73" si="101">G74+G75+G76</f>
        <v>64</v>
      </c>
      <c r="H73" s="815">
        <f t="shared" ref="H73" si="102">H74+H75+H76</f>
        <v>0</v>
      </c>
      <c r="I73" s="816">
        <f t="shared" ref="I73" si="103">I74+I75+I76</f>
        <v>2</v>
      </c>
      <c r="J73" s="910"/>
      <c r="K73" s="910"/>
      <c r="L73" s="910"/>
    </row>
    <row r="74" spans="1:12">
      <c r="A74" s="418" t="s">
        <v>336</v>
      </c>
      <c r="B74" s="817">
        <f t="shared" si="91"/>
        <v>0</v>
      </c>
      <c r="C74" s="818">
        <v>0</v>
      </c>
      <c r="D74" s="818">
        <v>0</v>
      </c>
      <c r="E74" s="818">
        <v>0</v>
      </c>
      <c r="F74" s="818">
        <v>0</v>
      </c>
      <c r="G74" s="818">
        <v>0</v>
      </c>
      <c r="H74" s="818">
        <v>0</v>
      </c>
      <c r="I74" s="819">
        <v>0</v>
      </c>
      <c r="J74" s="910"/>
      <c r="K74" s="910"/>
      <c r="L74" s="910"/>
    </row>
    <row r="75" spans="1:12">
      <c r="A75" s="418" t="s">
        <v>299</v>
      </c>
      <c r="B75" s="817">
        <f t="shared" si="91"/>
        <v>50</v>
      </c>
      <c r="C75" s="818">
        <v>1</v>
      </c>
      <c r="D75" s="818">
        <v>1</v>
      </c>
      <c r="E75" s="818">
        <v>3</v>
      </c>
      <c r="F75" s="818">
        <v>25</v>
      </c>
      <c r="G75" s="818">
        <v>20</v>
      </c>
      <c r="H75" s="818">
        <v>0</v>
      </c>
      <c r="I75" s="819">
        <v>0</v>
      </c>
      <c r="J75" s="910"/>
      <c r="K75" s="910"/>
      <c r="L75" s="910"/>
    </row>
    <row r="76" spans="1:12" ht="17.25" thickBot="1">
      <c r="A76" s="727" t="s">
        <v>337</v>
      </c>
      <c r="B76" s="820">
        <f t="shared" si="91"/>
        <v>298</v>
      </c>
      <c r="C76" s="821">
        <v>14</v>
      </c>
      <c r="D76" s="821">
        <v>64</v>
      </c>
      <c r="E76" s="821">
        <v>31</v>
      </c>
      <c r="F76" s="821">
        <v>143</v>
      </c>
      <c r="G76" s="821">
        <v>44</v>
      </c>
      <c r="H76" s="821">
        <v>0</v>
      </c>
      <c r="I76" s="822">
        <v>2</v>
      </c>
      <c r="J76" s="910"/>
      <c r="K76" s="910"/>
      <c r="L76" s="910"/>
    </row>
    <row r="77" spans="1:12">
      <c r="A77" s="116"/>
      <c r="B77" s="116"/>
      <c r="C77" s="116"/>
      <c r="D77" s="116"/>
      <c r="E77" s="116"/>
      <c r="F77" s="116"/>
      <c r="G77" s="116"/>
      <c r="H77" s="116"/>
      <c r="I77" s="116"/>
    </row>
    <row r="78" spans="1:12">
      <c r="A78" s="152" t="s">
        <v>1401</v>
      </c>
      <c r="B78" s="116"/>
      <c r="C78" s="116"/>
      <c r="D78" s="116"/>
      <c r="E78" s="116"/>
      <c r="F78" s="116"/>
      <c r="G78" s="116"/>
      <c r="H78" s="116"/>
      <c r="I78" s="116"/>
    </row>
    <row r="79" spans="1:12">
      <c r="A79" s="116"/>
      <c r="B79" s="116"/>
      <c r="C79" s="116"/>
      <c r="D79" s="116"/>
      <c r="E79" s="116"/>
      <c r="F79" s="116"/>
      <c r="G79" s="116"/>
      <c r="H79" s="116"/>
      <c r="I79" s="116"/>
    </row>
  </sheetData>
  <mergeCells count="1">
    <mergeCell ref="A1:I1"/>
  </mergeCells>
  <phoneticPr fontId="40" type="noConversion"/>
  <pageMargins left="0.43307086614173229" right="0.43307086614173229" top="0.27559055118110237" bottom="0.47244094488188981" header="0.51181102362204722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="90" zoomScaleNormal="90" workbookViewId="0">
      <selection activeCell="I13" sqref="I13"/>
    </sheetView>
  </sheetViews>
  <sheetFormatPr defaultRowHeight="16.5"/>
  <cols>
    <col min="1" max="1" width="7.875" customWidth="1"/>
    <col min="2" max="2" width="9.375" bestFit="1" customWidth="1"/>
    <col min="3" max="3" width="10.75" customWidth="1"/>
    <col min="4" max="5" width="12.625" customWidth="1"/>
    <col min="6" max="9" width="10.75" customWidth="1"/>
  </cols>
  <sheetData>
    <row r="1" spans="1:9" ht="26.25">
      <c r="A1" s="1331" t="s">
        <v>693</v>
      </c>
      <c r="B1" s="1331"/>
      <c r="C1" s="1331"/>
      <c r="D1" s="1331"/>
      <c r="E1" s="1331"/>
      <c r="F1" s="1331"/>
      <c r="G1" s="1331"/>
      <c r="H1" s="1331"/>
      <c r="I1" s="1331"/>
    </row>
    <row r="3" spans="1:9" ht="18.75" customHeight="1" thickBot="1">
      <c r="A3" s="2"/>
      <c r="D3" s="522" t="s">
        <v>959</v>
      </c>
      <c r="I3" s="3" t="s">
        <v>232</v>
      </c>
    </row>
    <row r="4" spans="1:9" ht="33.75" customHeight="1">
      <c r="A4" s="512" t="s">
        <v>289</v>
      </c>
      <c r="B4" s="471" t="s">
        <v>290</v>
      </c>
      <c r="C4" s="473" t="s">
        <v>694</v>
      </c>
      <c r="D4" s="473" t="s">
        <v>900</v>
      </c>
      <c r="E4" s="473" t="s">
        <v>901</v>
      </c>
      <c r="F4" s="473" t="s">
        <v>902</v>
      </c>
      <c r="G4" s="473" t="s">
        <v>696</v>
      </c>
      <c r="H4" s="473" t="s">
        <v>695</v>
      </c>
      <c r="I4" s="474" t="s">
        <v>697</v>
      </c>
    </row>
    <row r="5" spans="1:9" s="107" customFormat="1">
      <c r="A5" s="513">
        <v>2013</v>
      </c>
      <c r="B5" s="876">
        <f>SUM(C5:I5)</f>
        <v>43770</v>
      </c>
      <c r="C5" s="877">
        <v>2332</v>
      </c>
      <c r="D5" s="877">
        <v>1439</v>
      </c>
      <c r="E5" s="877">
        <v>868</v>
      </c>
      <c r="F5" s="877">
        <v>14751</v>
      </c>
      <c r="G5" s="877">
        <v>23632</v>
      </c>
      <c r="H5" s="877">
        <v>129</v>
      </c>
      <c r="I5" s="878">
        <v>619</v>
      </c>
    </row>
    <row r="6" spans="1:9" s="107" customFormat="1">
      <c r="A6" s="505">
        <v>2012</v>
      </c>
      <c r="B6" s="879">
        <v>42527</v>
      </c>
      <c r="C6" s="880">
        <v>2203</v>
      </c>
      <c r="D6" s="880">
        <v>1444</v>
      </c>
      <c r="E6" s="880">
        <v>869</v>
      </c>
      <c r="F6" s="880">
        <v>14440</v>
      </c>
      <c r="G6" s="880">
        <v>22935</v>
      </c>
      <c r="H6" s="880">
        <v>113</v>
      </c>
      <c r="I6" s="881">
        <v>523</v>
      </c>
    </row>
    <row r="7" spans="1:9">
      <c r="A7" s="207">
        <v>2011</v>
      </c>
      <c r="B7" s="879">
        <v>39842</v>
      </c>
      <c r="C7" s="880">
        <v>2116</v>
      </c>
      <c r="D7" s="880">
        <v>1462</v>
      </c>
      <c r="E7" s="880">
        <v>870</v>
      </c>
      <c r="F7" s="880">
        <v>14134</v>
      </c>
      <c r="G7" s="880">
        <v>20722</v>
      </c>
      <c r="H7" s="880">
        <v>89</v>
      </c>
      <c r="I7" s="881">
        <v>449</v>
      </c>
    </row>
    <row r="8" spans="1:9">
      <c r="A8" s="80">
        <v>2010</v>
      </c>
      <c r="B8" s="879">
        <v>38021</v>
      </c>
      <c r="C8" s="882">
        <v>2034</v>
      </c>
      <c r="D8" s="882">
        <v>1468</v>
      </c>
      <c r="E8" s="882">
        <v>888</v>
      </c>
      <c r="F8" s="882">
        <v>13789</v>
      </c>
      <c r="G8" s="882">
        <v>19367</v>
      </c>
      <c r="H8" s="882">
        <v>74</v>
      </c>
      <c r="I8" s="883">
        <v>401</v>
      </c>
    </row>
    <row r="9" spans="1:9">
      <c r="A9" s="26">
        <v>2009</v>
      </c>
      <c r="B9" s="879">
        <v>35550</v>
      </c>
      <c r="C9" s="884">
        <v>1917</v>
      </c>
      <c r="D9" s="884">
        <v>1470</v>
      </c>
      <c r="E9" s="884">
        <v>935</v>
      </c>
      <c r="F9" s="884">
        <v>13433</v>
      </c>
      <c r="G9" s="884">
        <v>17359</v>
      </c>
      <c r="H9" s="884">
        <v>66</v>
      </c>
      <c r="I9" s="885">
        <v>370</v>
      </c>
    </row>
    <row r="10" spans="1:9">
      <c r="A10" s="26">
        <v>2008</v>
      </c>
      <c r="B10" s="879">
        <v>33499</v>
      </c>
      <c r="C10" s="884">
        <v>1826</v>
      </c>
      <c r="D10" s="884">
        <v>1458</v>
      </c>
      <c r="E10" s="884">
        <v>969</v>
      </c>
      <c r="F10" s="884">
        <v>13306</v>
      </c>
      <c r="G10" s="884">
        <v>15525</v>
      </c>
      <c r="H10" s="884">
        <v>65</v>
      </c>
      <c r="I10" s="885">
        <v>350</v>
      </c>
    </row>
    <row r="11" spans="1:9">
      <c r="A11" s="26">
        <v>2007</v>
      </c>
      <c r="B11" s="879">
        <v>30856</v>
      </c>
      <c r="C11" s="884">
        <v>1748</v>
      </c>
      <c r="D11" s="884">
        <v>1460</v>
      </c>
      <c r="E11" s="884">
        <v>1002</v>
      </c>
      <c r="F11" s="884">
        <v>13081</v>
      </c>
      <c r="G11" s="884">
        <v>13184</v>
      </c>
      <c r="H11" s="884">
        <v>61</v>
      </c>
      <c r="I11" s="885">
        <v>320</v>
      </c>
    </row>
    <row r="12" spans="1:9">
      <c r="A12" s="26">
        <v>2006</v>
      </c>
      <c r="B12" s="879">
        <v>29233</v>
      </c>
      <c r="C12" s="884">
        <v>1643</v>
      </c>
      <c r="D12" s="884">
        <v>1475</v>
      </c>
      <c r="E12" s="884">
        <v>1066</v>
      </c>
      <c r="F12" s="884">
        <v>12864</v>
      </c>
      <c r="G12" s="884">
        <v>11828</v>
      </c>
      <c r="H12" s="884">
        <v>59</v>
      </c>
      <c r="I12" s="885">
        <v>298</v>
      </c>
    </row>
    <row r="13" spans="1:9">
      <c r="A13" s="26">
        <v>2005</v>
      </c>
      <c r="B13" s="879">
        <v>28367</v>
      </c>
      <c r="C13" s="884">
        <v>1473</v>
      </c>
      <c r="D13" s="884">
        <v>1495</v>
      </c>
      <c r="E13" s="884">
        <v>979</v>
      </c>
      <c r="F13" s="884">
        <v>12769</v>
      </c>
      <c r="G13" s="884">
        <v>11346</v>
      </c>
      <c r="H13" s="884">
        <v>42</v>
      </c>
      <c r="I13" s="885">
        <v>263</v>
      </c>
    </row>
    <row r="14" spans="1:9">
      <c r="A14" s="26">
        <v>2004</v>
      </c>
      <c r="B14" s="879">
        <v>26903</v>
      </c>
      <c r="C14" s="884">
        <v>1349</v>
      </c>
      <c r="D14" s="884">
        <v>1537</v>
      </c>
      <c r="E14" s="884">
        <v>966</v>
      </c>
      <c r="F14" s="884">
        <v>12225</v>
      </c>
      <c r="G14" s="884">
        <v>10583</v>
      </c>
      <c r="H14" s="874" t="s">
        <v>33</v>
      </c>
      <c r="I14" s="885">
        <v>243</v>
      </c>
    </row>
    <row r="15" spans="1:9">
      <c r="A15" s="26">
        <v>2003</v>
      </c>
      <c r="B15" s="879">
        <v>24142</v>
      </c>
      <c r="C15" s="884">
        <v>1329</v>
      </c>
      <c r="D15" s="884">
        <v>1632</v>
      </c>
      <c r="E15" s="884">
        <v>787</v>
      </c>
      <c r="F15" s="884">
        <v>11225</v>
      </c>
      <c r="G15" s="884">
        <v>8933</v>
      </c>
      <c r="H15" s="874" t="s">
        <v>33</v>
      </c>
      <c r="I15" s="885">
        <v>236</v>
      </c>
    </row>
    <row r="16" spans="1:9">
      <c r="A16" s="26">
        <v>2002</v>
      </c>
      <c r="B16" s="879">
        <v>22147</v>
      </c>
      <c r="C16" s="884">
        <v>1330</v>
      </c>
      <c r="D16" s="884">
        <v>1633</v>
      </c>
      <c r="E16" s="884">
        <v>575</v>
      </c>
      <c r="F16" s="884">
        <v>10471</v>
      </c>
      <c r="G16" s="884">
        <v>7939</v>
      </c>
      <c r="H16" s="874" t="s">
        <v>33</v>
      </c>
      <c r="I16" s="885">
        <v>199</v>
      </c>
    </row>
    <row r="17" spans="1:9">
      <c r="A17" s="26">
        <v>2001</v>
      </c>
      <c r="B17" s="879">
        <v>20097</v>
      </c>
      <c r="C17" s="884">
        <v>1306</v>
      </c>
      <c r="D17" s="884">
        <v>1991</v>
      </c>
      <c r="E17" s="884">
        <v>313</v>
      </c>
      <c r="F17" s="884">
        <v>9490</v>
      </c>
      <c r="G17" s="884">
        <v>6801</v>
      </c>
      <c r="H17" s="874" t="s">
        <v>33</v>
      </c>
      <c r="I17" s="885">
        <v>196</v>
      </c>
    </row>
    <row r="18" spans="1:9">
      <c r="A18" s="26">
        <v>2000</v>
      </c>
      <c r="B18" s="879">
        <v>19276</v>
      </c>
      <c r="C18" s="884">
        <v>1295</v>
      </c>
      <c r="D18" s="884">
        <v>2010</v>
      </c>
      <c r="E18" s="884">
        <v>324</v>
      </c>
      <c r="F18" s="884">
        <v>8970</v>
      </c>
      <c r="G18" s="884">
        <v>6473</v>
      </c>
      <c r="H18" s="874" t="s">
        <v>33</v>
      </c>
      <c r="I18" s="885">
        <v>204</v>
      </c>
    </row>
    <row r="19" spans="1:9">
      <c r="A19" s="26">
        <v>1999</v>
      </c>
      <c r="B19" s="879">
        <v>18768</v>
      </c>
      <c r="C19" s="884">
        <v>1300</v>
      </c>
      <c r="D19" s="884">
        <v>1965</v>
      </c>
      <c r="E19" s="884">
        <v>266</v>
      </c>
      <c r="F19" s="884">
        <v>8327</v>
      </c>
      <c r="G19" s="884">
        <v>6703</v>
      </c>
      <c r="H19" s="874" t="s">
        <v>33</v>
      </c>
      <c r="I19" s="885">
        <v>207</v>
      </c>
    </row>
    <row r="20" spans="1:9">
      <c r="A20" s="26">
        <v>1998</v>
      </c>
      <c r="B20" s="879">
        <v>17605</v>
      </c>
      <c r="C20" s="884">
        <v>1258</v>
      </c>
      <c r="D20" s="884">
        <v>1927</v>
      </c>
      <c r="E20" s="884">
        <v>227</v>
      </c>
      <c r="F20" s="884">
        <v>7468</v>
      </c>
      <c r="G20" s="884">
        <v>6541</v>
      </c>
      <c r="H20" s="874" t="s">
        <v>33</v>
      </c>
      <c r="I20" s="885">
        <v>184</v>
      </c>
    </row>
    <row r="21" spans="1:9">
      <c r="A21" s="26">
        <v>1997</v>
      </c>
      <c r="B21" s="879">
        <v>15375</v>
      </c>
      <c r="C21" s="884">
        <v>1158</v>
      </c>
      <c r="D21" s="884">
        <v>1634</v>
      </c>
      <c r="E21" s="884">
        <v>150</v>
      </c>
      <c r="F21" s="884">
        <v>6388</v>
      </c>
      <c r="G21" s="884">
        <v>5887</v>
      </c>
      <c r="H21" s="874" t="s">
        <v>33</v>
      </c>
      <c r="I21" s="885">
        <v>158</v>
      </c>
    </row>
    <row r="22" spans="1:9">
      <c r="A22" s="26">
        <v>1996</v>
      </c>
      <c r="B22" s="879">
        <v>12098</v>
      </c>
      <c r="C22" s="884">
        <v>1079</v>
      </c>
      <c r="D22" s="884">
        <v>1280</v>
      </c>
      <c r="E22" s="884">
        <v>69</v>
      </c>
      <c r="F22" s="884">
        <v>4688</v>
      </c>
      <c r="G22" s="884">
        <v>4865</v>
      </c>
      <c r="H22" s="874" t="s">
        <v>33</v>
      </c>
      <c r="I22" s="885">
        <v>117</v>
      </c>
    </row>
    <row r="23" spans="1:9">
      <c r="A23" s="26">
        <v>1995</v>
      </c>
      <c r="B23" s="879">
        <v>9085</v>
      </c>
      <c r="C23" s="884">
        <v>1029</v>
      </c>
      <c r="D23" s="884">
        <v>928</v>
      </c>
      <c r="E23" s="884">
        <v>22</v>
      </c>
      <c r="F23" s="884">
        <v>3175</v>
      </c>
      <c r="G23" s="884">
        <v>3844</v>
      </c>
      <c r="H23" s="874" t="s">
        <v>33</v>
      </c>
      <c r="I23" s="885">
        <v>87</v>
      </c>
    </row>
    <row r="24" spans="1:9">
      <c r="A24" s="26">
        <v>1994</v>
      </c>
      <c r="B24" s="879">
        <v>6975</v>
      </c>
      <c r="C24" s="884">
        <v>983</v>
      </c>
      <c r="D24" s="884">
        <v>807</v>
      </c>
      <c r="E24" s="884">
        <v>17</v>
      </c>
      <c r="F24" s="884">
        <v>2267</v>
      </c>
      <c r="G24" s="884">
        <v>2864</v>
      </c>
      <c r="H24" s="874" t="s">
        <v>33</v>
      </c>
      <c r="I24" s="885">
        <v>37</v>
      </c>
    </row>
    <row r="25" spans="1:9" ht="17.25" thickBot="1">
      <c r="A25" s="27">
        <v>1993</v>
      </c>
      <c r="B25" s="886">
        <v>5490</v>
      </c>
      <c r="C25" s="887">
        <v>837</v>
      </c>
      <c r="D25" s="887">
        <v>624</v>
      </c>
      <c r="E25" s="887">
        <v>19</v>
      </c>
      <c r="F25" s="887">
        <v>1776</v>
      </c>
      <c r="G25" s="887">
        <v>2205</v>
      </c>
      <c r="H25" s="875" t="s">
        <v>33</v>
      </c>
      <c r="I25" s="888">
        <v>29</v>
      </c>
    </row>
    <row r="26" spans="1:9">
      <c r="H26" s="206"/>
    </row>
    <row r="27" spans="1:9">
      <c r="H27" s="206"/>
    </row>
    <row r="28" spans="1:9">
      <c r="H28" s="206"/>
    </row>
    <row r="29" spans="1:9">
      <c r="H29" s="206"/>
    </row>
  </sheetData>
  <mergeCells count="1">
    <mergeCell ref="A1:I1"/>
  </mergeCells>
  <phoneticPr fontId="9" type="noConversion"/>
  <pageMargins left="0.7" right="0.7" top="0.75" bottom="0.75" header="0.3" footer="0.3"/>
  <pageSetup paperSize="9" scale="90" orientation="portrait" horizontalDpi="200" verticalDpi="2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24"/>
  <sheetViews>
    <sheetView zoomScale="90" zoomScaleNormal="90" workbookViewId="0">
      <selection activeCell="J14" sqref="J14"/>
    </sheetView>
  </sheetViews>
  <sheetFormatPr defaultRowHeight="16.5"/>
  <cols>
    <col min="1" max="1" width="9" style="107"/>
    <col min="2" max="2" width="3" style="107" customWidth="1"/>
    <col min="3" max="3" width="5.125" style="107" bestFit="1" customWidth="1"/>
    <col min="4" max="4" width="10.125" style="107" customWidth="1"/>
    <col min="5" max="5" width="9.125" style="107" bestFit="1" customWidth="1"/>
    <col min="6" max="7" width="13.375" style="107" customWidth="1"/>
    <col min="8" max="8" width="9.375" style="107" bestFit="1" customWidth="1"/>
    <col min="9" max="11" width="9.125" style="107" bestFit="1" customWidth="1"/>
    <col min="12" max="16384" width="9" style="107"/>
  </cols>
  <sheetData>
    <row r="1" spans="1:14" ht="26.25">
      <c r="A1" s="1331" t="s">
        <v>718</v>
      </c>
      <c r="B1" s="1331"/>
      <c r="C1" s="1331"/>
      <c r="D1" s="1331"/>
      <c r="E1" s="1331"/>
      <c r="F1" s="1331"/>
      <c r="G1" s="1331"/>
      <c r="H1" s="1331"/>
      <c r="I1" s="1331"/>
      <c r="J1" s="1331"/>
      <c r="K1" s="1331"/>
    </row>
    <row r="2" spans="1:14" ht="16.5" customHeight="1">
      <c r="A2" s="114" t="s">
        <v>354</v>
      </c>
      <c r="B2" s="120"/>
      <c r="D2" s="111"/>
      <c r="E2" s="111"/>
      <c r="F2" s="111"/>
      <c r="G2" s="111"/>
      <c r="H2" s="111"/>
      <c r="I2" s="111"/>
      <c r="J2" s="111"/>
      <c r="K2" s="111"/>
    </row>
    <row r="3" spans="1:14" ht="17.25" thickBot="1">
      <c r="A3" s="109"/>
      <c r="B3" s="121"/>
      <c r="C3" s="121"/>
      <c r="G3" s="522" t="s">
        <v>959</v>
      </c>
      <c r="K3" s="110" t="s">
        <v>294</v>
      </c>
    </row>
    <row r="4" spans="1:14">
      <c r="A4" s="1362" t="s">
        <v>295</v>
      </c>
      <c r="B4" s="1380"/>
      <c r="C4" s="1480" t="s">
        <v>296</v>
      </c>
      <c r="D4" s="1438"/>
      <c r="E4" s="1438"/>
      <c r="F4" s="1438"/>
      <c r="G4" s="1438"/>
      <c r="H4" s="1438"/>
      <c r="I4" s="1438"/>
      <c r="J4" s="1438"/>
      <c r="K4" s="1439"/>
    </row>
    <row r="5" spans="1:14" ht="35.25" customHeight="1" thickBot="1">
      <c r="A5" s="1437"/>
      <c r="B5" s="1479"/>
      <c r="C5" s="1481" t="s">
        <v>227</v>
      </c>
      <c r="D5" s="1482"/>
      <c r="E5" s="596" t="s">
        <v>694</v>
      </c>
      <c r="F5" s="596" t="s">
        <v>943</v>
      </c>
      <c r="G5" s="613" t="s">
        <v>944</v>
      </c>
      <c r="H5" s="596" t="s">
        <v>945</v>
      </c>
      <c r="I5" s="596" t="s">
        <v>696</v>
      </c>
      <c r="J5" s="596" t="s">
        <v>695</v>
      </c>
      <c r="K5" s="469" t="s">
        <v>697</v>
      </c>
    </row>
    <row r="6" spans="1:14">
      <c r="A6" s="1429" t="s">
        <v>297</v>
      </c>
      <c r="B6" s="1483"/>
      <c r="C6" s="612" t="s">
        <v>227</v>
      </c>
      <c r="D6" s="724">
        <f>SUM(E6:K6)</f>
        <v>52942</v>
      </c>
      <c r="E6" s="724">
        <f>SUM(E7:E8)</f>
        <v>7458</v>
      </c>
      <c r="F6" s="724">
        <f t="shared" ref="F6:K6" si="0">SUM(F7:F8)</f>
        <v>6175</v>
      </c>
      <c r="G6" s="724">
        <f t="shared" si="0"/>
        <v>3057</v>
      </c>
      <c r="H6" s="724">
        <f t="shared" si="0"/>
        <v>27351</v>
      </c>
      <c r="I6" s="724">
        <f t="shared" si="0"/>
        <v>8624</v>
      </c>
      <c r="J6" s="724">
        <f t="shared" si="0"/>
        <v>29</v>
      </c>
      <c r="K6" s="986">
        <f t="shared" si="0"/>
        <v>248</v>
      </c>
      <c r="L6" s="910"/>
      <c r="M6" s="910"/>
      <c r="N6" s="910"/>
    </row>
    <row r="7" spans="1:14">
      <c r="A7" s="1420"/>
      <c r="B7" s="1484"/>
      <c r="C7" s="375" t="s">
        <v>49</v>
      </c>
      <c r="D7" s="987">
        <f>SUM(E7:K7)</f>
        <v>27081</v>
      </c>
      <c r="E7" s="987">
        <f>SUM(E10,E13,E16)</f>
        <v>3864</v>
      </c>
      <c r="F7" s="987">
        <f t="shared" ref="F7:K7" si="1">SUM(F10,F13,F16)</f>
        <v>3153</v>
      </c>
      <c r="G7" s="987">
        <f t="shared" si="1"/>
        <v>1596</v>
      </c>
      <c r="H7" s="987">
        <f t="shared" si="1"/>
        <v>13899</v>
      </c>
      <c r="I7" s="987">
        <f t="shared" si="1"/>
        <v>4427</v>
      </c>
      <c r="J7" s="987">
        <f t="shared" si="1"/>
        <v>17</v>
      </c>
      <c r="K7" s="660">
        <f t="shared" si="1"/>
        <v>125</v>
      </c>
      <c r="L7" s="910"/>
      <c r="M7" s="910"/>
      <c r="N7" s="910"/>
    </row>
    <row r="8" spans="1:14">
      <c r="A8" s="1420"/>
      <c r="B8" s="1484"/>
      <c r="C8" s="375" t="s">
        <v>228</v>
      </c>
      <c r="D8" s="987">
        <f t="shared" ref="D8:D16" si="2">SUM(E8:K8)</f>
        <v>25861</v>
      </c>
      <c r="E8" s="987">
        <f>SUM(E11,E14,E17)</f>
        <v>3594</v>
      </c>
      <c r="F8" s="987">
        <f t="shared" ref="F8:K8" si="3">SUM(F11,F14,F17)</f>
        <v>3022</v>
      </c>
      <c r="G8" s="987">
        <f t="shared" si="3"/>
        <v>1461</v>
      </c>
      <c r="H8" s="987">
        <f t="shared" si="3"/>
        <v>13452</v>
      </c>
      <c r="I8" s="987">
        <f t="shared" si="3"/>
        <v>4197</v>
      </c>
      <c r="J8" s="987">
        <f t="shared" si="3"/>
        <v>12</v>
      </c>
      <c r="K8" s="660">
        <f t="shared" si="3"/>
        <v>123</v>
      </c>
      <c r="L8" s="910"/>
      <c r="M8" s="910"/>
      <c r="N8" s="910"/>
    </row>
    <row r="9" spans="1:14">
      <c r="A9" s="1420" t="s">
        <v>298</v>
      </c>
      <c r="B9" s="1484"/>
      <c r="C9" s="375" t="s">
        <v>227</v>
      </c>
      <c r="D9" s="987">
        <f t="shared" si="2"/>
        <v>15455</v>
      </c>
      <c r="E9" s="987">
        <f>SUM(E10:E11)</f>
        <v>2816</v>
      </c>
      <c r="F9" s="987">
        <f t="shared" ref="F9:K9" si="4">SUM(F10:F11)</f>
        <v>770</v>
      </c>
      <c r="G9" s="987">
        <f t="shared" si="4"/>
        <v>432</v>
      </c>
      <c r="H9" s="987">
        <f t="shared" si="4"/>
        <v>8709</v>
      </c>
      <c r="I9" s="987">
        <f t="shared" si="4"/>
        <v>2604</v>
      </c>
      <c r="J9" s="987">
        <f t="shared" si="4"/>
        <v>15</v>
      </c>
      <c r="K9" s="660">
        <f t="shared" si="4"/>
        <v>109</v>
      </c>
      <c r="L9" s="910"/>
      <c r="M9" s="910"/>
      <c r="N9" s="910"/>
    </row>
    <row r="10" spans="1:14">
      <c r="A10" s="1420"/>
      <c r="B10" s="1484"/>
      <c r="C10" s="375" t="s">
        <v>49</v>
      </c>
      <c r="D10" s="987">
        <f t="shared" si="2"/>
        <v>7856</v>
      </c>
      <c r="E10" s="987">
        <f>SUM(E22,E34,E46,E58,E70,E82,E94,E106,E118,E130,E142,E154,E166,E178,E190,E202,E214)</f>
        <v>1467</v>
      </c>
      <c r="F10" s="987">
        <f t="shared" ref="F10:K10" si="5">SUM(F22,F34,F46,F58,F70,F82,F94,F106,F118,F130,F142,F154,F166,F178,F190,F202,F214)</f>
        <v>375</v>
      </c>
      <c r="G10" s="987">
        <f t="shared" si="5"/>
        <v>235</v>
      </c>
      <c r="H10" s="987">
        <f t="shared" si="5"/>
        <v>4391</v>
      </c>
      <c r="I10" s="987">
        <f t="shared" si="5"/>
        <v>1325</v>
      </c>
      <c r="J10" s="987">
        <f t="shared" si="5"/>
        <v>11</v>
      </c>
      <c r="K10" s="660">
        <f t="shared" si="5"/>
        <v>52</v>
      </c>
      <c r="L10" s="910"/>
      <c r="M10" s="910"/>
      <c r="N10" s="910"/>
    </row>
    <row r="11" spans="1:14">
      <c r="A11" s="1420"/>
      <c r="B11" s="1484"/>
      <c r="C11" s="375" t="s">
        <v>228</v>
      </c>
      <c r="D11" s="987">
        <f t="shared" si="2"/>
        <v>7599</v>
      </c>
      <c r="E11" s="987">
        <f>SUM(E23,E35,E47,E59,E71,E83,E95,E107,E119,E131,E143,E155,E167,E179,E191,E203,E215)</f>
        <v>1349</v>
      </c>
      <c r="F11" s="987">
        <f t="shared" ref="F11:K11" si="6">SUM(F23,F35,F47,F59,F71,F83,F95,F107,F119,F131,F143,F155,F167,F179,F191,F203,F215)</f>
        <v>395</v>
      </c>
      <c r="G11" s="987">
        <f t="shared" si="6"/>
        <v>197</v>
      </c>
      <c r="H11" s="987">
        <f t="shared" si="6"/>
        <v>4318</v>
      </c>
      <c r="I11" s="987">
        <f t="shared" si="6"/>
        <v>1279</v>
      </c>
      <c r="J11" s="987">
        <f t="shared" si="6"/>
        <v>4</v>
      </c>
      <c r="K11" s="660">
        <f t="shared" si="6"/>
        <v>57</v>
      </c>
      <c r="L11" s="910"/>
      <c r="M11" s="910"/>
      <c r="N11" s="910"/>
    </row>
    <row r="12" spans="1:14">
      <c r="A12" s="1420" t="s">
        <v>299</v>
      </c>
      <c r="B12" s="1484"/>
      <c r="C12" s="375" t="s">
        <v>227</v>
      </c>
      <c r="D12" s="987">
        <f t="shared" si="2"/>
        <v>16994</v>
      </c>
      <c r="E12" s="987">
        <f>SUM(E13:E14)</f>
        <v>1930</v>
      </c>
      <c r="F12" s="987">
        <f>SUM(F13:F14)</f>
        <v>771</v>
      </c>
      <c r="G12" s="987">
        <f>SUM(G13:G14)</f>
        <v>523</v>
      </c>
      <c r="H12" s="987">
        <f t="shared" ref="H12:K12" si="7">SUM(H13:H14)</f>
        <v>9525</v>
      </c>
      <c r="I12" s="987">
        <f t="shared" si="7"/>
        <v>4158</v>
      </c>
      <c r="J12" s="987">
        <f t="shared" si="7"/>
        <v>7</v>
      </c>
      <c r="K12" s="660">
        <f t="shared" si="7"/>
        <v>80</v>
      </c>
      <c r="L12" s="910"/>
      <c r="M12" s="910"/>
      <c r="N12" s="910"/>
    </row>
    <row r="13" spans="1:14">
      <c r="A13" s="1420"/>
      <c r="B13" s="1484"/>
      <c r="C13" s="375" t="s">
        <v>49</v>
      </c>
      <c r="D13" s="987">
        <f t="shared" si="2"/>
        <v>8715</v>
      </c>
      <c r="E13" s="987">
        <f>SUM(E25,E37,E49,E61,E73,E85,E97,E109,E121,E133,E145,E157,E169,E181,E193,E205,E217)</f>
        <v>1012</v>
      </c>
      <c r="F13" s="987">
        <f t="shared" ref="F13:K13" si="8">SUM(F25,F37,F49,F61,F73,F85,F97,F109,F121,F133,F145,F157,F169,F181,F193,F205,F217)</f>
        <v>395</v>
      </c>
      <c r="G13" s="987">
        <f t="shared" si="8"/>
        <v>267</v>
      </c>
      <c r="H13" s="987">
        <f t="shared" si="8"/>
        <v>4847</v>
      </c>
      <c r="I13" s="987">
        <f t="shared" si="8"/>
        <v>2152</v>
      </c>
      <c r="J13" s="987">
        <f t="shared" si="8"/>
        <v>3</v>
      </c>
      <c r="K13" s="660">
        <f t="shared" si="8"/>
        <v>39</v>
      </c>
      <c r="L13" s="910"/>
      <c r="M13" s="910"/>
      <c r="N13" s="910"/>
    </row>
    <row r="14" spans="1:14">
      <c r="A14" s="1420"/>
      <c r="B14" s="1484"/>
      <c r="C14" s="375" t="s">
        <v>228</v>
      </c>
      <c r="D14" s="987">
        <f t="shared" si="2"/>
        <v>8279</v>
      </c>
      <c r="E14" s="987">
        <f>SUM(E26,E38,E50,E62,E74,E86,E98,E110,E122,E134,E146,E158,E170,E182,E194,E206,E218)</f>
        <v>918</v>
      </c>
      <c r="F14" s="987">
        <f t="shared" ref="F14:K14" si="9">SUM(F26,F38,F50,F62,F74,F86,F98,F110,F122,F134,F146,F158,F170,F182,F194,F206,F218)</f>
        <v>376</v>
      </c>
      <c r="G14" s="987">
        <f t="shared" si="9"/>
        <v>256</v>
      </c>
      <c r="H14" s="987">
        <f t="shared" si="9"/>
        <v>4678</v>
      </c>
      <c r="I14" s="987">
        <f t="shared" si="9"/>
        <v>2006</v>
      </c>
      <c r="J14" s="987">
        <f t="shared" si="9"/>
        <v>4</v>
      </c>
      <c r="K14" s="660">
        <f t="shared" si="9"/>
        <v>41</v>
      </c>
      <c r="L14" s="910"/>
      <c r="M14" s="910"/>
      <c r="N14" s="910"/>
    </row>
    <row r="15" spans="1:14">
      <c r="A15" s="1420" t="s">
        <v>300</v>
      </c>
      <c r="B15" s="1484"/>
      <c r="C15" s="375" t="s">
        <v>227</v>
      </c>
      <c r="D15" s="987">
        <f t="shared" si="2"/>
        <v>20493</v>
      </c>
      <c r="E15" s="987">
        <f>SUM(E16:E17)</f>
        <v>2712</v>
      </c>
      <c r="F15" s="987">
        <f>SUM(F16:F17)</f>
        <v>4634</v>
      </c>
      <c r="G15" s="987">
        <f t="shared" ref="G15:K15" si="10">SUM(G16:G17)</f>
        <v>2102</v>
      </c>
      <c r="H15" s="987">
        <f t="shared" si="10"/>
        <v>9117</v>
      </c>
      <c r="I15" s="987">
        <f t="shared" si="10"/>
        <v>1862</v>
      </c>
      <c r="J15" s="987">
        <f t="shared" si="10"/>
        <v>7</v>
      </c>
      <c r="K15" s="660">
        <f t="shared" si="10"/>
        <v>59</v>
      </c>
      <c r="L15" s="910"/>
      <c r="M15" s="910"/>
      <c r="N15" s="910"/>
    </row>
    <row r="16" spans="1:14">
      <c r="A16" s="1420"/>
      <c r="B16" s="1484"/>
      <c r="C16" s="375" t="s">
        <v>49</v>
      </c>
      <c r="D16" s="987">
        <f t="shared" si="2"/>
        <v>10510</v>
      </c>
      <c r="E16" s="987">
        <f>SUM(E28,E40,E52,E64,E76,E88,E100,E112,E124,E136,E148,E160,E172,E184,E196,E208,E220)</f>
        <v>1385</v>
      </c>
      <c r="F16" s="987">
        <f t="shared" ref="F16:K16" si="11">SUM(F28,F40,F52,F64,F76,F88,F100,F112,F124,F136,F148,F160,F172,F184,F196,F208,F220)</f>
        <v>2383</v>
      </c>
      <c r="G16" s="987">
        <f t="shared" si="11"/>
        <v>1094</v>
      </c>
      <c r="H16" s="987">
        <f t="shared" si="11"/>
        <v>4661</v>
      </c>
      <c r="I16" s="987">
        <f t="shared" si="11"/>
        <v>950</v>
      </c>
      <c r="J16" s="987">
        <f t="shared" si="11"/>
        <v>3</v>
      </c>
      <c r="K16" s="660">
        <f t="shared" si="11"/>
        <v>34</v>
      </c>
      <c r="L16" s="910"/>
      <c r="M16" s="910"/>
      <c r="N16" s="910"/>
    </row>
    <row r="17" spans="1:14" ht="17.25" thickBot="1">
      <c r="A17" s="1390"/>
      <c r="B17" s="1485"/>
      <c r="C17" s="376" t="s">
        <v>228</v>
      </c>
      <c r="D17" s="904">
        <f>SUM(E17:K17)</f>
        <v>9983</v>
      </c>
      <c r="E17" s="904">
        <f>SUM(E29,E41,E53,E65,E77,E89,E101,E113,E125,E137,E149,E161,E173,E185,E197,E209,E221)</f>
        <v>1327</v>
      </c>
      <c r="F17" s="904">
        <f t="shared" ref="F17:K17" si="12">SUM(F29,F41,F53,F65,F77,F89,F101,F113,F125,F137,F149,F161,F173,F185,F197,F209,F221)</f>
        <v>2251</v>
      </c>
      <c r="G17" s="904">
        <f t="shared" si="12"/>
        <v>1008</v>
      </c>
      <c r="H17" s="904">
        <f t="shared" si="12"/>
        <v>4456</v>
      </c>
      <c r="I17" s="904">
        <f t="shared" si="12"/>
        <v>912</v>
      </c>
      <c r="J17" s="904">
        <f t="shared" si="12"/>
        <v>4</v>
      </c>
      <c r="K17" s="988">
        <f t="shared" si="12"/>
        <v>25</v>
      </c>
      <c r="L17" s="910"/>
      <c r="M17" s="910"/>
      <c r="N17" s="910"/>
    </row>
    <row r="18" spans="1:14">
      <c r="A18" s="1442" t="s">
        <v>301</v>
      </c>
      <c r="B18" s="1486"/>
      <c r="C18" s="434" t="s">
        <v>227</v>
      </c>
      <c r="D18" s="989">
        <f>SUM(E18:K18)</f>
        <v>6201</v>
      </c>
      <c r="E18" s="815">
        <f>E21+E24+E27</f>
        <v>1963</v>
      </c>
      <c r="F18" s="815">
        <f t="shared" ref="F18:K18" si="13">F21+F24+F27</f>
        <v>69</v>
      </c>
      <c r="G18" s="989">
        <f t="shared" si="13"/>
        <v>182</v>
      </c>
      <c r="H18" s="989">
        <f t="shared" si="13"/>
        <v>3055</v>
      </c>
      <c r="I18" s="989">
        <f t="shared" si="13"/>
        <v>882</v>
      </c>
      <c r="J18" s="989">
        <f t="shared" si="13"/>
        <v>5</v>
      </c>
      <c r="K18" s="815">
        <f t="shared" si="13"/>
        <v>45</v>
      </c>
      <c r="L18" s="910"/>
      <c r="M18" s="910"/>
      <c r="N18" s="910"/>
    </row>
    <row r="19" spans="1:14">
      <c r="A19" s="1444"/>
      <c r="B19" s="1484"/>
      <c r="C19" s="435" t="s">
        <v>49</v>
      </c>
      <c r="D19" s="990">
        <f>SUM(E19:K19)</f>
        <v>3165</v>
      </c>
      <c r="E19" s="991">
        <f t="shared" ref="E19:E20" si="14">E22+E25+E28</f>
        <v>1027</v>
      </c>
      <c r="F19" s="991">
        <f t="shared" ref="F19:K19" si="15">F22+F25+F28</f>
        <v>39</v>
      </c>
      <c r="G19" s="990">
        <f t="shared" si="15"/>
        <v>106</v>
      </c>
      <c r="H19" s="990">
        <f t="shared" si="15"/>
        <v>1526</v>
      </c>
      <c r="I19" s="990">
        <f t="shared" si="15"/>
        <v>440</v>
      </c>
      <c r="J19" s="990">
        <f t="shared" si="15"/>
        <v>5</v>
      </c>
      <c r="K19" s="991">
        <f t="shared" si="15"/>
        <v>22</v>
      </c>
      <c r="L19" s="910"/>
      <c r="M19" s="910"/>
      <c r="N19" s="910"/>
    </row>
    <row r="20" spans="1:14">
      <c r="A20" s="1444"/>
      <c r="B20" s="1484"/>
      <c r="C20" s="435" t="s">
        <v>228</v>
      </c>
      <c r="D20" s="990">
        <f t="shared" ref="D20:D28" si="16">SUM(E20:K20)</f>
        <v>3036</v>
      </c>
      <c r="E20" s="991">
        <f t="shared" si="14"/>
        <v>936</v>
      </c>
      <c r="F20" s="991">
        <f t="shared" ref="F20:K20" si="17">F23+F26+F29</f>
        <v>30</v>
      </c>
      <c r="G20" s="990">
        <f t="shared" si="17"/>
        <v>76</v>
      </c>
      <c r="H20" s="990">
        <f t="shared" si="17"/>
        <v>1529</v>
      </c>
      <c r="I20" s="990">
        <f t="shared" si="17"/>
        <v>442</v>
      </c>
      <c r="J20" s="990">
        <f t="shared" si="17"/>
        <v>0</v>
      </c>
      <c r="K20" s="991">
        <f t="shared" si="17"/>
        <v>23</v>
      </c>
      <c r="L20" s="910"/>
      <c r="M20" s="910"/>
      <c r="N20" s="910"/>
    </row>
    <row r="21" spans="1:14">
      <c r="A21" s="1471" t="s">
        <v>298</v>
      </c>
      <c r="B21" s="1468"/>
      <c r="C21" s="436" t="s">
        <v>227</v>
      </c>
      <c r="D21" s="990">
        <f t="shared" si="16"/>
        <v>6201</v>
      </c>
      <c r="E21" s="992">
        <v>1963</v>
      </c>
      <c r="F21" s="992">
        <v>69</v>
      </c>
      <c r="G21" s="993">
        <v>182</v>
      </c>
      <c r="H21" s="993">
        <v>3055</v>
      </c>
      <c r="I21" s="993">
        <v>882</v>
      </c>
      <c r="J21" s="993">
        <v>5</v>
      </c>
      <c r="K21" s="992">
        <v>45</v>
      </c>
      <c r="L21" s="910"/>
      <c r="M21" s="910"/>
      <c r="N21" s="910"/>
    </row>
    <row r="22" spans="1:14">
      <c r="A22" s="1471"/>
      <c r="B22" s="1468"/>
      <c r="C22" s="436" t="s">
        <v>49</v>
      </c>
      <c r="D22" s="990">
        <f t="shared" si="16"/>
        <v>3165</v>
      </c>
      <c r="E22" s="992">
        <v>1027</v>
      </c>
      <c r="F22" s="992">
        <v>39</v>
      </c>
      <c r="G22" s="993">
        <v>106</v>
      </c>
      <c r="H22" s="993">
        <v>1526</v>
      </c>
      <c r="I22" s="993">
        <v>440</v>
      </c>
      <c r="J22" s="993">
        <v>5</v>
      </c>
      <c r="K22" s="992">
        <v>22</v>
      </c>
      <c r="L22" s="910"/>
      <c r="M22" s="910"/>
      <c r="N22" s="910"/>
    </row>
    <row r="23" spans="1:14">
      <c r="A23" s="1471"/>
      <c r="B23" s="1468"/>
      <c r="C23" s="436" t="s">
        <v>228</v>
      </c>
      <c r="D23" s="990">
        <f t="shared" si="16"/>
        <v>3036</v>
      </c>
      <c r="E23" s="992">
        <v>936</v>
      </c>
      <c r="F23" s="992">
        <v>30</v>
      </c>
      <c r="G23" s="993">
        <v>76</v>
      </c>
      <c r="H23" s="993">
        <v>1529</v>
      </c>
      <c r="I23" s="993">
        <v>442</v>
      </c>
      <c r="J23" s="993">
        <v>0</v>
      </c>
      <c r="K23" s="992">
        <v>23</v>
      </c>
      <c r="L23" s="910"/>
      <c r="M23" s="910"/>
      <c r="N23" s="910"/>
    </row>
    <row r="24" spans="1:14">
      <c r="A24" s="1471" t="s">
        <v>299</v>
      </c>
      <c r="B24" s="1468"/>
      <c r="C24" s="436" t="s">
        <v>227</v>
      </c>
      <c r="D24" s="990">
        <f t="shared" si="16"/>
        <v>0</v>
      </c>
      <c r="E24" s="992">
        <v>0</v>
      </c>
      <c r="F24" s="992">
        <v>0</v>
      </c>
      <c r="G24" s="993">
        <v>0</v>
      </c>
      <c r="H24" s="993">
        <v>0</v>
      </c>
      <c r="I24" s="993">
        <v>0</v>
      </c>
      <c r="J24" s="993">
        <v>0</v>
      </c>
      <c r="K24" s="992">
        <v>0</v>
      </c>
      <c r="L24" s="910"/>
      <c r="M24" s="910"/>
      <c r="N24" s="910"/>
    </row>
    <row r="25" spans="1:14">
      <c r="A25" s="1471"/>
      <c r="B25" s="1468"/>
      <c r="C25" s="436" t="s">
        <v>49</v>
      </c>
      <c r="D25" s="990">
        <f t="shared" si="16"/>
        <v>0</v>
      </c>
      <c r="E25" s="992">
        <v>0</v>
      </c>
      <c r="F25" s="992">
        <v>0</v>
      </c>
      <c r="G25" s="993">
        <v>0</v>
      </c>
      <c r="H25" s="993">
        <v>0</v>
      </c>
      <c r="I25" s="993">
        <v>0</v>
      </c>
      <c r="J25" s="993">
        <v>0</v>
      </c>
      <c r="K25" s="992">
        <v>0</v>
      </c>
      <c r="L25" s="910"/>
      <c r="M25" s="910"/>
      <c r="N25" s="910"/>
    </row>
    <row r="26" spans="1:14">
      <c r="A26" s="1471"/>
      <c r="B26" s="1468"/>
      <c r="C26" s="436" t="s">
        <v>228</v>
      </c>
      <c r="D26" s="990">
        <f t="shared" si="16"/>
        <v>0</v>
      </c>
      <c r="E26" s="992">
        <v>0</v>
      </c>
      <c r="F26" s="992">
        <v>0</v>
      </c>
      <c r="G26" s="993">
        <v>0</v>
      </c>
      <c r="H26" s="993">
        <v>0</v>
      </c>
      <c r="I26" s="993">
        <v>0</v>
      </c>
      <c r="J26" s="993">
        <v>0</v>
      </c>
      <c r="K26" s="992">
        <v>0</v>
      </c>
      <c r="L26" s="910"/>
      <c r="M26" s="910"/>
      <c r="N26" s="910"/>
    </row>
    <row r="27" spans="1:14">
      <c r="A27" s="1471" t="s">
        <v>300</v>
      </c>
      <c r="B27" s="1468"/>
      <c r="C27" s="436" t="s">
        <v>227</v>
      </c>
      <c r="D27" s="990">
        <f t="shared" si="16"/>
        <v>0</v>
      </c>
      <c r="E27" s="992">
        <v>0</v>
      </c>
      <c r="F27" s="992">
        <v>0</v>
      </c>
      <c r="G27" s="993">
        <v>0</v>
      </c>
      <c r="H27" s="993">
        <v>0</v>
      </c>
      <c r="I27" s="993">
        <v>0</v>
      </c>
      <c r="J27" s="993">
        <v>0</v>
      </c>
      <c r="K27" s="992">
        <v>0</v>
      </c>
      <c r="L27" s="910"/>
      <c r="M27" s="910"/>
      <c r="N27" s="910"/>
    </row>
    <row r="28" spans="1:14">
      <c r="A28" s="1471"/>
      <c r="B28" s="1468"/>
      <c r="C28" s="436" t="s">
        <v>49</v>
      </c>
      <c r="D28" s="990">
        <f t="shared" si="16"/>
        <v>0</v>
      </c>
      <c r="E28" s="992">
        <v>0</v>
      </c>
      <c r="F28" s="992">
        <v>0</v>
      </c>
      <c r="G28" s="993">
        <v>0</v>
      </c>
      <c r="H28" s="993">
        <v>0</v>
      </c>
      <c r="I28" s="993">
        <v>0</v>
      </c>
      <c r="J28" s="993">
        <v>0</v>
      </c>
      <c r="K28" s="992">
        <v>0</v>
      </c>
      <c r="L28" s="910"/>
      <c r="M28" s="910"/>
      <c r="N28" s="910"/>
    </row>
    <row r="29" spans="1:14" ht="17.25" thickBot="1">
      <c r="A29" s="1469"/>
      <c r="B29" s="1470"/>
      <c r="C29" s="437" t="s">
        <v>228</v>
      </c>
      <c r="D29" s="994">
        <f>SUM(E29:K29)</f>
        <v>0</v>
      </c>
      <c r="E29" s="821">
        <v>0</v>
      </c>
      <c r="F29" s="821">
        <v>0</v>
      </c>
      <c r="G29" s="821">
        <v>0</v>
      </c>
      <c r="H29" s="821">
        <v>0</v>
      </c>
      <c r="I29" s="821">
        <v>0</v>
      </c>
      <c r="J29" s="821">
        <v>0</v>
      </c>
      <c r="K29" s="821">
        <v>0</v>
      </c>
      <c r="L29" s="910"/>
      <c r="M29" s="910"/>
      <c r="N29" s="910"/>
    </row>
    <row r="30" spans="1:14">
      <c r="A30" s="1475" t="s">
        <v>302</v>
      </c>
      <c r="B30" s="1476"/>
      <c r="C30" s="424" t="s">
        <v>227</v>
      </c>
      <c r="D30" s="989">
        <f>SUM(E30:K30)</f>
        <v>2052</v>
      </c>
      <c r="E30" s="815">
        <f>E33+E36+E39</f>
        <v>377</v>
      </c>
      <c r="F30" s="815">
        <f t="shared" ref="F30:K30" si="18">F33+F36+F39</f>
        <v>122</v>
      </c>
      <c r="G30" s="989">
        <f t="shared" si="18"/>
        <v>82</v>
      </c>
      <c r="H30" s="989">
        <f t="shared" si="18"/>
        <v>1178</v>
      </c>
      <c r="I30" s="989">
        <f t="shared" si="18"/>
        <v>290</v>
      </c>
      <c r="J30" s="989">
        <f t="shared" si="18"/>
        <v>0</v>
      </c>
      <c r="K30" s="815">
        <f t="shared" si="18"/>
        <v>3</v>
      </c>
      <c r="L30" s="910"/>
      <c r="M30" s="910"/>
      <c r="N30" s="910"/>
    </row>
    <row r="31" spans="1:14">
      <c r="A31" s="1463"/>
      <c r="B31" s="1464"/>
      <c r="C31" s="375" t="s">
        <v>49</v>
      </c>
      <c r="D31" s="990">
        <f>SUM(E31:K31)</f>
        <v>1025</v>
      </c>
      <c r="E31" s="991">
        <f t="shared" ref="E31:K31" si="19">E34+E37+E40</f>
        <v>189</v>
      </c>
      <c r="F31" s="991">
        <f t="shared" si="19"/>
        <v>63</v>
      </c>
      <c r="G31" s="990">
        <f t="shared" si="19"/>
        <v>43</v>
      </c>
      <c r="H31" s="990">
        <f t="shared" si="19"/>
        <v>583</v>
      </c>
      <c r="I31" s="990">
        <f t="shared" si="19"/>
        <v>145</v>
      </c>
      <c r="J31" s="990">
        <f t="shared" si="19"/>
        <v>0</v>
      </c>
      <c r="K31" s="991">
        <f t="shared" si="19"/>
        <v>2</v>
      </c>
      <c r="L31" s="910"/>
      <c r="M31" s="910"/>
      <c r="N31" s="910"/>
    </row>
    <row r="32" spans="1:14">
      <c r="A32" s="1463"/>
      <c r="B32" s="1464"/>
      <c r="C32" s="375" t="s">
        <v>228</v>
      </c>
      <c r="D32" s="990">
        <f t="shared" ref="D32:D40" si="20">SUM(E32:K32)</f>
        <v>1027</v>
      </c>
      <c r="E32" s="991">
        <f t="shared" ref="E32:K32" si="21">E35+E38+E41</f>
        <v>188</v>
      </c>
      <c r="F32" s="991">
        <f t="shared" si="21"/>
        <v>59</v>
      </c>
      <c r="G32" s="990">
        <f t="shared" si="21"/>
        <v>39</v>
      </c>
      <c r="H32" s="990">
        <f t="shared" si="21"/>
        <v>595</v>
      </c>
      <c r="I32" s="990">
        <f t="shared" si="21"/>
        <v>145</v>
      </c>
      <c r="J32" s="990">
        <f t="shared" si="21"/>
        <v>0</v>
      </c>
      <c r="K32" s="991">
        <f t="shared" si="21"/>
        <v>1</v>
      </c>
      <c r="L32" s="910"/>
      <c r="M32" s="910"/>
      <c r="N32" s="910"/>
    </row>
    <row r="33" spans="1:14">
      <c r="A33" s="1467" t="s">
        <v>298</v>
      </c>
      <c r="B33" s="1468"/>
      <c r="C33" s="295" t="s">
        <v>227</v>
      </c>
      <c r="D33" s="990">
        <f t="shared" si="20"/>
        <v>1910</v>
      </c>
      <c r="E33" s="992">
        <v>339</v>
      </c>
      <c r="F33" s="992">
        <v>95</v>
      </c>
      <c r="G33" s="993">
        <v>82</v>
      </c>
      <c r="H33" s="993">
        <v>1129</v>
      </c>
      <c r="I33" s="993">
        <v>262</v>
      </c>
      <c r="J33" s="993">
        <v>0</v>
      </c>
      <c r="K33" s="992">
        <v>3</v>
      </c>
      <c r="L33" s="910"/>
      <c r="M33" s="910"/>
      <c r="N33" s="910"/>
    </row>
    <row r="34" spans="1:14">
      <c r="A34" s="1467"/>
      <c r="B34" s="1468"/>
      <c r="C34" s="295" t="s">
        <v>49</v>
      </c>
      <c r="D34" s="990">
        <f t="shared" si="20"/>
        <v>963</v>
      </c>
      <c r="E34" s="992">
        <v>174</v>
      </c>
      <c r="F34" s="992">
        <v>51</v>
      </c>
      <c r="G34" s="993">
        <v>43</v>
      </c>
      <c r="H34" s="993">
        <v>559</v>
      </c>
      <c r="I34" s="993">
        <v>134</v>
      </c>
      <c r="J34" s="993">
        <v>0</v>
      </c>
      <c r="K34" s="992">
        <v>2</v>
      </c>
      <c r="L34" s="910"/>
      <c r="M34" s="910"/>
      <c r="N34" s="910"/>
    </row>
    <row r="35" spans="1:14">
      <c r="A35" s="1467"/>
      <c r="B35" s="1468"/>
      <c r="C35" s="295" t="s">
        <v>228</v>
      </c>
      <c r="D35" s="990">
        <f t="shared" si="20"/>
        <v>947</v>
      </c>
      <c r="E35" s="992">
        <v>165</v>
      </c>
      <c r="F35" s="992">
        <v>44</v>
      </c>
      <c r="G35" s="993">
        <v>39</v>
      </c>
      <c r="H35" s="993">
        <v>570</v>
      </c>
      <c r="I35" s="993">
        <v>128</v>
      </c>
      <c r="J35" s="993">
        <v>0</v>
      </c>
      <c r="K35" s="992">
        <v>1</v>
      </c>
      <c r="L35" s="910"/>
      <c r="M35" s="910"/>
      <c r="N35" s="910"/>
    </row>
    <row r="36" spans="1:14" ht="16.5" customHeight="1">
      <c r="A36" s="1471" t="s">
        <v>299</v>
      </c>
      <c r="B36" s="1468"/>
      <c r="C36" s="436" t="s">
        <v>227</v>
      </c>
      <c r="D36" s="990">
        <f t="shared" si="20"/>
        <v>0</v>
      </c>
      <c r="E36" s="992">
        <v>0</v>
      </c>
      <c r="F36" s="992">
        <v>0</v>
      </c>
      <c r="G36" s="993">
        <v>0</v>
      </c>
      <c r="H36" s="993">
        <v>0</v>
      </c>
      <c r="I36" s="993">
        <v>0</v>
      </c>
      <c r="J36" s="993">
        <v>0</v>
      </c>
      <c r="K36" s="992">
        <v>0</v>
      </c>
      <c r="L36" s="910"/>
      <c r="M36" s="910"/>
      <c r="N36" s="910"/>
    </row>
    <row r="37" spans="1:14">
      <c r="A37" s="1471"/>
      <c r="B37" s="1468"/>
      <c r="C37" s="436" t="s">
        <v>49</v>
      </c>
      <c r="D37" s="990">
        <f t="shared" si="20"/>
        <v>0</v>
      </c>
      <c r="E37" s="992">
        <v>0</v>
      </c>
      <c r="F37" s="992">
        <v>0</v>
      </c>
      <c r="G37" s="993">
        <v>0</v>
      </c>
      <c r="H37" s="993">
        <v>0</v>
      </c>
      <c r="I37" s="993">
        <v>0</v>
      </c>
      <c r="J37" s="993">
        <v>0</v>
      </c>
      <c r="K37" s="992">
        <v>0</v>
      </c>
      <c r="L37" s="910"/>
      <c r="M37" s="910"/>
      <c r="N37" s="910"/>
    </row>
    <row r="38" spans="1:14">
      <c r="A38" s="1471"/>
      <c r="B38" s="1468"/>
      <c r="C38" s="436" t="s">
        <v>228</v>
      </c>
      <c r="D38" s="990">
        <f t="shared" si="20"/>
        <v>0</v>
      </c>
      <c r="E38" s="992">
        <v>0</v>
      </c>
      <c r="F38" s="992">
        <v>0</v>
      </c>
      <c r="G38" s="993">
        <v>0</v>
      </c>
      <c r="H38" s="993">
        <v>0</v>
      </c>
      <c r="I38" s="993">
        <v>0</v>
      </c>
      <c r="J38" s="993">
        <v>0</v>
      </c>
      <c r="K38" s="992">
        <v>0</v>
      </c>
      <c r="L38" s="910"/>
      <c r="M38" s="910"/>
      <c r="N38" s="910"/>
    </row>
    <row r="39" spans="1:14">
      <c r="A39" s="1467" t="s">
        <v>300</v>
      </c>
      <c r="B39" s="1468"/>
      <c r="C39" s="295" t="s">
        <v>227</v>
      </c>
      <c r="D39" s="990">
        <f t="shared" si="20"/>
        <v>142</v>
      </c>
      <c r="E39" s="992">
        <v>38</v>
      </c>
      <c r="F39" s="992">
        <v>27</v>
      </c>
      <c r="G39" s="993">
        <v>0</v>
      </c>
      <c r="H39" s="993">
        <v>49</v>
      </c>
      <c r="I39" s="993">
        <v>28</v>
      </c>
      <c r="J39" s="993">
        <v>0</v>
      </c>
      <c r="K39" s="992">
        <v>0</v>
      </c>
      <c r="L39" s="910"/>
      <c r="M39" s="910"/>
      <c r="N39" s="910"/>
    </row>
    <row r="40" spans="1:14">
      <c r="A40" s="1467"/>
      <c r="B40" s="1468"/>
      <c r="C40" s="295" t="s">
        <v>49</v>
      </c>
      <c r="D40" s="990">
        <f t="shared" si="20"/>
        <v>62</v>
      </c>
      <c r="E40" s="992">
        <v>15</v>
      </c>
      <c r="F40" s="992">
        <v>12</v>
      </c>
      <c r="G40" s="993">
        <v>0</v>
      </c>
      <c r="H40" s="993">
        <v>24</v>
      </c>
      <c r="I40" s="993">
        <v>11</v>
      </c>
      <c r="J40" s="993">
        <v>0</v>
      </c>
      <c r="K40" s="992">
        <v>0</v>
      </c>
      <c r="L40" s="910"/>
      <c r="M40" s="910"/>
      <c r="N40" s="910"/>
    </row>
    <row r="41" spans="1:14" ht="17.25" thickBot="1">
      <c r="A41" s="1477"/>
      <c r="B41" s="1478"/>
      <c r="C41" s="296" t="s">
        <v>228</v>
      </c>
      <c r="D41" s="994">
        <f>SUM(E41:K41)</f>
        <v>80</v>
      </c>
      <c r="E41" s="995">
        <v>23</v>
      </c>
      <c r="F41" s="995">
        <v>15</v>
      </c>
      <c r="G41" s="996">
        <v>0</v>
      </c>
      <c r="H41" s="996">
        <v>25</v>
      </c>
      <c r="I41" s="996">
        <v>17</v>
      </c>
      <c r="J41" s="996">
        <v>0</v>
      </c>
      <c r="K41" s="995">
        <v>0</v>
      </c>
      <c r="L41" s="910"/>
      <c r="M41" s="910"/>
      <c r="N41" s="910"/>
    </row>
    <row r="42" spans="1:14">
      <c r="A42" s="1462" t="s">
        <v>303</v>
      </c>
      <c r="B42" s="1439"/>
      <c r="C42" s="377" t="s">
        <v>227</v>
      </c>
      <c r="D42" s="989">
        <f>SUM(E42:K42)</f>
        <v>1776</v>
      </c>
      <c r="E42" s="815">
        <f>E45+E48+E51</f>
        <v>54</v>
      </c>
      <c r="F42" s="815">
        <f t="shared" ref="F42:K42" si="22">F45+F48+F51</f>
        <v>248</v>
      </c>
      <c r="G42" s="989">
        <f t="shared" si="22"/>
        <v>73</v>
      </c>
      <c r="H42" s="989">
        <f t="shared" si="22"/>
        <v>1129</v>
      </c>
      <c r="I42" s="989">
        <f t="shared" si="22"/>
        <v>267</v>
      </c>
      <c r="J42" s="989">
        <f t="shared" si="22"/>
        <v>0</v>
      </c>
      <c r="K42" s="815">
        <f t="shared" si="22"/>
        <v>5</v>
      </c>
      <c r="L42" s="910"/>
      <c r="M42" s="910"/>
      <c r="N42" s="910"/>
    </row>
    <row r="43" spans="1:14">
      <c r="A43" s="1463"/>
      <c r="B43" s="1464"/>
      <c r="C43" s="375" t="s">
        <v>49</v>
      </c>
      <c r="D43" s="990">
        <f>SUM(E43:K43)</f>
        <v>852</v>
      </c>
      <c r="E43" s="991">
        <f t="shared" ref="E43:K43" si="23">E46+E49+E52</f>
        <v>28</v>
      </c>
      <c r="F43" s="991">
        <f t="shared" si="23"/>
        <v>111</v>
      </c>
      <c r="G43" s="990">
        <f t="shared" si="23"/>
        <v>32</v>
      </c>
      <c r="H43" s="990">
        <f t="shared" si="23"/>
        <v>542</v>
      </c>
      <c r="I43" s="990">
        <f t="shared" si="23"/>
        <v>137</v>
      </c>
      <c r="J43" s="990">
        <f t="shared" si="23"/>
        <v>0</v>
      </c>
      <c r="K43" s="991">
        <f t="shared" si="23"/>
        <v>2</v>
      </c>
      <c r="L43" s="910"/>
      <c r="M43" s="910"/>
      <c r="N43" s="910"/>
    </row>
    <row r="44" spans="1:14">
      <c r="A44" s="1463"/>
      <c r="B44" s="1464"/>
      <c r="C44" s="375" t="s">
        <v>228</v>
      </c>
      <c r="D44" s="990">
        <f t="shared" ref="D44:D52" si="24">SUM(E44:K44)</f>
        <v>924</v>
      </c>
      <c r="E44" s="991">
        <f t="shared" ref="E44:K44" si="25">E47+E50+E53</f>
        <v>26</v>
      </c>
      <c r="F44" s="991">
        <f t="shared" si="25"/>
        <v>137</v>
      </c>
      <c r="G44" s="990">
        <f t="shared" si="25"/>
        <v>41</v>
      </c>
      <c r="H44" s="990">
        <f t="shared" si="25"/>
        <v>587</v>
      </c>
      <c r="I44" s="990">
        <f t="shared" si="25"/>
        <v>130</v>
      </c>
      <c r="J44" s="990">
        <f t="shared" si="25"/>
        <v>0</v>
      </c>
      <c r="K44" s="991">
        <f t="shared" si="25"/>
        <v>3</v>
      </c>
      <c r="L44" s="910"/>
      <c r="M44" s="910"/>
      <c r="N44" s="910"/>
    </row>
    <row r="45" spans="1:14">
      <c r="A45" s="1467" t="s">
        <v>298</v>
      </c>
      <c r="B45" s="1468"/>
      <c r="C45" s="295" t="s">
        <v>227</v>
      </c>
      <c r="D45" s="990">
        <f t="shared" si="24"/>
        <v>1556</v>
      </c>
      <c r="E45" s="992">
        <v>36</v>
      </c>
      <c r="F45" s="992">
        <v>215</v>
      </c>
      <c r="G45" s="993">
        <v>73</v>
      </c>
      <c r="H45" s="993">
        <v>986</v>
      </c>
      <c r="I45" s="993">
        <v>241</v>
      </c>
      <c r="J45" s="993">
        <v>0</v>
      </c>
      <c r="K45" s="992">
        <v>5</v>
      </c>
      <c r="L45" s="910"/>
      <c r="M45" s="910"/>
      <c r="N45" s="910"/>
    </row>
    <row r="46" spans="1:14">
      <c r="A46" s="1467"/>
      <c r="B46" s="1468"/>
      <c r="C46" s="295" t="s">
        <v>49</v>
      </c>
      <c r="D46" s="990">
        <f t="shared" si="24"/>
        <v>753</v>
      </c>
      <c r="E46" s="992">
        <v>20</v>
      </c>
      <c r="F46" s="992">
        <v>98</v>
      </c>
      <c r="G46" s="993">
        <v>32</v>
      </c>
      <c r="H46" s="993">
        <v>480</v>
      </c>
      <c r="I46" s="993">
        <v>121</v>
      </c>
      <c r="J46" s="993">
        <v>0</v>
      </c>
      <c r="K46" s="992">
        <v>2</v>
      </c>
      <c r="L46" s="910"/>
      <c r="M46" s="910"/>
      <c r="N46" s="910"/>
    </row>
    <row r="47" spans="1:14">
      <c r="A47" s="1467"/>
      <c r="B47" s="1468"/>
      <c r="C47" s="295" t="s">
        <v>228</v>
      </c>
      <c r="D47" s="990">
        <f t="shared" si="24"/>
        <v>803</v>
      </c>
      <c r="E47" s="992">
        <v>16</v>
      </c>
      <c r="F47" s="992">
        <v>117</v>
      </c>
      <c r="G47" s="993">
        <v>41</v>
      </c>
      <c r="H47" s="993">
        <v>506</v>
      </c>
      <c r="I47" s="993">
        <v>120</v>
      </c>
      <c r="J47" s="993">
        <v>0</v>
      </c>
      <c r="K47" s="992">
        <v>3</v>
      </c>
      <c r="L47" s="910"/>
      <c r="M47" s="910"/>
      <c r="N47" s="910"/>
    </row>
    <row r="48" spans="1:14">
      <c r="A48" s="1471" t="s">
        <v>299</v>
      </c>
      <c r="B48" s="1468"/>
      <c r="C48" s="436" t="s">
        <v>227</v>
      </c>
      <c r="D48" s="990">
        <f t="shared" si="24"/>
        <v>0</v>
      </c>
      <c r="E48" s="992">
        <v>0</v>
      </c>
      <c r="F48" s="992">
        <v>0</v>
      </c>
      <c r="G48" s="993">
        <v>0</v>
      </c>
      <c r="H48" s="993">
        <v>0</v>
      </c>
      <c r="I48" s="993">
        <v>0</v>
      </c>
      <c r="J48" s="993">
        <v>0</v>
      </c>
      <c r="K48" s="992">
        <v>0</v>
      </c>
      <c r="L48" s="910"/>
      <c r="M48" s="910"/>
      <c r="N48" s="910"/>
    </row>
    <row r="49" spans="1:14">
      <c r="A49" s="1471"/>
      <c r="B49" s="1468"/>
      <c r="C49" s="436" t="s">
        <v>49</v>
      </c>
      <c r="D49" s="990">
        <f t="shared" si="24"/>
        <v>0</v>
      </c>
      <c r="E49" s="992">
        <v>0</v>
      </c>
      <c r="F49" s="992">
        <v>0</v>
      </c>
      <c r="G49" s="993">
        <v>0</v>
      </c>
      <c r="H49" s="993">
        <v>0</v>
      </c>
      <c r="I49" s="993">
        <v>0</v>
      </c>
      <c r="J49" s="993">
        <v>0</v>
      </c>
      <c r="K49" s="992">
        <v>0</v>
      </c>
      <c r="L49" s="910"/>
      <c r="M49" s="910"/>
      <c r="N49" s="910"/>
    </row>
    <row r="50" spans="1:14">
      <c r="A50" s="1471"/>
      <c r="B50" s="1468"/>
      <c r="C50" s="436" t="s">
        <v>228</v>
      </c>
      <c r="D50" s="990">
        <f t="shared" si="24"/>
        <v>0</v>
      </c>
      <c r="E50" s="992">
        <v>0</v>
      </c>
      <c r="F50" s="992">
        <v>0</v>
      </c>
      <c r="G50" s="993">
        <v>0</v>
      </c>
      <c r="H50" s="993">
        <v>0</v>
      </c>
      <c r="I50" s="993">
        <v>0</v>
      </c>
      <c r="J50" s="993">
        <v>0</v>
      </c>
      <c r="K50" s="992">
        <v>0</v>
      </c>
      <c r="L50" s="910"/>
      <c r="M50" s="910"/>
      <c r="N50" s="910"/>
    </row>
    <row r="51" spans="1:14">
      <c r="A51" s="1467" t="s">
        <v>300</v>
      </c>
      <c r="B51" s="1468"/>
      <c r="C51" s="295" t="s">
        <v>227</v>
      </c>
      <c r="D51" s="990">
        <f t="shared" si="24"/>
        <v>220</v>
      </c>
      <c r="E51" s="992">
        <v>18</v>
      </c>
      <c r="F51" s="992">
        <v>33</v>
      </c>
      <c r="G51" s="993">
        <v>0</v>
      </c>
      <c r="H51" s="993">
        <v>143</v>
      </c>
      <c r="I51" s="993">
        <v>26</v>
      </c>
      <c r="J51" s="993">
        <v>0</v>
      </c>
      <c r="K51" s="992">
        <v>0</v>
      </c>
      <c r="L51" s="910"/>
      <c r="M51" s="910"/>
      <c r="N51" s="910"/>
    </row>
    <row r="52" spans="1:14">
      <c r="A52" s="1467"/>
      <c r="B52" s="1468"/>
      <c r="C52" s="295" t="s">
        <v>49</v>
      </c>
      <c r="D52" s="990">
        <f t="shared" si="24"/>
        <v>99</v>
      </c>
      <c r="E52" s="992">
        <v>8</v>
      </c>
      <c r="F52" s="992">
        <v>13</v>
      </c>
      <c r="G52" s="993">
        <v>0</v>
      </c>
      <c r="H52" s="993">
        <v>62</v>
      </c>
      <c r="I52" s="993">
        <v>16</v>
      </c>
      <c r="J52" s="993">
        <v>0</v>
      </c>
      <c r="K52" s="992">
        <v>0</v>
      </c>
      <c r="L52" s="910"/>
      <c r="M52" s="910"/>
      <c r="N52" s="910"/>
    </row>
    <row r="53" spans="1:14" ht="17.25" thickBot="1">
      <c r="A53" s="1469"/>
      <c r="B53" s="1470"/>
      <c r="C53" s="297" t="s">
        <v>228</v>
      </c>
      <c r="D53" s="994">
        <f>SUM(E53:K53)</f>
        <v>121</v>
      </c>
      <c r="E53" s="821">
        <v>10</v>
      </c>
      <c r="F53" s="821">
        <v>20</v>
      </c>
      <c r="G53" s="821">
        <v>0</v>
      </c>
      <c r="H53" s="821">
        <v>81</v>
      </c>
      <c r="I53" s="821">
        <v>10</v>
      </c>
      <c r="J53" s="821">
        <v>0</v>
      </c>
      <c r="K53" s="821">
        <v>0</v>
      </c>
      <c r="L53" s="910"/>
      <c r="M53" s="910"/>
      <c r="N53" s="910"/>
    </row>
    <row r="54" spans="1:14">
      <c r="A54" s="1462" t="s">
        <v>304</v>
      </c>
      <c r="B54" s="1439"/>
      <c r="C54" s="176" t="s">
        <v>227</v>
      </c>
      <c r="D54" s="989">
        <f>SUM(E54:K54)</f>
        <v>2401</v>
      </c>
      <c r="E54" s="815">
        <f>E57+E60+E63</f>
        <v>317</v>
      </c>
      <c r="F54" s="815">
        <f t="shared" ref="F54:K54" si="26">F57+F60+F63</f>
        <v>25</v>
      </c>
      <c r="G54" s="989">
        <f t="shared" si="26"/>
        <v>35</v>
      </c>
      <c r="H54" s="989">
        <f t="shared" si="26"/>
        <v>1498</v>
      </c>
      <c r="I54" s="989">
        <f t="shared" si="26"/>
        <v>520</v>
      </c>
      <c r="J54" s="989">
        <f t="shared" si="26"/>
        <v>1</v>
      </c>
      <c r="K54" s="815">
        <f t="shared" si="26"/>
        <v>5</v>
      </c>
      <c r="L54" s="910"/>
      <c r="M54" s="910"/>
      <c r="N54" s="910"/>
    </row>
    <row r="55" spans="1:14">
      <c r="A55" s="1463"/>
      <c r="B55" s="1464"/>
      <c r="C55" s="175" t="s">
        <v>49</v>
      </c>
      <c r="D55" s="990">
        <f>SUM(E55:K55)</f>
        <v>1252</v>
      </c>
      <c r="E55" s="991">
        <f t="shared" ref="E55:K55" si="27">E58+E61+E64</f>
        <v>172</v>
      </c>
      <c r="F55" s="991">
        <f t="shared" si="27"/>
        <v>16</v>
      </c>
      <c r="G55" s="990">
        <f t="shared" si="27"/>
        <v>19</v>
      </c>
      <c r="H55" s="990">
        <f t="shared" si="27"/>
        <v>770</v>
      </c>
      <c r="I55" s="990">
        <f t="shared" si="27"/>
        <v>271</v>
      </c>
      <c r="J55" s="990">
        <f t="shared" si="27"/>
        <v>0</v>
      </c>
      <c r="K55" s="991">
        <f t="shared" si="27"/>
        <v>4</v>
      </c>
      <c r="L55" s="910"/>
      <c r="M55" s="910"/>
      <c r="N55" s="910"/>
    </row>
    <row r="56" spans="1:14">
      <c r="A56" s="1463"/>
      <c r="B56" s="1464"/>
      <c r="C56" s="175" t="s">
        <v>228</v>
      </c>
      <c r="D56" s="990">
        <f t="shared" ref="D56:D64" si="28">SUM(E56:K56)</f>
        <v>1149</v>
      </c>
      <c r="E56" s="991">
        <f t="shared" ref="E56:K56" si="29">E59+E62+E65</f>
        <v>145</v>
      </c>
      <c r="F56" s="991">
        <f t="shared" si="29"/>
        <v>9</v>
      </c>
      <c r="G56" s="990">
        <f t="shared" si="29"/>
        <v>16</v>
      </c>
      <c r="H56" s="990">
        <f t="shared" si="29"/>
        <v>728</v>
      </c>
      <c r="I56" s="990">
        <f t="shared" si="29"/>
        <v>249</v>
      </c>
      <c r="J56" s="990">
        <f t="shared" si="29"/>
        <v>1</v>
      </c>
      <c r="K56" s="991">
        <f t="shared" si="29"/>
        <v>1</v>
      </c>
      <c r="L56" s="910"/>
      <c r="M56" s="910"/>
      <c r="N56" s="910"/>
    </row>
    <row r="57" spans="1:14">
      <c r="A57" s="1467" t="s">
        <v>298</v>
      </c>
      <c r="B57" s="1468"/>
      <c r="C57" s="177" t="s">
        <v>227</v>
      </c>
      <c r="D57" s="990">
        <f t="shared" si="28"/>
        <v>2329</v>
      </c>
      <c r="E57" s="992">
        <v>282</v>
      </c>
      <c r="F57" s="992">
        <v>25</v>
      </c>
      <c r="G57" s="993">
        <v>35</v>
      </c>
      <c r="H57" s="993">
        <v>1470</v>
      </c>
      <c r="I57" s="993">
        <v>511</v>
      </c>
      <c r="J57" s="993">
        <v>1</v>
      </c>
      <c r="K57" s="992">
        <v>5</v>
      </c>
      <c r="L57" s="910"/>
      <c r="M57" s="910"/>
      <c r="N57" s="910"/>
    </row>
    <row r="58" spans="1:14">
      <c r="A58" s="1467"/>
      <c r="B58" s="1468"/>
      <c r="C58" s="177" t="s">
        <v>49</v>
      </c>
      <c r="D58" s="990">
        <f t="shared" si="28"/>
        <v>1212</v>
      </c>
      <c r="E58" s="992">
        <v>150</v>
      </c>
      <c r="F58" s="992">
        <v>16</v>
      </c>
      <c r="G58" s="993">
        <v>19</v>
      </c>
      <c r="H58" s="993">
        <v>758</v>
      </c>
      <c r="I58" s="993">
        <v>265</v>
      </c>
      <c r="J58" s="993">
        <v>0</v>
      </c>
      <c r="K58" s="992">
        <v>4</v>
      </c>
      <c r="L58" s="910"/>
      <c r="M58" s="910"/>
      <c r="N58" s="910"/>
    </row>
    <row r="59" spans="1:14">
      <c r="A59" s="1467"/>
      <c r="B59" s="1468"/>
      <c r="C59" s="177" t="s">
        <v>228</v>
      </c>
      <c r="D59" s="990">
        <f t="shared" si="28"/>
        <v>1117</v>
      </c>
      <c r="E59" s="992">
        <v>132</v>
      </c>
      <c r="F59" s="992">
        <v>9</v>
      </c>
      <c r="G59" s="993">
        <v>16</v>
      </c>
      <c r="H59" s="993">
        <v>712</v>
      </c>
      <c r="I59" s="993">
        <v>246</v>
      </c>
      <c r="J59" s="993">
        <v>1</v>
      </c>
      <c r="K59" s="992">
        <v>1</v>
      </c>
      <c r="L59" s="910"/>
      <c r="M59" s="910"/>
      <c r="N59" s="910"/>
    </row>
    <row r="60" spans="1:14">
      <c r="A60" s="1471" t="s">
        <v>299</v>
      </c>
      <c r="B60" s="1468"/>
      <c r="C60" s="436" t="s">
        <v>227</v>
      </c>
      <c r="D60" s="990">
        <f t="shared" si="28"/>
        <v>0</v>
      </c>
      <c r="E60" s="992">
        <v>0</v>
      </c>
      <c r="F60" s="992">
        <v>0</v>
      </c>
      <c r="G60" s="993">
        <v>0</v>
      </c>
      <c r="H60" s="993">
        <v>0</v>
      </c>
      <c r="I60" s="993">
        <v>0</v>
      </c>
      <c r="J60" s="993">
        <v>0</v>
      </c>
      <c r="K60" s="992">
        <v>0</v>
      </c>
      <c r="L60" s="910"/>
      <c r="M60" s="910"/>
      <c r="N60" s="910"/>
    </row>
    <row r="61" spans="1:14">
      <c r="A61" s="1471"/>
      <c r="B61" s="1468"/>
      <c r="C61" s="436" t="s">
        <v>49</v>
      </c>
      <c r="D61" s="990">
        <f t="shared" si="28"/>
        <v>0</v>
      </c>
      <c r="E61" s="992">
        <v>0</v>
      </c>
      <c r="F61" s="992">
        <v>0</v>
      </c>
      <c r="G61" s="993">
        <v>0</v>
      </c>
      <c r="H61" s="993">
        <v>0</v>
      </c>
      <c r="I61" s="993">
        <v>0</v>
      </c>
      <c r="J61" s="993">
        <v>0</v>
      </c>
      <c r="K61" s="992">
        <v>0</v>
      </c>
      <c r="L61" s="910"/>
      <c r="M61" s="910"/>
      <c r="N61" s="910"/>
    </row>
    <row r="62" spans="1:14">
      <c r="A62" s="1471"/>
      <c r="B62" s="1468"/>
      <c r="C62" s="436" t="s">
        <v>228</v>
      </c>
      <c r="D62" s="990">
        <f t="shared" si="28"/>
        <v>0</v>
      </c>
      <c r="E62" s="992">
        <v>0</v>
      </c>
      <c r="F62" s="992">
        <v>0</v>
      </c>
      <c r="G62" s="993">
        <v>0</v>
      </c>
      <c r="H62" s="993">
        <v>0</v>
      </c>
      <c r="I62" s="993">
        <v>0</v>
      </c>
      <c r="J62" s="993">
        <v>0</v>
      </c>
      <c r="K62" s="992">
        <v>0</v>
      </c>
      <c r="L62" s="910"/>
      <c r="M62" s="910"/>
      <c r="N62" s="910"/>
    </row>
    <row r="63" spans="1:14">
      <c r="A63" s="1467" t="s">
        <v>300</v>
      </c>
      <c r="B63" s="1468"/>
      <c r="C63" s="177" t="s">
        <v>227</v>
      </c>
      <c r="D63" s="990">
        <f t="shared" si="28"/>
        <v>72</v>
      </c>
      <c r="E63" s="992">
        <v>35</v>
      </c>
      <c r="F63" s="992">
        <v>0</v>
      </c>
      <c r="G63" s="993">
        <v>0</v>
      </c>
      <c r="H63" s="993">
        <v>28</v>
      </c>
      <c r="I63" s="993">
        <v>9</v>
      </c>
      <c r="J63" s="993">
        <v>0</v>
      </c>
      <c r="K63" s="992">
        <v>0</v>
      </c>
      <c r="L63" s="910"/>
      <c r="M63" s="910"/>
      <c r="N63" s="910"/>
    </row>
    <row r="64" spans="1:14">
      <c r="A64" s="1467"/>
      <c r="B64" s="1468"/>
      <c r="C64" s="177" t="s">
        <v>49</v>
      </c>
      <c r="D64" s="990">
        <f t="shared" si="28"/>
        <v>40</v>
      </c>
      <c r="E64" s="992">
        <v>22</v>
      </c>
      <c r="F64" s="992">
        <v>0</v>
      </c>
      <c r="G64" s="993">
        <v>0</v>
      </c>
      <c r="H64" s="993">
        <v>12</v>
      </c>
      <c r="I64" s="993">
        <v>6</v>
      </c>
      <c r="J64" s="993">
        <v>0</v>
      </c>
      <c r="K64" s="992">
        <v>0</v>
      </c>
      <c r="L64" s="910"/>
      <c r="M64" s="910"/>
      <c r="N64" s="910"/>
    </row>
    <row r="65" spans="1:14" ht="17.25" thickBot="1">
      <c r="A65" s="1469"/>
      <c r="B65" s="1470"/>
      <c r="C65" s="178" t="s">
        <v>228</v>
      </c>
      <c r="D65" s="994">
        <f>SUM(E65:K65)</f>
        <v>32</v>
      </c>
      <c r="E65" s="821">
        <v>13</v>
      </c>
      <c r="F65" s="821">
        <v>0</v>
      </c>
      <c r="G65" s="821">
        <v>0</v>
      </c>
      <c r="H65" s="821">
        <v>16</v>
      </c>
      <c r="I65" s="821">
        <v>3</v>
      </c>
      <c r="J65" s="821">
        <v>0</v>
      </c>
      <c r="K65" s="821">
        <v>0</v>
      </c>
      <c r="L65" s="910"/>
      <c r="M65" s="910"/>
      <c r="N65" s="910"/>
    </row>
    <row r="66" spans="1:14">
      <c r="A66" s="1462" t="s">
        <v>305</v>
      </c>
      <c r="B66" s="1439"/>
      <c r="C66" s="176" t="s">
        <v>227</v>
      </c>
      <c r="D66" s="989">
        <f>SUM(E66:K66)</f>
        <v>1324</v>
      </c>
      <c r="E66" s="815">
        <f>E69+E72+E75</f>
        <v>75</v>
      </c>
      <c r="F66" s="815">
        <f t="shared" ref="F66:K66" si="30">F69+F72+F75</f>
        <v>272</v>
      </c>
      <c r="G66" s="989">
        <f t="shared" si="30"/>
        <v>35</v>
      </c>
      <c r="H66" s="989">
        <f t="shared" si="30"/>
        <v>713</v>
      </c>
      <c r="I66" s="989">
        <f t="shared" si="30"/>
        <v>189</v>
      </c>
      <c r="J66" s="989">
        <f t="shared" si="30"/>
        <v>2</v>
      </c>
      <c r="K66" s="815">
        <f t="shared" si="30"/>
        <v>38</v>
      </c>
      <c r="L66" s="910"/>
      <c r="M66" s="910"/>
      <c r="N66" s="910"/>
    </row>
    <row r="67" spans="1:14">
      <c r="A67" s="1463"/>
      <c r="B67" s="1464"/>
      <c r="C67" s="175" t="s">
        <v>49</v>
      </c>
      <c r="D67" s="990">
        <f>SUM(E67:K67)</f>
        <v>675</v>
      </c>
      <c r="E67" s="991">
        <f t="shared" ref="E67:K67" si="31">E70+E73+E76</f>
        <v>33</v>
      </c>
      <c r="F67" s="991">
        <f t="shared" si="31"/>
        <v>127</v>
      </c>
      <c r="G67" s="990">
        <f t="shared" si="31"/>
        <v>23</v>
      </c>
      <c r="H67" s="990">
        <f t="shared" si="31"/>
        <v>382</v>
      </c>
      <c r="I67" s="990">
        <f t="shared" si="31"/>
        <v>95</v>
      </c>
      <c r="J67" s="990">
        <f t="shared" si="31"/>
        <v>1</v>
      </c>
      <c r="K67" s="991">
        <f t="shared" si="31"/>
        <v>14</v>
      </c>
      <c r="L67" s="910"/>
      <c r="M67" s="910"/>
      <c r="N67" s="910"/>
    </row>
    <row r="68" spans="1:14" ht="16.5" customHeight="1">
      <c r="A68" s="1463"/>
      <c r="B68" s="1464"/>
      <c r="C68" s="175" t="s">
        <v>228</v>
      </c>
      <c r="D68" s="990">
        <f t="shared" ref="D68:D76" si="32">SUM(E68:K68)</f>
        <v>649</v>
      </c>
      <c r="E68" s="991">
        <f t="shared" ref="E68:K68" si="33">E71+E74+E77</f>
        <v>42</v>
      </c>
      <c r="F68" s="991">
        <f t="shared" si="33"/>
        <v>145</v>
      </c>
      <c r="G68" s="990">
        <f t="shared" si="33"/>
        <v>12</v>
      </c>
      <c r="H68" s="990">
        <f t="shared" si="33"/>
        <v>331</v>
      </c>
      <c r="I68" s="990">
        <f t="shared" si="33"/>
        <v>94</v>
      </c>
      <c r="J68" s="990">
        <f t="shared" si="33"/>
        <v>1</v>
      </c>
      <c r="K68" s="991">
        <f t="shared" si="33"/>
        <v>24</v>
      </c>
      <c r="L68" s="910"/>
      <c r="M68" s="910"/>
      <c r="N68" s="910"/>
    </row>
    <row r="69" spans="1:14">
      <c r="A69" s="1467" t="s">
        <v>298</v>
      </c>
      <c r="B69" s="1468"/>
      <c r="C69" s="177" t="s">
        <v>227</v>
      </c>
      <c r="D69" s="990">
        <f t="shared" si="32"/>
        <v>1292</v>
      </c>
      <c r="E69" s="992">
        <v>75</v>
      </c>
      <c r="F69" s="992">
        <v>251</v>
      </c>
      <c r="G69" s="993">
        <v>34</v>
      </c>
      <c r="H69" s="993">
        <v>703</v>
      </c>
      <c r="I69" s="993">
        <v>189</v>
      </c>
      <c r="J69" s="993">
        <v>2</v>
      </c>
      <c r="K69" s="992">
        <v>38</v>
      </c>
      <c r="L69" s="910"/>
      <c r="M69" s="910"/>
      <c r="N69" s="910"/>
    </row>
    <row r="70" spans="1:14">
      <c r="A70" s="1467"/>
      <c r="B70" s="1468"/>
      <c r="C70" s="177" t="s">
        <v>49</v>
      </c>
      <c r="D70" s="990">
        <f t="shared" si="32"/>
        <v>661</v>
      </c>
      <c r="E70" s="992">
        <v>33</v>
      </c>
      <c r="F70" s="992">
        <v>119</v>
      </c>
      <c r="G70" s="993">
        <v>22</v>
      </c>
      <c r="H70" s="993">
        <v>377</v>
      </c>
      <c r="I70" s="993">
        <v>95</v>
      </c>
      <c r="J70" s="993">
        <v>1</v>
      </c>
      <c r="K70" s="992">
        <v>14</v>
      </c>
      <c r="L70" s="910"/>
      <c r="M70" s="910"/>
      <c r="N70" s="910"/>
    </row>
    <row r="71" spans="1:14">
      <c r="A71" s="1467"/>
      <c r="B71" s="1468"/>
      <c r="C71" s="177" t="s">
        <v>228</v>
      </c>
      <c r="D71" s="990">
        <f t="shared" si="32"/>
        <v>631</v>
      </c>
      <c r="E71" s="992">
        <v>42</v>
      </c>
      <c r="F71" s="992">
        <v>132</v>
      </c>
      <c r="G71" s="993">
        <v>12</v>
      </c>
      <c r="H71" s="993">
        <v>326</v>
      </c>
      <c r="I71" s="993">
        <v>94</v>
      </c>
      <c r="J71" s="993">
        <v>1</v>
      </c>
      <c r="K71" s="992">
        <v>24</v>
      </c>
      <c r="L71" s="910"/>
      <c r="M71" s="910"/>
      <c r="N71" s="910"/>
    </row>
    <row r="72" spans="1:14">
      <c r="A72" s="1471" t="s">
        <v>299</v>
      </c>
      <c r="B72" s="1468"/>
      <c r="C72" s="436" t="s">
        <v>227</v>
      </c>
      <c r="D72" s="990">
        <f t="shared" si="32"/>
        <v>0</v>
      </c>
      <c r="E72" s="992">
        <v>0</v>
      </c>
      <c r="F72" s="992">
        <v>0</v>
      </c>
      <c r="G72" s="993">
        <v>0</v>
      </c>
      <c r="H72" s="993">
        <v>0</v>
      </c>
      <c r="I72" s="993">
        <v>0</v>
      </c>
      <c r="J72" s="993">
        <v>0</v>
      </c>
      <c r="K72" s="992">
        <v>0</v>
      </c>
      <c r="L72" s="910"/>
      <c r="M72" s="910"/>
      <c r="N72" s="910"/>
    </row>
    <row r="73" spans="1:14">
      <c r="A73" s="1471"/>
      <c r="B73" s="1468"/>
      <c r="C73" s="436" t="s">
        <v>49</v>
      </c>
      <c r="D73" s="990">
        <f t="shared" si="32"/>
        <v>0</v>
      </c>
      <c r="E73" s="992">
        <v>0</v>
      </c>
      <c r="F73" s="992">
        <v>0</v>
      </c>
      <c r="G73" s="993">
        <v>0</v>
      </c>
      <c r="H73" s="993">
        <v>0</v>
      </c>
      <c r="I73" s="993">
        <v>0</v>
      </c>
      <c r="J73" s="993">
        <v>0</v>
      </c>
      <c r="K73" s="992">
        <v>0</v>
      </c>
      <c r="L73" s="910"/>
      <c r="M73" s="910"/>
      <c r="N73" s="910"/>
    </row>
    <row r="74" spans="1:14">
      <c r="A74" s="1471"/>
      <c r="B74" s="1468"/>
      <c r="C74" s="436" t="s">
        <v>228</v>
      </c>
      <c r="D74" s="990">
        <f t="shared" si="32"/>
        <v>0</v>
      </c>
      <c r="E74" s="992">
        <v>0</v>
      </c>
      <c r="F74" s="992">
        <v>0</v>
      </c>
      <c r="G74" s="993">
        <v>0</v>
      </c>
      <c r="H74" s="993">
        <v>0</v>
      </c>
      <c r="I74" s="993">
        <v>0</v>
      </c>
      <c r="J74" s="993">
        <v>0</v>
      </c>
      <c r="K74" s="992">
        <v>0</v>
      </c>
      <c r="L74" s="910"/>
      <c r="M74" s="910"/>
      <c r="N74" s="910"/>
    </row>
    <row r="75" spans="1:14" ht="22.5" customHeight="1">
      <c r="A75" s="1467" t="s">
        <v>300</v>
      </c>
      <c r="B75" s="1468"/>
      <c r="C75" s="177" t="s">
        <v>227</v>
      </c>
      <c r="D75" s="990">
        <f t="shared" si="32"/>
        <v>32</v>
      </c>
      <c r="E75" s="992">
        <v>0</v>
      </c>
      <c r="F75" s="992">
        <v>21</v>
      </c>
      <c r="G75" s="993">
        <v>1</v>
      </c>
      <c r="H75" s="993">
        <v>10</v>
      </c>
      <c r="I75" s="993">
        <v>0</v>
      </c>
      <c r="J75" s="993">
        <v>0</v>
      </c>
      <c r="K75" s="992">
        <v>0</v>
      </c>
      <c r="L75" s="910"/>
      <c r="M75" s="910"/>
      <c r="N75" s="910"/>
    </row>
    <row r="76" spans="1:14">
      <c r="A76" s="1467"/>
      <c r="B76" s="1468"/>
      <c r="C76" s="177" t="s">
        <v>49</v>
      </c>
      <c r="D76" s="990">
        <f t="shared" si="32"/>
        <v>14</v>
      </c>
      <c r="E76" s="992">
        <v>0</v>
      </c>
      <c r="F76" s="992">
        <v>8</v>
      </c>
      <c r="G76" s="993">
        <v>1</v>
      </c>
      <c r="H76" s="993">
        <v>5</v>
      </c>
      <c r="I76" s="993">
        <v>0</v>
      </c>
      <c r="J76" s="993">
        <v>0</v>
      </c>
      <c r="K76" s="992">
        <v>0</v>
      </c>
      <c r="L76" s="910"/>
      <c r="M76" s="910"/>
      <c r="N76" s="910"/>
    </row>
    <row r="77" spans="1:14" ht="17.25" thickBot="1">
      <c r="A77" s="1469"/>
      <c r="B77" s="1470"/>
      <c r="C77" s="178" t="s">
        <v>228</v>
      </c>
      <c r="D77" s="994">
        <f>SUM(E77:K77)</f>
        <v>18</v>
      </c>
      <c r="E77" s="821">
        <v>0</v>
      </c>
      <c r="F77" s="821">
        <v>13</v>
      </c>
      <c r="G77" s="821">
        <v>0</v>
      </c>
      <c r="H77" s="821">
        <v>5</v>
      </c>
      <c r="I77" s="821">
        <v>0</v>
      </c>
      <c r="J77" s="821">
        <v>0</v>
      </c>
      <c r="K77" s="821">
        <v>0</v>
      </c>
      <c r="L77" s="910"/>
      <c r="M77" s="910"/>
      <c r="N77" s="910"/>
    </row>
    <row r="78" spans="1:14">
      <c r="A78" s="1472" t="s">
        <v>306</v>
      </c>
      <c r="B78" s="1473"/>
      <c r="C78" s="434" t="s">
        <v>227</v>
      </c>
      <c r="D78" s="989">
        <f>SUM(E78:K78)</f>
        <v>1299</v>
      </c>
      <c r="E78" s="815">
        <f>E81+E84+E87</f>
        <v>52</v>
      </c>
      <c r="F78" s="815">
        <f t="shared" ref="F78:K78" si="34">F81+F84+F87</f>
        <v>111</v>
      </c>
      <c r="G78" s="989">
        <f t="shared" si="34"/>
        <v>23</v>
      </c>
      <c r="H78" s="989">
        <f t="shared" si="34"/>
        <v>731</v>
      </c>
      <c r="I78" s="989">
        <f t="shared" si="34"/>
        <v>363</v>
      </c>
      <c r="J78" s="989">
        <f t="shared" si="34"/>
        <v>7</v>
      </c>
      <c r="K78" s="815">
        <f t="shared" si="34"/>
        <v>12</v>
      </c>
      <c r="L78" s="910"/>
      <c r="M78" s="910"/>
      <c r="N78" s="910"/>
    </row>
    <row r="79" spans="1:14">
      <c r="A79" s="1474"/>
      <c r="B79" s="1464"/>
      <c r="C79" s="435" t="s">
        <v>49</v>
      </c>
      <c r="D79" s="990">
        <f>SUM(E79:K79)</f>
        <v>676</v>
      </c>
      <c r="E79" s="991">
        <f t="shared" ref="E79:K79" si="35">E82+E85+E88</f>
        <v>30</v>
      </c>
      <c r="F79" s="991">
        <f t="shared" si="35"/>
        <v>50</v>
      </c>
      <c r="G79" s="990">
        <f t="shared" si="35"/>
        <v>12</v>
      </c>
      <c r="H79" s="990">
        <f t="shared" si="35"/>
        <v>377</v>
      </c>
      <c r="I79" s="990">
        <f t="shared" si="35"/>
        <v>195</v>
      </c>
      <c r="J79" s="990">
        <f t="shared" si="35"/>
        <v>5</v>
      </c>
      <c r="K79" s="991">
        <f t="shared" si="35"/>
        <v>7</v>
      </c>
      <c r="L79" s="910"/>
      <c r="M79" s="910"/>
      <c r="N79" s="910"/>
    </row>
    <row r="80" spans="1:14">
      <c r="A80" s="1474"/>
      <c r="B80" s="1464"/>
      <c r="C80" s="435" t="s">
        <v>228</v>
      </c>
      <c r="D80" s="990">
        <f t="shared" ref="D80:D88" si="36">SUM(E80:K80)</f>
        <v>623</v>
      </c>
      <c r="E80" s="991">
        <f t="shared" ref="E80:K80" si="37">E83+E86+E89</f>
        <v>22</v>
      </c>
      <c r="F80" s="991">
        <f t="shared" si="37"/>
        <v>61</v>
      </c>
      <c r="G80" s="990">
        <f t="shared" si="37"/>
        <v>11</v>
      </c>
      <c r="H80" s="990">
        <f t="shared" si="37"/>
        <v>354</v>
      </c>
      <c r="I80" s="990">
        <f t="shared" si="37"/>
        <v>168</v>
      </c>
      <c r="J80" s="990">
        <f t="shared" si="37"/>
        <v>2</v>
      </c>
      <c r="K80" s="991">
        <f t="shared" si="37"/>
        <v>5</v>
      </c>
      <c r="L80" s="910"/>
      <c r="M80" s="910"/>
      <c r="N80" s="910"/>
    </row>
    <row r="81" spans="1:14">
      <c r="A81" s="1471" t="s">
        <v>298</v>
      </c>
      <c r="B81" s="1468"/>
      <c r="C81" s="436" t="s">
        <v>227</v>
      </c>
      <c r="D81" s="990">
        <f t="shared" si="36"/>
        <v>1299</v>
      </c>
      <c r="E81" s="992">
        <v>52</v>
      </c>
      <c r="F81" s="992">
        <v>111</v>
      </c>
      <c r="G81" s="993">
        <v>23</v>
      </c>
      <c r="H81" s="993">
        <v>731</v>
      </c>
      <c r="I81" s="993">
        <v>363</v>
      </c>
      <c r="J81" s="993">
        <v>7</v>
      </c>
      <c r="K81" s="992">
        <v>12</v>
      </c>
      <c r="L81" s="910"/>
      <c r="M81" s="910"/>
      <c r="N81" s="910"/>
    </row>
    <row r="82" spans="1:14">
      <c r="A82" s="1471"/>
      <c r="B82" s="1468"/>
      <c r="C82" s="436" t="s">
        <v>49</v>
      </c>
      <c r="D82" s="990">
        <f t="shared" si="36"/>
        <v>676</v>
      </c>
      <c r="E82" s="992">
        <v>30</v>
      </c>
      <c r="F82" s="992">
        <v>50</v>
      </c>
      <c r="G82" s="993">
        <v>12</v>
      </c>
      <c r="H82" s="993">
        <v>377</v>
      </c>
      <c r="I82" s="993">
        <v>195</v>
      </c>
      <c r="J82" s="993">
        <v>5</v>
      </c>
      <c r="K82" s="992">
        <v>7</v>
      </c>
      <c r="L82" s="910"/>
      <c r="M82" s="910"/>
      <c r="N82" s="910"/>
    </row>
    <row r="83" spans="1:14">
      <c r="A83" s="1471"/>
      <c r="B83" s="1468"/>
      <c r="C83" s="436" t="s">
        <v>228</v>
      </c>
      <c r="D83" s="990">
        <f t="shared" si="36"/>
        <v>623</v>
      </c>
      <c r="E83" s="992">
        <v>22</v>
      </c>
      <c r="F83" s="992">
        <v>61</v>
      </c>
      <c r="G83" s="993">
        <v>11</v>
      </c>
      <c r="H83" s="993">
        <v>354</v>
      </c>
      <c r="I83" s="993">
        <v>168</v>
      </c>
      <c r="J83" s="993">
        <v>2</v>
      </c>
      <c r="K83" s="992">
        <v>5</v>
      </c>
      <c r="L83" s="910"/>
      <c r="M83" s="910"/>
      <c r="N83" s="910"/>
    </row>
    <row r="84" spans="1:14" ht="22.5" customHeight="1">
      <c r="A84" s="1471" t="s">
        <v>299</v>
      </c>
      <c r="B84" s="1468"/>
      <c r="C84" s="436" t="s">
        <v>227</v>
      </c>
      <c r="D84" s="990">
        <f t="shared" si="36"/>
        <v>0</v>
      </c>
      <c r="E84" s="992">
        <v>0</v>
      </c>
      <c r="F84" s="992">
        <v>0</v>
      </c>
      <c r="G84" s="993">
        <v>0</v>
      </c>
      <c r="H84" s="993">
        <v>0</v>
      </c>
      <c r="I84" s="993">
        <v>0</v>
      </c>
      <c r="J84" s="993">
        <v>0</v>
      </c>
      <c r="K84" s="992">
        <v>0</v>
      </c>
      <c r="L84" s="910"/>
      <c r="M84" s="910"/>
      <c r="N84" s="910"/>
    </row>
    <row r="85" spans="1:14">
      <c r="A85" s="1471"/>
      <c r="B85" s="1468"/>
      <c r="C85" s="436" t="s">
        <v>49</v>
      </c>
      <c r="D85" s="990">
        <f t="shared" si="36"/>
        <v>0</v>
      </c>
      <c r="E85" s="992">
        <v>0</v>
      </c>
      <c r="F85" s="992">
        <v>0</v>
      </c>
      <c r="G85" s="993">
        <v>0</v>
      </c>
      <c r="H85" s="993">
        <v>0</v>
      </c>
      <c r="I85" s="993">
        <v>0</v>
      </c>
      <c r="J85" s="993">
        <v>0</v>
      </c>
      <c r="K85" s="992">
        <v>0</v>
      </c>
      <c r="L85" s="910"/>
      <c r="M85" s="910"/>
      <c r="N85" s="910"/>
    </row>
    <row r="86" spans="1:14">
      <c r="A86" s="1471"/>
      <c r="B86" s="1468"/>
      <c r="C86" s="436" t="s">
        <v>228</v>
      </c>
      <c r="D86" s="990">
        <f t="shared" si="36"/>
        <v>0</v>
      </c>
      <c r="E86" s="992">
        <v>0</v>
      </c>
      <c r="F86" s="992">
        <v>0</v>
      </c>
      <c r="G86" s="993">
        <v>0</v>
      </c>
      <c r="H86" s="993">
        <v>0</v>
      </c>
      <c r="I86" s="993">
        <v>0</v>
      </c>
      <c r="J86" s="993">
        <v>0</v>
      </c>
      <c r="K86" s="992">
        <v>0</v>
      </c>
      <c r="L86" s="910"/>
      <c r="M86" s="910"/>
      <c r="N86" s="910"/>
    </row>
    <row r="87" spans="1:14">
      <c r="A87" s="1471" t="s">
        <v>300</v>
      </c>
      <c r="B87" s="1468"/>
      <c r="C87" s="436" t="s">
        <v>227</v>
      </c>
      <c r="D87" s="990">
        <f t="shared" si="36"/>
        <v>0</v>
      </c>
      <c r="E87" s="992">
        <v>0</v>
      </c>
      <c r="F87" s="992">
        <v>0</v>
      </c>
      <c r="G87" s="993">
        <v>0</v>
      </c>
      <c r="H87" s="993">
        <v>0</v>
      </c>
      <c r="I87" s="993">
        <v>0</v>
      </c>
      <c r="J87" s="993">
        <v>0</v>
      </c>
      <c r="K87" s="992">
        <v>0</v>
      </c>
      <c r="L87" s="910"/>
      <c r="M87" s="910"/>
      <c r="N87" s="910"/>
    </row>
    <row r="88" spans="1:14">
      <c r="A88" s="1471"/>
      <c r="B88" s="1468"/>
      <c r="C88" s="436" t="s">
        <v>49</v>
      </c>
      <c r="D88" s="990">
        <f t="shared" si="36"/>
        <v>0</v>
      </c>
      <c r="E88" s="992">
        <v>0</v>
      </c>
      <c r="F88" s="992">
        <v>0</v>
      </c>
      <c r="G88" s="993">
        <v>0</v>
      </c>
      <c r="H88" s="993">
        <v>0</v>
      </c>
      <c r="I88" s="993">
        <v>0</v>
      </c>
      <c r="J88" s="993">
        <v>0</v>
      </c>
      <c r="K88" s="992">
        <v>0</v>
      </c>
      <c r="L88" s="910"/>
      <c r="M88" s="910"/>
      <c r="N88" s="910"/>
    </row>
    <row r="89" spans="1:14" ht="17.25" thickBot="1">
      <c r="A89" s="1469"/>
      <c r="B89" s="1470"/>
      <c r="C89" s="437" t="s">
        <v>228</v>
      </c>
      <c r="D89" s="994">
        <f>SUM(E89:K89)</f>
        <v>0</v>
      </c>
      <c r="E89" s="821">
        <v>0</v>
      </c>
      <c r="F89" s="821">
        <v>0</v>
      </c>
      <c r="G89" s="821">
        <v>0</v>
      </c>
      <c r="H89" s="821">
        <v>0</v>
      </c>
      <c r="I89" s="821">
        <v>0</v>
      </c>
      <c r="J89" s="821">
        <v>0</v>
      </c>
      <c r="K89" s="821">
        <v>0</v>
      </c>
      <c r="L89" s="910"/>
      <c r="M89" s="910"/>
      <c r="N89" s="910"/>
    </row>
    <row r="90" spans="1:14">
      <c r="A90" s="1462" t="s">
        <v>307</v>
      </c>
      <c r="B90" s="1439"/>
      <c r="C90" s="176" t="s">
        <v>227</v>
      </c>
      <c r="D90" s="989">
        <f>SUM(E90:K90)</f>
        <v>1140</v>
      </c>
      <c r="E90" s="815">
        <f>E93+E96+E99</f>
        <v>99</v>
      </c>
      <c r="F90" s="815">
        <f t="shared" ref="F90:K90" si="38">F93+F96+F99</f>
        <v>21</v>
      </c>
      <c r="G90" s="989">
        <f t="shared" si="38"/>
        <v>5</v>
      </c>
      <c r="H90" s="989">
        <f t="shared" si="38"/>
        <v>822</v>
      </c>
      <c r="I90" s="989">
        <f t="shared" si="38"/>
        <v>189</v>
      </c>
      <c r="J90" s="989">
        <f t="shared" si="38"/>
        <v>0</v>
      </c>
      <c r="K90" s="815">
        <f t="shared" si="38"/>
        <v>4</v>
      </c>
      <c r="L90" s="910"/>
      <c r="M90" s="910"/>
      <c r="N90" s="910"/>
    </row>
    <row r="91" spans="1:14">
      <c r="A91" s="1463"/>
      <c r="B91" s="1464"/>
      <c r="C91" s="175" t="s">
        <v>49</v>
      </c>
      <c r="D91" s="990">
        <f>SUM(E91:K91)</f>
        <v>562</v>
      </c>
      <c r="E91" s="991">
        <f t="shared" ref="E91:K91" si="39">E94+E97+E100</f>
        <v>52</v>
      </c>
      <c r="F91" s="991">
        <f t="shared" si="39"/>
        <v>7</v>
      </c>
      <c r="G91" s="990">
        <f t="shared" si="39"/>
        <v>3</v>
      </c>
      <c r="H91" s="990">
        <f t="shared" si="39"/>
        <v>410</v>
      </c>
      <c r="I91" s="990">
        <f t="shared" si="39"/>
        <v>87</v>
      </c>
      <c r="J91" s="990">
        <f t="shared" si="39"/>
        <v>0</v>
      </c>
      <c r="K91" s="991">
        <f t="shared" si="39"/>
        <v>3</v>
      </c>
      <c r="L91" s="910"/>
      <c r="M91" s="910"/>
      <c r="N91" s="910"/>
    </row>
    <row r="92" spans="1:14">
      <c r="A92" s="1463"/>
      <c r="B92" s="1464"/>
      <c r="C92" s="175" t="s">
        <v>228</v>
      </c>
      <c r="D92" s="990">
        <f t="shared" ref="D92:D100" si="40">SUM(E92:K92)</f>
        <v>578</v>
      </c>
      <c r="E92" s="991">
        <f t="shared" ref="E92:K92" si="41">E95+E98+E101</f>
        <v>47</v>
      </c>
      <c r="F92" s="991">
        <f t="shared" si="41"/>
        <v>14</v>
      </c>
      <c r="G92" s="990">
        <f t="shared" si="41"/>
        <v>2</v>
      </c>
      <c r="H92" s="990">
        <f t="shared" si="41"/>
        <v>412</v>
      </c>
      <c r="I92" s="990">
        <f t="shared" si="41"/>
        <v>102</v>
      </c>
      <c r="J92" s="990">
        <f t="shared" si="41"/>
        <v>0</v>
      </c>
      <c r="K92" s="991">
        <f t="shared" si="41"/>
        <v>1</v>
      </c>
      <c r="L92" s="910"/>
      <c r="M92" s="910"/>
      <c r="N92" s="910"/>
    </row>
    <row r="93" spans="1:14" ht="22.5" customHeight="1">
      <c r="A93" s="1467" t="s">
        <v>298</v>
      </c>
      <c r="B93" s="1468"/>
      <c r="C93" s="177" t="s">
        <v>227</v>
      </c>
      <c r="D93" s="990">
        <f t="shared" si="40"/>
        <v>868</v>
      </c>
      <c r="E93" s="992">
        <v>69</v>
      </c>
      <c r="F93" s="992">
        <v>4</v>
      </c>
      <c r="G93" s="993">
        <v>3</v>
      </c>
      <c r="H93" s="993">
        <v>635</v>
      </c>
      <c r="I93" s="993">
        <v>156</v>
      </c>
      <c r="J93" s="993">
        <v>0</v>
      </c>
      <c r="K93" s="992">
        <v>1</v>
      </c>
      <c r="L93" s="910"/>
      <c r="M93" s="910"/>
      <c r="N93" s="910"/>
    </row>
    <row r="94" spans="1:14">
      <c r="A94" s="1467"/>
      <c r="B94" s="1468"/>
      <c r="C94" s="177" t="s">
        <v>49</v>
      </c>
      <c r="D94" s="990">
        <f t="shared" si="40"/>
        <v>426</v>
      </c>
      <c r="E94" s="992">
        <v>33</v>
      </c>
      <c r="F94" s="992">
        <v>2</v>
      </c>
      <c r="G94" s="993">
        <v>1</v>
      </c>
      <c r="H94" s="993">
        <v>314</v>
      </c>
      <c r="I94" s="993">
        <v>75</v>
      </c>
      <c r="J94" s="993">
        <v>0</v>
      </c>
      <c r="K94" s="992">
        <v>1</v>
      </c>
      <c r="L94" s="910"/>
      <c r="M94" s="910"/>
      <c r="N94" s="910"/>
    </row>
    <row r="95" spans="1:14">
      <c r="A95" s="1467"/>
      <c r="B95" s="1468"/>
      <c r="C95" s="177" t="s">
        <v>228</v>
      </c>
      <c r="D95" s="990">
        <f t="shared" si="40"/>
        <v>442</v>
      </c>
      <c r="E95" s="992">
        <v>36</v>
      </c>
      <c r="F95" s="992">
        <v>2</v>
      </c>
      <c r="G95" s="993">
        <v>2</v>
      </c>
      <c r="H95" s="993">
        <v>321</v>
      </c>
      <c r="I95" s="993">
        <v>81</v>
      </c>
      <c r="J95" s="993">
        <v>0</v>
      </c>
      <c r="K95" s="992">
        <v>0</v>
      </c>
      <c r="L95" s="910"/>
      <c r="M95" s="910"/>
      <c r="N95" s="910"/>
    </row>
    <row r="96" spans="1:14">
      <c r="A96" s="1471" t="s">
        <v>299</v>
      </c>
      <c r="B96" s="1468"/>
      <c r="C96" s="436" t="s">
        <v>227</v>
      </c>
      <c r="D96" s="990">
        <f t="shared" si="40"/>
        <v>0</v>
      </c>
      <c r="E96" s="992">
        <v>0</v>
      </c>
      <c r="F96" s="992">
        <v>0</v>
      </c>
      <c r="G96" s="993">
        <v>0</v>
      </c>
      <c r="H96" s="993">
        <v>0</v>
      </c>
      <c r="I96" s="993">
        <v>0</v>
      </c>
      <c r="J96" s="993">
        <v>0</v>
      </c>
      <c r="K96" s="992">
        <v>0</v>
      </c>
      <c r="L96" s="910"/>
      <c r="M96" s="910"/>
      <c r="N96" s="910"/>
    </row>
    <row r="97" spans="1:14">
      <c r="A97" s="1471"/>
      <c r="B97" s="1468"/>
      <c r="C97" s="436" t="s">
        <v>49</v>
      </c>
      <c r="D97" s="990">
        <f t="shared" si="40"/>
        <v>0</v>
      </c>
      <c r="E97" s="992">
        <v>0</v>
      </c>
      <c r="F97" s="992">
        <v>0</v>
      </c>
      <c r="G97" s="993">
        <v>0</v>
      </c>
      <c r="H97" s="993">
        <v>0</v>
      </c>
      <c r="I97" s="993">
        <v>0</v>
      </c>
      <c r="J97" s="993">
        <v>0</v>
      </c>
      <c r="K97" s="992">
        <v>0</v>
      </c>
      <c r="L97" s="910"/>
      <c r="M97" s="910"/>
      <c r="N97" s="910"/>
    </row>
    <row r="98" spans="1:14">
      <c r="A98" s="1471"/>
      <c r="B98" s="1468"/>
      <c r="C98" s="436" t="s">
        <v>228</v>
      </c>
      <c r="D98" s="990">
        <f t="shared" si="40"/>
        <v>0</v>
      </c>
      <c r="E98" s="992">
        <v>0</v>
      </c>
      <c r="F98" s="992">
        <v>0</v>
      </c>
      <c r="G98" s="993">
        <v>0</v>
      </c>
      <c r="H98" s="993">
        <v>0</v>
      </c>
      <c r="I98" s="993">
        <v>0</v>
      </c>
      <c r="J98" s="993">
        <v>0</v>
      </c>
      <c r="K98" s="992">
        <v>0</v>
      </c>
      <c r="L98" s="910"/>
      <c r="M98" s="910"/>
      <c r="N98" s="910"/>
    </row>
    <row r="99" spans="1:14">
      <c r="A99" s="1467" t="s">
        <v>300</v>
      </c>
      <c r="B99" s="1468"/>
      <c r="C99" s="177" t="s">
        <v>227</v>
      </c>
      <c r="D99" s="990">
        <f t="shared" si="40"/>
        <v>272</v>
      </c>
      <c r="E99" s="992">
        <v>30</v>
      </c>
      <c r="F99" s="992">
        <v>17</v>
      </c>
      <c r="G99" s="993">
        <v>2</v>
      </c>
      <c r="H99" s="993">
        <v>187</v>
      </c>
      <c r="I99" s="993">
        <v>33</v>
      </c>
      <c r="J99" s="993">
        <v>0</v>
      </c>
      <c r="K99" s="992">
        <v>3</v>
      </c>
      <c r="L99" s="910"/>
      <c r="M99" s="910"/>
      <c r="N99" s="910"/>
    </row>
    <row r="100" spans="1:14" ht="16.5" customHeight="1">
      <c r="A100" s="1467"/>
      <c r="B100" s="1468"/>
      <c r="C100" s="177" t="s">
        <v>49</v>
      </c>
      <c r="D100" s="990">
        <f t="shared" si="40"/>
        <v>136</v>
      </c>
      <c r="E100" s="992">
        <v>19</v>
      </c>
      <c r="F100" s="992">
        <v>5</v>
      </c>
      <c r="G100" s="993">
        <v>2</v>
      </c>
      <c r="H100" s="993">
        <v>96</v>
      </c>
      <c r="I100" s="993">
        <v>12</v>
      </c>
      <c r="J100" s="993">
        <v>0</v>
      </c>
      <c r="K100" s="992">
        <v>2</v>
      </c>
      <c r="L100" s="910"/>
      <c r="M100" s="910"/>
      <c r="N100" s="910"/>
    </row>
    <row r="101" spans="1:14" ht="17.25" customHeight="1" thickBot="1">
      <c r="A101" s="1469"/>
      <c r="B101" s="1470"/>
      <c r="C101" s="178" t="s">
        <v>228</v>
      </c>
      <c r="D101" s="994">
        <f>SUM(E101:K101)</f>
        <v>136</v>
      </c>
      <c r="E101" s="821">
        <v>11</v>
      </c>
      <c r="F101" s="821">
        <v>12</v>
      </c>
      <c r="G101" s="821">
        <v>0</v>
      </c>
      <c r="H101" s="821">
        <v>91</v>
      </c>
      <c r="I101" s="821">
        <v>21</v>
      </c>
      <c r="J101" s="821">
        <v>0</v>
      </c>
      <c r="K101" s="821">
        <v>1</v>
      </c>
      <c r="L101" s="910"/>
      <c r="M101" s="910"/>
      <c r="N101" s="910"/>
    </row>
    <row r="102" spans="1:14" ht="16.5" customHeight="1">
      <c r="A102" s="1462" t="s">
        <v>981</v>
      </c>
      <c r="B102" s="1439"/>
      <c r="C102" s="399" t="s">
        <v>227</v>
      </c>
      <c r="D102" s="989">
        <f>SUM(E102:K102)</f>
        <v>190</v>
      </c>
      <c r="E102" s="815">
        <f>E105+E108+E111</f>
        <v>16</v>
      </c>
      <c r="F102" s="815">
        <f t="shared" ref="F102:K102" si="42">F105+F108+F111</f>
        <v>50</v>
      </c>
      <c r="G102" s="989">
        <f t="shared" si="42"/>
        <v>3</v>
      </c>
      <c r="H102" s="989">
        <f t="shared" si="42"/>
        <v>91</v>
      </c>
      <c r="I102" s="989">
        <f t="shared" si="42"/>
        <v>30</v>
      </c>
      <c r="J102" s="989">
        <f t="shared" si="42"/>
        <v>0</v>
      </c>
      <c r="K102" s="815">
        <f t="shared" si="42"/>
        <v>0</v>
      </c>
      <c r="L102" s="910"/>
      <c r="M102" s="910"/>
      <c r="N102" s="910"/>
    </row>
    <row r="103" spans="1:14">
      <c r="A103" s="1463"/>
      <c r="B103" s="1464"/>
      <c r="C103" s="395" t="s">
        <v>49</v>
      </c>
      <c r="D103" s="990">
        <f>SUM(E103:K103)</f>
        <v>105</v>
      </c>
      <c r="E103" s="991">
        <f t="shared" ref="E103:K103" si="43">E106+E109+E112</f>
        <v>7</v>
      </c>
      <c r="F103" s="991">
        <f t="shared" si="43"/>
        <v>28</v>
      </c>
      <c r="G103" s="990">
        <f t="shared" si="43"/>
        <v>1</v>
      </c>
      <c r="H103" s="990">
        <f t="shared" si="43"/>
        <v>53</v>
      </c>
      <c r="I103" s="990">
        <f t="shared" si="43"/>
        <v>16</v>
      </c>
      <c r="J103" s="990">
        <f t="shared" si="43"/>
        <v>0</v>
      </c>
      <c r="K103" s="991">
        <f t="shared" si="43"/>
        <v>0</v>
      </c>
      <c r="L103" s="910"/>
      <c r="M103" s="910"/>
      <c r="N103" s="910"/>
    </row>
    <row r="104" spans="1:14">
      <c r="A104" s="1463"/>
      <c r="B104" s="1464"/>
      <c r="C104" s="395" t="s">
        <v>228</v>
      </c>
      <c r="D104" s="990">
        <f t="shared" ref="D104:D112" si="44">SUM(E104:K104)</f>
        <v>85</v>
      </c>
      <c r="E104" s="991">
        <f t="shared" ref="E104:K104" si="45">E107+E110+E113</f>
        <v>9</v>
      </c>
      <c r="F104" s="991">
        <f t="shared" si="45"/>
        <v>22</v>
      </c>
      <c r="G104" s="990">
        <f t="shared" si="45"/>
        <v>2</v>
      </c>
      <c r="H104" s="990">
        <f t="shared" si="45"/>
        <v>38</v>
      </c>
      <c r="I104" s="990">
        <f t="shared" si="45"/>
        <v>14</v>
      </c>
      <c r="J104" s="990">
        <f t="shared" si="45"/>
        <v>0</v>
      </c>
      <c r="K104" s="991">
        <f t="shared" si="45"/>
        <v>0</v>
      </c>
      <c r="L104" s="910"/>
      <c r="M104" s="910"/>
      <c r="N104" s="910"/>
    </row>
    <row r="105" spans="1:14">
      <c r="A105" s="1467" t="s">
        <v>298</v>
      </c>
      <c r="B105" s="1468"/>
      <c r="C105" s="423" t="s">
        <v>227</v>
      </c>
      <c r="D105" s="990">
        <f t="shared" si="44"/>
        <v>0</v>
      </c>
      <c r="E105" s="991">
        <v>0</v>
      </c>
      <c r="F105" s="991">
        <v>0</v>
      </c>
      <c r="G105" s="990">
        <v>0</v>
      </c>
      <c r="H105" s="990">
        <v>0</v>
      </c>
      <c r="I105" s="990">
        <v>0</v>
      </c>
      <c r="J105" s="990">
        <v>0</v>
      </c>
      <c r="K105" s="991">
        <v>0</v>
      </c>
      <c r="L105" s="910"/>
      <c r="M105" s="910"/>
      <c r="N105" s="910"/>
    </row>
    <row r="106" spans="1:14">
      <c r="A106" s="1467"/>
      <c r="B106" s="1468"/>
      <c r="C106" s="423" t="s">
        <v>49</v>
      </c>
      <c r="D106" s="990">
        <f t="shared" si="44"/>
        <v>0</v>
      </c>
      <c r="E106" s="991">
        <v>0</v>
      </c>
      <c r="F106" s="991">
        <v>0</v>
      </c>
      <c r="G106" s="990">
        <v>0</v>
      </c>
      <c r="H106" s="990">
        <v>0</v>
      </c>
      <c r="I106" s="990">
        <v>0</v>
      </c>
      <c r="J106" s="990">
        <v>0</v>
      </c>
      <c r="K106" s="991">
        <v>0</v>
      </c>
      <c r="L106" s="910"/>
      <c r="M106" s="910"/>
      <c r="N106" s="910"/>
    </row>
    <row r="107" spans="1:14">
      <c r="A107" s="1467"/>
      <c r="B107" s="1468"/>
      <c r="C107" s="423" t="s">
        <v>228</v>
      </c>
      <c r="D107" s="990">
        <f t="shared" si="44"/>
        <v>0</v>
      </c>
      <c r="E107" s="991">
        <v>0</v>
      </c>
      <c r="F107" s="991">
        <v>0</v>
      </c>
      <c r="G107" s="990">
        <v>0</v>
      </c>
      <c r="H107" s="990">
        <v>0</v>
      </c>
      <c r="I107" s="990">
        <v>0</v>
      </c>
      <c r="J107" s="990">
        <v>0</v>
      </c>
      <c r="K107" s="991">
        <v>0</v>
      </c>
      <c r="L107" s="910"/>
      <c r="M107" s="910"/>
      <c r="N107" s="910"/>
    </row>
    <row r="108" spans="1:14">
      <c r="A108" s="1467" t="s">
        <v>299</v>
      </c>
      <c r="B108" s="1468"/>
      <c r="C108" s="398" t="s">
        <v>227</v>
      </c>
      <c r="D108" s="990">
        <f t="shared" si="44"/>
        <v>6</v>
      </c>
      <c r="E108" s="992">
        <v>2</v>
      </c>
      <c r="F108" s="992">
        <v>0</v>
      </c>
      <c r="G108" s="993">
        <v>0</v>
      </c>
      <c r="H108" s="993">
        <v>0</v>
      </c>
      <c r="I108" s="993">
        <v>4</v>
      </c>
      <c r="J108" s="993">
        <v>0</v>
      </c>
      <c r="K108" s="992">
        <v>0</v>
      </c>
      <c r="L108" s="910"/>
      <c r="M108" s="910"/>
      <c r="N108" s="910"/>
    </row>
    <row r="109" spans="1:14">
      <c r="A109" s="1467"/>
      <c r="B109" s="1468"/>
      <c r="C109" s="398" t="s">
        <v>49</v>
      </c>
      <c r="D109" s="990">
        <f t="shared" si="44"/>
        <v>4</v>
      </c>
      <c r="E109" s="992">
        <v>1</v>
      </c>
      <c r="F109" s="992">
        <v>0</v>
      </c>
      <c r="G109" s="993">
        <v>0</v>
      </c>
      <c r="H109" s="993">
        <v>0</v>
      </c>
      <c r="I109" s="993">
        <v>3</v>
      </c>
      <c r="J109" s="993">
        <v>0</v>
      </c>
      <c r="K109" s="992">
        <v>0</v>
      </c>
      <c r="L109" s="910"/>
      <c r="M109" s="910"/>
      <c r="N109" s="910"/>
    </row>
    <row r="110" spans="1:14">
      <c r="A110" s="1467"/>
      <c r="B110" s="1468"/>
      <c r="C110" s="398" t="s">
        <v>228</v>
      </c>
      <c r="D110" s="990">
        <f t="shared" si="44"/>
        <v>2</v>
      </c>
      <c r="E110" s="992">
        <v>1</v>
      </c>
      <c r="F110" s="992">
        <v>0</v>
      </c>
      <c r="G110" s="993">
        <v>0</v>
      </c>
      <c r="H110" s="993">
        <v>0</v>
      </c>
      <c r="I110" s="993">
        <v>1</v>
      </c>
      <c r="J110" s="993">
        <v>0</v>
      </c>
      <c r="K110" s="992">
        <v>0</v>
      </c>
      <c r="L110" s="910"/>
      <c r="M110" s="910"/>
      <c r="N110" s="910"/>
    </row>
    <row r="111" spans="1:14">
      <c r="A111" s="1467" t="s">
        <v>300</v>
      </c>
      <c r="B111" s="1468"/>
      <c r="C111" s="398" t="s">
        <v>227</v>
      </c>
      <c r="D111" s="990">
        <f t="shared" si="44"/>
        <v>184</v>
      </c>
      <c r="E111" s="992">
        <v>14</v>
      </c>
      <c r="F111" s="992">
        <v>50</v>
      </c>
      <c r="G111" s="993">
        <v>3</v>
      </c>
      <c r="H111" s="993">
        <v>91</v>
      </c>
      <c r="I111" s="993">
        <v>26</v>
      </c>
      <c r="J111" s="993">
        <v>0</v>
      </c>
      <c r="K111" s="992">
        <v>0</v>
      </c>
      <c r="L111" s="910"/>
      <c r="M111" s="910"/>
      <c r="N111" s="910"/>
    </row>
    <row r="112" spans="1:14">
      <c r="A112" s="1467"/>
      <c r="B112" s="1468"/>
      <c r="C112" s="398" t="s">
        <v>49</v>
      </c>
      <c r="D112" s="990">
        <f t="shared" si="44"/>
        <v>101</v>
      </c>
      <c r="E112" s="992">
        <v>6</v>
      </c>
      <c r="F112" s="992">
        <v>28</v>
      </c>
      <c r="G112" s="993">
        <v>1</v>
      </c>
      <c r="H112" s="993">
        <v>53</v>
      </c>
      <c r="I112" s="993">
        <v>13</v>
      </c>
      <c r="J112" s="993">
        <v>0</v>
      </c>
      <c r="K112" s="992">
        <v>0</v>
      </c>
      <c r="L112" s="910"/>
      <c r="M112" s="910"/>
      <c r="N112" s="910"/>
    </row>
    <row r="113" spans="1:14" ht="17.25" thickBot="1">
      <c r="A113" s="1469"/>
      <c r="B113" s="1470"/>
      <c r="C113" s="400" t="s">
        <v>228</v>
      </c>
      <c r="D113" s="994">
        <f>SUM(E113:K113)</f>
        <v>83</v>
      </c>
      <c r="E113" s="821">
        <v>8</v>
      </c>
      <c r="F113" s="821">
        <v>22</v>
      </c>
      <c r="G113" s="821">
        <v>2</v>
      </c>
      <c r="H113" s="821">
        <v>38</v>
      </c>
      <c r="I113" s="821">
        <v>13</v>
      </c>
      <c r="J113" s="821">
        <v>0</v>
      </c>
      <c r="K113" s="821">
        <v>0</v>
      </c>
      <c r="L113" s="910"/>
      <c r="M113" s="910"/>
      <c r="N113" s="910"/>
    </row>
    <row r="114" spans="1:14" ht="16.5" customHeight="1">
      <c r="A114" s="1462" t="s">
        <v>308</v>
      </c>
      <c r="B114" s="1439"/>
      <c r="C114" s="176" t="s">
        <v>227</v>
      </c>
      <c r="D114" s="989">
        <f>SUM(E114:K114)</f>
        <v>12130</v>
      </c>
      <c r="E114" s="815">
        <f>E117+E120+E123</f>
        <v>1839</v>
      </c>
      <c r="F114" s="815">
        <f t="shared" ref="F114:K114" si="46">F117+F120+F123</f>
        <v>207</v>
      </c>
      <c r="G114" s="989">
        <f t="shared" si="46"/>
        <v>334</v>
      </c>
      <c r="H114" s="989">
        <f t="shared" si="46"/>
        <v>6894</v>
      </c>
      <c r="I114" s="989">
        <f t="shared" si="46"/>
        <v>2811</v>
      </c>
      <c r="J114" s="989">
        <f t="shared" si="46"/>
        <v>5</v>
      </c>
      <c r="K114" s="815">
        <f t="shared" si="46"/>
        <v>40</v>
      </c>
      <c r="L114" s="910"/>
      <c r="M114" s="910"/>
      <c r="N114" s="910"/>
    </row>
    <row r="115" spans="1:14">
      <c r="A115" s="1463"/>
      <c r="B115" s="1464"/>
      <c r="C115" s="175" t="s">
        <v>49</v>
      </c>
      <c r="D115" s="990">
        <f>SUM(E115:K115)</f>
        <v>6256</v>
      </c>
      <c r="E115" s="991">
        <f t="shared" ref="E115:K115" si="47">E118+E121+E124</f>
        <v>938</v>
      </c>
      <c r="F115" s="991">
        <f t="shared" si="47"/>
        <v>109</v>
      </c>
      <c r="G115" s="990">
        <f t="shared" si="47"/>
        <v>183</v>
      </c>
      <c r="H115" s="990">
        <f t="shared" si="47"/>
        <v>3545</v>
      </c>
      <c r="I115" s="990">
        <f t="shared" si="47"/>
        <v>1459</v>
      </c>
      <c r="J115" s="990">
        <f t="shared" si="47"/>
        <v>3</v>
      </c>
      <c r="K115" s="991">
        <f t="shared" si="47"/>
        <v>19</v>
      </c>
      <c r="L115" s="910"/>
      <c r="M115" s="910"/>
      <c r="N115" s="910"/>
    </row>
    <row r="116" spans="1:14">
      <c r="A116" s="1463"/>
      <c r="B116" s="1464"/>
      <c r="C116" s="175" t="s">
        <v>228</v>
      </c>
      <c r="D116" s="990">
        <f t="shared" ref="D116:D124" si="48">SUM(E116:K116)</f>
        <v>5874</v>
      </c>
      <c r="E116" s="991">
        <f t="shared" ref="E116:K116" si="49">E119+E122+E125</f>
        <v>901</v>
      </c>
      <c r="F116" s="991">
        <f t="shared" si="49"/>
        <v>98</v>
      </c>
      <c r="G116" s="990">
        <f t="shared" si="49"/>
        <v>151</v>
      </c>
      <c r="H116" s="990">
        <f t="shared" si="49"/>
        <v>3349</v>
      </c>
      <c r="I116" s="990">
        <f t="shared" si="49"/>
        <v>1352</v>
      </c>
      <c r="J116" s="990">
        <f t="shared" si="49"/>
        <v>2</v>
      </c>
      <c r="K116" s="991">
        <f t="shared" si="49"/>
        <v>21</v>
      </c>
      <c r="L116" s="910"/>
      <c r="M116" s="910"/>
      <c r="N116" s="910"/>
    </row>
    <row r="117" spans="1:14">
      <c r="A117" s="1467" t="s">
        <v>298</v>
      </c>
      <c r="B117" s="1468"/>
      <c r="C117" s="423" t="s">
        <v>227</v>
      </c>
      <c r="D117" s="990">
        <f t="shared" si="48"/>
        <v>0</v>
      </c>
      <c r="E117" s="991">
        <v>0</v>
      </c>
      <c r="F117" s="991">
        <v>0</v>
      </c>
      <c r="G117" s="990">
        <v>0</v>
      </c>
      <c r="H117" s="990">
        <v>0</v>
      </c>
      <c r="I117" s="990">
        <v>0</v>
      </c>
      <c r="J117" s="990">
        <v>0</v>
      </c>
      <c r="K117" s="991">
        <v>0</v>
      </c>
      <c r="L117" s="910"/>
      <c r="M117" s="910"/>
      <c r="N117" s="910"/>
    </row>
    <row r="118" spans="1:14">
      <c r="A118" s="1467"/>
      <c r="B118" s="1468"/>
      <c r="C118" s="423" t="s">
        <v>49</v>
      </c>
      <c r="D118" s="990">
        <f t="shared" si="48"/>
        <v>0</v>
      </c>
      <c r="E118" s="991">
        <v>0</v>
      </c>
      <c r="F118" s="991">
        <v>0</v>
      </c>
      <c r="G118" s="990">
        <v>0</v>
      </c>
      <c r="H118" s="990">
        <v>0</v>
      </c>
      <c r="I118" s="990">
        <v>0</v>
      </c>
      <c r="J118" s="990">
        <v>0</v>
      </c>
      <c r="K118" s="991">
        <v>0</v>
      </c>
      <c r="L118" s="910"/>
      <c r="M118" s="910"/>
      <c r="N118" s="910"/>
    </row>
    <row r="119" spans="1:14">
      <c r="A119" s="1467"/>
      <c r="B119" s="1468"/>
      <c r="C119" s="423" t="s">
        <v>228</v>
      </c>
      <c r="D119" s="990">
        <f t="shared" si="48"/>
        <v>0</v>
      </c>
      <c r="E119" s="991">
        <v>0</v>
      </c>
      <c r="F119" s="991">
        <v>0</v>
      </c>
      <c r="G119" s="990">
        <v>0</v>
      </c>
      <c r="H119" s="990">
        <v>0</v>
      </c>
      <c r="I119" s="990">
        <v>0</v>
      </c>
      <c r="J119" s="990">
        <v>0</v>
      </c>
      <c r="K119" s="991">
        <v>0</v>
      </c>
      <c r="L119" s="910"/>
      <c r="M119" s="910"/>
      <c r="N119" s="910"/>
    </row>
    <row r="120" spans="1:14">
      <c r="A120" s="1467" t="s">
        <v>299</v>
      </c>
      <c r="B120" s="1468"/>
      <c r="C120" s="177" t="s">
        <v>227</v>
      </c>
      <c r="D120" s="990">
        <f t="shared" si="48"/>
        <v>8575</v>
      </c>
      <c r="E120" s="992">
        <v>1373</v>
      </c>
      <c r="F120" s="992">
        <v>84</v>
      </c>
      <c r="G120" s="993">
        <v>185</v>
      </c>
      <c r="H120" s="993">
        <v>4656</v>
      </c>
      <c r="I120" s="993">
        <v>2242</v>
      </c>
      <c r="J120" s="993">
        <v>4</v>
      </c>
      <c r="K120" s="992">
        <v>31</v>
      </c>
      <c r="L120" s="910"/>
      <c r="M120" s="910"/>
      <c r="N120" s="910"/>
    </row>
    <row r="121" spans="1:14">
      <c r="A121" s="1467"/>
      <c r="B121" s="1468"/>
      <c r="C121" s="177" t="s">
        <v>49</v>
      </c>
      <c r="D121" s="990">
        <f t="shared" si="48"/>
        <v>4448</v>
      </c>
      <c r="E121" s="992">
        <v>716</v>
      </c>
      <c r="F121" s="992">
        <v>48</v>
      </c>
      <c r="G121" s="993">
        <v>98</v>
      </c>
      <c r="H121" s="993">
        <v>2397</v>
      </c>
      <c r="I121" s="993">
        <v>1175</v>
      </c>
      <c r="J121" s="993">
        <v>2</v>
      </c>
      <c r="K121" s="992">
        <v>12</v>
      </c>
      <c r="L121" s="910"/>
      <c r="M121" s="910"/>
      <c r="N121" s="910"/>
    </row>
    <row r="122" spans="1:14">
      <c r="A122" s="1467"/>
      <c r="B122" s="1468"/>
      <c r="C122" s="177" t="s">
        <v>228</v>
      </c>
      <c r="D122" s="990">
        <f t="shared" si="48"/>
        <v>4127</v>
      </c>
      <c r="E122" s="992">
        <v>657</v>
      </c>
      <c r="F122" s="992">
        <v>36</v>
      </c>
      <c r="G122" s="993">
        <v>87</v>
      </c>
      <c r="H122" s="993">
        <v>2259</v>
      </c>
      <c r="I122" s="993">
        <v>1067</v>
      </c>
      <c r="J122" s="993">
        <v>2</v>
      </c>
      <c r="K122" s="992">
        <v>19</v>
      </c>
      <c r="L122" s="910"/>
      <c r="M122" s="910"/>
      <c r="N122" s="910"/>
    </row>
    <row r="123" spans="1:14">
      <c r="A123" s="1467" t="s">
        <v>300</v>
      </c>
      <c r="B123" s="1468"/>
      <c r="C123" s="177" t="s">
        <v>227</v>
      </c>
      <c r="D123" s="990">
        <f t="shared" si="48"/>
        <v>3555</v>
      </c>
      <c r="E123" s="992">
        <v>466</v>
      </c>
      <c r="F123" s="992">
        <v>123</v>
      </c>
      <c r="G123" s="993">
        <v>149</v>
      </c>
      <c r="H123" s="993">
        <v>2238</v>
      </c>
      <c r="I123" s="993">
        <v>569</v>
      </c>
      <c r="J123" s="993">
        <v>1</v>
      </c>
      <c r="K123" s="992">
        <v>9</v>
      </c>
      <c r="L123" s="910"/>
      <c r="M123" s="910"/>
      <c r="N123" s="910"/>
    </row>
    <row r="124" spans="1:14">
      <c r="A124" s="1467"/>
      <c r="B124" s="1468"/>
      <c r="C124" s="177" t="s">
        <v>49</v>
      </c>
      <c r="D124" s="990">
        <f t="shared" si="48"/>
        <v>1808</v>
      </c>
      <c r="E124" s="992">
        <v>222</v>
      </c>
      <c r="F124" s="992">
        <v>61</v>
      </c>
      <c r="G124" s="993">
        <v>85</v>
      </c>
      <c r="H124" s="993">
        <v>1148</v>
      </c>
      <c r="I124" s="993">
        <v>284</v>
      </c>
      <c r="J124" s="993">
        <v>1</v>
      </c>
      <c r="K124" s="992">
        <v>7</v>
      </c>
      <c r="L124" s="910"/>
      <c r="M124" s="910"/>
      <c r="N124" s="910"/>
    </row>
    <row r="125" spans="1:14" ht="17.25" thickBot="1">
      <c r="A125" s="1469"/>
      <c r="B125" s="1470"/>
      <c r="C125" s="178" t="s">
        <v>228</v>
      </c>
      <c r="D125" s="994">
        <f>SUM(E125:K125)</f>
        <v>1747</v>
      </c>
      <c r="E125" s="821">
        <v>244</v>
      </c>
      <c r="F125" s="821">
        <v>62</v>
      </c>
      <c r="G125" s="821">
        <v>64</v>
      </c>
      <c r="H125" s="821">
        <v>1090</v>
      </c>
      <c r="I125" s="821">
        <v>285</v>
      </c>
      <c r="J125" s="821">
        <v>0</v>
      </c>
      <c r="K125" s="821">
        <v>2</v>
      </c>
      <c r="L125" s="910"/>
      <c r="M125" s="910"/>
      <c r="N125" s="910"/>
    </row>
    <row r="126" spans="1:14" ht="16.5" customHeight="1">
      <c r="A126" s="1462" t="s">
        <v>309</v>
      </c>
      <c r="B126" s="1439"/>
      <c r="C126" s="176" t="s">
        <v>227</v>
      </c>
      <c r="D126" s="989">
        <f>SUM(E126:K126)</f>
        <v>1910</v>
      </c>
      <c r="E126" s="815">
        <f>E129+E132+E135</f>
        <v>271</v>
      </c>
      <c r="F126" s="815">
        <f t="shared" ref="F126:K126" si="50">F129+F132+F135</f>
        <v>512</v>
      </c>
      <c r="G126" s="989">
        <f t="shared" si="50"/>
        <v>137</v>
      </c>
      <c r="H126" s="989">
        <f t="shared" si="50"/>
        <v>741</v>
      </c>
      <c r="I126" s="989">
        <f t="shared" si="50"/>
        <v>241</v>
      </c>
      <c r="J126" s="989">
        <f t="shared" si="50"/>
        <v>2</v>
      </c>
      <c r="K126" s="815">
        <f t="shared" si="50"/>
        <v>6</v>
      </c>
      <c r="L126" s="910"/>
      <c r="M126" s="910"/>
      <c r="N126" s="910"/>
    </row>
    <row r="127" spans="1:14">
      <c r="A127" s="1463"/>
      <c r="B127" s="1464"/>
      <c r="C127" s="175" t="s">
        <v>49</v>
      </c>
      <c r="D127" s="990">
        <f>SUM(E127:K127)</f>
        <v>1012</v>
      </c>
      <c r="E127" s="991">
        <f t="shared" ref="E127:K127" si="51">E130+E133+E136</f>
        <v>149</v>
      </c>
      <c r="F127" s="991">
        <f t="shared" si="51"/>
        <v>267</v>
      </c>
      <c r="G127" s="990">
        <f t="shared" si="51"/>
        <v>69</v>
      </c>
      <c r="H127" s="990">
        <f t="shared" si="51"/>
        <v>394</v>
      </c>
      <c r="I127" s="990">
        <f t="shared" si="51"/>
        <v>130</v>
      </c>
      <c r="J127" s="990">
        <f t="shared" si="51"/>
        <v>0</v>
      </c>
      <c r="K127" s="991">
        <f t="shared" si="51"/>
        <v>3</v>
      </c>
      <c r="L127" s="910"/>
      <c r="M127" s="910"/>
      <c r="N127" s="910"/>
    </row>
    <row r="128" spans="1:14">
      <c r="A128" s="1463"/>
      <c r="B128" s="1464"/>
      <c r="C128" s="175" t="s">
        <v>228</v>
      </c>
      <c r="D128" s="990">
        <f t="shared" ref="D128:D136" si="52">SUM(E128:K128)</f>
        <v>898</v>
      </c>
      <c r="E128" s="991">
        <f t="shared" ref="E128:K128" si="53">E131+E134+E137</f>
        <v>122</v>
      </c>
      <c r="F128" s="991">
        <f t="shared" si="53"/>
        <v>245</v>
      </c>
      <c r="G128" s="990">
        <f t="shared" si="53"/>
        <v>68</v>
      </c>
      <c r="H128" s="990">
        <f t="shared" si="53"/>
        <v>347</v>
      </c>
      <c r="I128" s="990">
        <f t="shared" si="53"/>
        <v>111</v>
      </c>
      <c r="J128" s="990">
        <f t="shared" si="53"/>
        <v>2</v>
      </c>
      <c r="K128" s="991">
        <f t="shared" si="53"/>
        <v>3</v>
      </c>
      <c r="L128" s="910"/>
      <c r="M128" s="910"/>
      <c r="N128" s="910"/>
    </row>
    <row r="129" spans="1:14">
      <c r="A129" s="1467" t="s">
        <v>298</v>
      </c>
      <c r="B129" s="1468"/>
      <c r="C129" s="423" t="s">
        <v>227</v>
      </c>
      <c r="D129" s="990">
        <f t="shared" si="52"/>
        <v>0</v>
      </c>
      <c r="E129" s="991">
        <v>0</v>
      </c>
      <c r="F129" s="991">
        <v>0</v>
      </c>
      <c r="G129" s="990">
        <v>0</v>
      </c>
      <c r="H129" s="990">
        <v>0</v>
      </c>
      <c r="I129" s="990">
        <v>0</v>
      </c>
      <c r="J129" s="990">
        <v>0</v>
      </c>
      <c r="K129" s="991">
        <v>0</v>
      </c>
      <c r="L129" s="910"/>
      <c r="M129" s="910"/>
      <c r="N129" s="910"/>
    </row>
    <row r="130" spans="1:14">
      <c r="A130" s="1467"/>
      <c r="B130" s="1468"/>
      <c r="C130" s="423" t="s">
        <v>49</v>
      </c>
      <c r="D130" s="990">
        <f t="shared" si="52"/>
        <v>0</v>
      </c>
      <c r="E130" s="991">
        <v>0</v>
      </c>
      <c r="F130" s="991">
        <v>0</v>
      </c>
      <c r="G130" s="990">
        <v>0</v>
      </c>
      <c r="H130" s="990">
        <v>0</v>
      </c>
      <c r="I130" s="990">
        <v>0</v>
      </c>
      <c r="J130" s="990">
        <v>0</v>
      </c>
      <c r="K130" s="991">
        <v>0</v>
      </c>
      <c r="L130" s="910"/>
      <c r="M130" s="910"/>
      <c r="N130" s="910"/>
    </row>
    <row r="131" spans="1:14">
      <c r="A131" s="1467"/>
      <c r="B131" s="1468"/>
      <c r="C131" s="423" t="s">
        <v>228</v>
      </c>
      <c r="D131" s="990">
        <f t="shared" si="52"/>
        <v>0</v>
      </c>
      <c r="E131" s="991">
        <v>0</v>
      </c>
      <c r="F131" s="991">
        <v>0</v>
      </c>
      <c r="G131" s="990">
        <v>0</v>
      </c>
      <c r="H131" s="990">
        <v>0</v>
      </c>
      <c r="I131" s="990">
        <v>0</v>
      </c>
      <c r="J131" s="990">
        <v>0</v>
      </c>
      <c r="K131" s="991">
        <v>0</v>
      </c>
      <c r="L131" s="910"/>
      <c r="M131" s="910"/>
      <c r="N131" s="910"/>
    </row>
    <row r="132" spans="1:14" ht="16.5" customHeight="1">
      <c r="A132" s="1467" t="s">
        <v>299</v>
      </c>
      <c r="B132" s="1468"/>
      <c r="C132" s="177" t="s">
        <v>227</v>
      </c>
      <c r="D132" s="990">
        <f t="shared" si="52"/>
        <v>762</v>
      </c>
      <c r="E132" s="992">
        <v>69</v>
      </c>
      <c r="F132" s="992">
        <v>84</v>
      </c>
      <c r="G132" s="993">
        <v>18</v>
      </c>
      <c r="H132" s="993">
        <v>392</v>
      </c>
      <c r="I132" s="993">
        <v>197</v>
      </c>
      <c r="J132" s="993">
        <v>1</v>
      </c>
      <c r="K132" s="992">
        <v>1</v>
      </c>
      <c r="L132" s="910"/>
      <c r="M132" s="910"/>
      <c r="N132" s="910"/>
    </row>
    <row r="133" spans="1:14">
      <c r="A133" s="1467"/>
      <c r="B133" s="1468"/>
      <c r="C133" s="177" t="s">
        <v>49</v>
      </c>
      <c r="D133" s="990">
        <f t="shared" si="52"/>
        <v>389</v>
      </c>
      <c r="E133" s="992">
        <v>39</v>
      </c>
      <c r="F133" s="992">
        <v>39</v>
      </c>
      <c r="G133" s="993">
        <v>11</v>
      </c>
      <c r="H133" s="993">
        <v>200</v>
      </c>
      <c r="I133" s="993">
        <v>99</v>
      </c>
      <c r="J133" s="993">
        <v>0</v>
      </c>
      <c r="K133" s="992">
        <v>1</v>
      </c>
      <c r="L133" s="910"/>
      <c r="M133" s="910"/>
      <c r="N133" s="910"/>
    </row>
    <row r="134" spans="1:14">
      <c r="A134" s="1467"/>
      <c r="B134" s="1468"/>
      <c r="C134" s="177" t="s">
        <v>228</v>
      </c>
      <c r="D134" s="990">
        <f t="shared" si="52"/>
        <v>373</v>
      </c>
      <c r="E134" s="992">
        <v>30</v>
      </c>
      <c r="F134" s="992">
        <v>45</v>
      </c>
      <c r="G134" s="993">
        <v>7</v>
      </c>
      <c r="H134" s="993">
        <v>192</v>
      </c>
      <c r="I134" s="993">
        <v>98</v>
      </c>
      <c r="J134" s="993">
        <v>1</v>
      </c>
      <c r="K134" s="992">
        <v>0</v>
      </c>
      <c r="L134" s="910"/>
      <c r="M134" s="910"/>
      <c r="N134" s="910"/>
    </row>
    <row r="135" spans="1:14">
      <c r="A135" s="1467" t="s">
        <v>300</v>
      </c>
      <c r="B135" s="1468"/>
      <c r="C135" s="177" t="s">
        <v>227</v>
      </c>
      <c r="D135" s="990">
        <f t="shared" si="52"/>
        <v>1148</v>
      </c>
      <c r="E135" s="992">
        <v>202</v>
      </c>
      <c r="F135" s="992">
        <v>428</v>
      </c>
      <c r="G135" s="993">
        <v>119</v>
      </c>
      <c r="H135" s="993">
        <v>349</v>
      </c>
      <c r="I135" s="993">
        <v>44</v>
      </c>
      <c r="J135" s="993">
        <v>1</v>
      </c>
      <c r="K135" s="992">
        <v>5</v>
      </c>
      <c r="L135" s="910"/>
      <c r="M135" s="910"/>
      <c r="N135" s="910"/>
    </row>
    <row r="136" spans="1:14">
      <c r="A136" s="1467"/>
      <c r="B136" s="1468"/>
      <c r="C136" s="177" t="s">
        <v>49</v>
      </c>
      <c r="D136" s="990">
        <f t="shared" si="52"/>
        <v>623</v>
      </c>
      <c r="E136" s="992">
        <v>110</v>
      </c>
      <c r="F136" s="992">
        <v>228</v>
      </c>
      <c r="G136" s="993">
        <v>58</v>
      </c>
      <c r="H136" s="993">
        <v>194</v>
      </c>
      <c r="I136" s="993">
        <v>31</v>
      </c>
      <c r="J136" s="993">
        <v>0</v>
      </c>
      <c r="K136" s="992">
        <v>2</v>
      </c>
      <c r="L136" s="910"/>
      <c r="M136" s="910"/>
      <c r="N136" s="910"/>
    </row>
    <row r="137" spans="1:14" ht="17.25" thickBot="1">
      <c r="A137" s="1469"/>
      <c r="B137" s="1470"/>
      <c r="C137" s="178" t="s">
        <v>228</v>
      </c>
      <c r="D137" s="994">
        <f>SUM(E137:K137)</f>
        <v>525</v>
      </c>
      <c r="E137" s="821">
        <v>92</v>
      </c>
      <c r="F137" s="821">
        <v>200</v>
      </c>
      <c r="G137" s="821">
        <v>61</v>
      </c>
      <c r="H137" s="821">
        <v>155</v>
      </c>
      <c r="I137" s="821">
        <v>13</v>
      </c>
      <c r="J137" s="821">
        <v>1</v>
      </c>
      <c r="K137" s="821">
        <v>3</v>
      </c>
      <c r="L137" s="910"/>
      <c r="M137" s="910"/>
      <c r="N137" s="910"/>
    </row>
    <row r="138" spans="1:14">
      <c r="A138" s="1462" t="s">
        <v>310</v>
      </c>
      <c r="B138" s="1439"/>
      <c r="C138" s="176" t="s">
        <v>227</v>
      </c>
      <c r="D138" s="989">
        <f>SUM(E138:K138)</f>
        <v>2032</v>
      </c>
      <c r="E138" s="815">
        <f>E141+E144+E147</f>
        <v>189</v>
      </c>
      <c r="F138" s="815">
        <f t="shared" ref="F138:K138" si="54">F141+F144+F147</f>
        <v>530</v>
      </c>
      <c r="G138" s="989">
        <f t="shared" si="54"/>
        <v>201</v>
      </c>
      <c r="H138" s="989">
        <f t="shared" si="54"/>
        <v>898</v>
      </c>
      <c r="I138" s="989">
        <f t="shared" si="54"/>
        <v>200</v>
      </c>
      <c r="J138" s="989">
        <f t="shared" si="54"/>
        <v>7</v>
      </c>
      <c r="K138" s="815">
        <f t="shared" si="54"/>
        <v>7</v>
      </c>
      <c r="L138" s="910"/>
      <c r="M138" s="910"/>
      <c r="N138" s="910"/>
    </row>
    <row r="139" spans="1:14">
      <c r="A139" s="1463"/>
      <c r="B139" s="1464"/>
      <c r="C139" s="175" t="s">
        <v>49</v>
      </c>
      <c r="D139" s="990">
        <f>SUM(E139:K139)</f>
        <v>997</v>
      </c>
      <c r="E139" s="991">
        <f t="shared" ref="E139:K139" si="55">E142+E145+E148</f>
        <v>95</v>
      </c>
      <c r="F139" s="991">
        <f t="shared" si="55"/>
        <v>256</v>
      </c>
      <c r="G139" s="990">
        <f t="shared" si="55"/>
        <v>99</v>
      </c>
      <c r="H139" s="990">
        <f t="shared" si="55"/>
        <v>438</v>
      </c>
      <c r="I139" s="990">
        <f t="shared" si="55"/>
        <v>102</v>
      </c>
      <c r="J139" s="990">
        <f t="shared" si="55"/>
        <v>3</v>
      </c>
      <c r="K139" s="991">
        <f t="shared" si="55"/>
        <v>4</v>
      </c>
      <c r="L139" s="910"/>
      <c r="M139" s="910"/>
      <c r="N139" s="910"/>
    </row>
    <row r="140" spans="1:14">
      <c r="A140" s="1463"/>
      <c r="B140" s="1464"/>
      <c r="C140" s="175" t="s">
        <v>228</v>
      </c>
      <c r="D140" s="990">
        <f t="shared" ref="D140:D148" si="56">SUM(E140:K140)</f>
        <v>1035</v>
      </c>
      <c r="E140" s="991">
        <f t="shared" ref="E140:K140" si="57">E143+E146+E149</f>
        <v>94</v>
      </c>
      <c r="F140" s="991">
        <f t="shared" si="57"/>
        <v>274</v>
      </c>
      <c r="G140" s="990">
        <f t="shared" si="57"/>
        <v>102</v>
      </c>
      <c r="H140" s="990">
        <f t="shared" si="57"/>
        <v>460</v>
      </c>
      <c r="I140" s="990">
        <f t="shared" si="57"/>
        <v>98</v>
      </c>
      <c r="J140" s="990">
        <f t="shared" si="57"/>
        <v>4</v>
      </c>
      <c r="K140" s="991">
        <f t="shared" si="57"/>
        <v>3</v>
      </c>
      <c r="L140" s="910"/>
      <c r="M140" s="910"/>
      <c r="N140" s="910"/>
    </row>
    <row r="141" spans="1:14">
      <c r="A141" s="1467" t="s">
        <v>298</v>
      </c>
      <c r="B141" s="1468"/>
      <c r="C141" s="423" t="s">
        <v>227</v>
      </c>
      <c r="D141" s="990">
        <f t="shared" si="56"/>
        <v>0</v>
      </c>
      <c r="E141" s="991">
        <v>0</v>
      </c>
      <c r="F141" s="991">
        <v>0</v>
      </c>
      <c r="G141" s="990">
        <v>0</v>
      </c>
      <c r="H141" s="990">
        <v>0</v>
      </c>
      <c r="I141" s="990">
        <v>0</v>
      </c>
      <c r="J141" s="990">
        <v>0</v>
      </c>
      <c r="K141" s="991">
        <v>0</v>
      </c>
      <c r="L141" s="910"/>
      <c r="M141" s="910"/>
      <c r="N141" s="910"/>
    </row>
    <row r="142" spans="1:14">
      <c r="A142" s="1467"/>
      <c r="B142" s="1468"/>
      <c r="C142" s="423" t="s">
        <v>49</v>
      </c>
      <c r="D142" s="990">
        <f t="shared" si="56"/>
        <v>0</v>
      </c>
      <c r="E142" s="991">
        <v>0</v>
      </c>
      <c r="F142" s="991">
        <v>0</v>
      </c>
      <c r="G142" s="990">
        <v>0</v>
      </c>
      <c r="H142" s="990">
        <v>0</v>
      </c>
      <c r="I142" s="990">
        <v>0</v>
      </c>
      <c r="J142" s="990">
        <v>0</v>
      </c>
      <c r="K142" s="991">
        <v>0</v>
      </c>
      <c r="L142" s="910"/>
      <c r="M142" s="910"/>
      <c r="N142" s="910"/>
    </row>
    <row r="143" spans="1:14">
      <c r="A143" s="1467"/>
      <c r="B143" s="1468"/>
      <c r="C143" s="423" t="s">
        <v>228</v>
      </c>
      <c r="D143" s="990">
        <f t="shared" si="56"/>
        <v>0</v>
      </c>
      <c r="E143" s="991">
        <v>0</v>
      </c>
      <c r="F143" s="991">
        <v>0</v>
      </c>
      <c r="G143" s="990">
        <v>0</v>
      </c>
      <c r="H143" s="990">
        <v>0</v>
      </c>
      <c r="I143" s="990">
        <v>0</v>
      </c>
      <c r="J143" s="990">
        <v>0</v>
      </c>
      <c r="K143" s="991">
        <v>0</v>
      </c>
      <c r="L143" s="910"/>
      <c r="M143" s="910"/>
      <c r="N143" s="910"/>
    </row>
    <row r="144" spans="1:14">
      <c r="A144" s="1467" t="s">
        <v>299</v>
      </c>
      <c r="B144" s="1468"/>
      <c r="C144" s="177" t="s">
        <v>227</v>
      </c>
      <c r="D144" s="990">
        <f t="shared" si="56"/>
        <v>670</v>
      </c>
      <c r="E144" s="992">
        <v>46</v>
      </c>
      <c r="F144" s="992">
        <v>42</v>
      </c>
      <c r="G144" s="993">
        <v>40</v>
      </c>
      <c r="H144" s="993">
        <v>424</v>
      </c>
      <c r="I144" s="993">
        <v>115</v>
      </c>
      <c r="J144" s="993">
        <v>2</v>
      </c>
      <c r="K144" s="992">
        <v>1</v>
      </c>
      <c r="L144" s="910"/>
      <c r="M144" s="910"/>
      <c r="N144" s="910"/>
    </row>
    <row r="145" spans="1:14">
      <c r="A145" s="1467"/>
      <c r="B145" s="1468"/>
      <c r="C145" s="177" t="s">
        <v>49</v>
      </c>
      <c r="D145" s="990">
        <f t="shared" si="56"/>
        <v>319</v>
      </c>
      <c r="E145" s="992">
        <v>25</v>
      </c>
      <c r="F145" s="992">
        <v>14</v>
      </c>
      <c r="G145" s="993">
        <v>23</v>
      </c>
      <c r="H145" s="993">
        <v>197</v>
      </c>
      <c r="I145" s="993">
        <v>59</v>
      </c>
      <c r="J145" s="993">
        <v>1</v>
      </c>
      <c r="K145" s="992">
        <v>0</v>
      </c>
      <c r="L145" s="910"/>
      <c r="M145" s="910"/>
      <c r="N145" s="910"/>
    </row>
    <row r="146" spans="1:14">
      <c r="A146" s="1467"/>
      <c r="B146" s="1468"/>
      <c r="C146" s="177" t="s">
        <v>228</v>
      </c>
      <c r="D146" s="990">
        <f t="shared" si="56"/>
        <v>351</v>
      </c>
      <c r="E146" s="992">
        <v>21</v>
      </c>
      <c r="F146" s="992">
        <v>28</v>
      </c>
      <c r="G146" s="993">
        <v>17</v>
      </c>
      <c r="H146" s="993">
        <v>227</v>
      </c>
      <c r="I146" s="993">
        <v>56</v>
      </c>
      <c r="J146" s="993">
        <v>1</v>
      </c>
      <c r="K146" s="992">
        <v>1</v>
      </c>
      <c r="L146" s="910"/>
      <c r="M146" s="910"/>
      <c r="N146" s="910"/>
    </row>
    <row r="147" spans="1:14">
      <c r="A147" s="1467" t="s">
        <v>300</v>
      </c>
      <c r="B147" s="1468"/>
      <c r="C147" s="177" t="s">
        <v>227</v>
      </c>
      <c r="D147" s="990">
        <f t="shared" si="56"/>
        <v>1362</v>
      </c>
      <c r="E147" s="992">
        <v>143</v>
      </c>
      <c r="F147" s="992">
        <v>488</v>
      </c>
      <c r="G147" s="993">
        <v>161</v>
      </c>
      <c r="H147" s="993">
        <v>474</v>
      </c>
      <c r="I147" s="993">
        <v>85</v>
      </c>
      <c r="J147" s="993">
        <v>5</v>
      </c>
      <c r="K147" s="992">
        <v>6</v>
      </c>
      <c r="L147" s="910"/>
      <c r="M147" s="910"/>
      <c r="N147" s="910"/>
    </row>
    <row r="148" spans="1:14">
      <c r="A148" s="1467"/>
      <c r="B148" s="1468"/>
      <c r="C148" s="177" t="s">
        <v>49</v>
      </c>
      <c r="D148" s="990">
        <f t="shared" si="56"/>
        <v>678</v>
      </c>
      <c r="E148" s="992">
        <v>70</v>
      </c>
      <c r="F148" s="992">
        <v>242</v>
      </c>
      <c r="G148" s="993">
        <v>76</v>
      </c>
      <c r="H148" s="993">
        <v>241</v>
      </c>
      <c r="I148" s="993">
        <v>43</v>
      </c>
      <c r="J148" s="993">
        <v>2</v>
      </c>
      <c r="K148" s="992">
        <v>4</v>
      </c>
      <c r="L148" s="910"/>
      <c r="M148" s="910"/>
      <c r="N148" s="910"/>
    </row>
    <row r="149" spans="1:14" ht="17.25" thickBot="1">
      <c r="A149" s="1469"/>
      <c r="B149" s="1470"/>
      <c r="C149" s="178" t="s">
        <v>228</v>
      </c>
      <c r="D149" s="994">
        <f>SUM(E149:K149)</f>
        <v>684</v>
      </c>
      <c r="E149" s="821">
        <v>73</v>
      </c>
      <c r="F149" s="821">
        <v>246</v>
      </c>
      <c r="G149" s="821">
        <v>85</v>
      </c>
      <c r="H149" s="821">
        <v>233</v>
      </c>
      <c r="I149" s="821">
        <v>42</v>
      </c>
      <c r="J149" s="821">
        <v>3</v>
      </c>
      <c r="K149" s="821">
        <v>2</v>
      </c>
      <c r="L149" s="910"/>
      <c r="M149" s="910"/>
      <c r="N149" s="910"/>
    </row>
    <row r="150" spans="1:14">
      <c r="A150" s="1462" t="s">
        <v>311</v>
      </c>
      <c r="B150" s="1439"/>
      <c r="C150" s="176" t="s">
        <v>227</v>
      </c>
      <c r="D150" s="989">
        <f>SUM(E150:K150)</f>
        <v>3381</v>
      </c>
      <c r="E150" s="815">
        <f>E153+E156+E159</f>
        <v>276</v>
      </c>
      <c r="F150" s="815">
        <f t="shared" ref="F150:K150" si="58">F153+F156+F159</f>
        <v>699</v>
      </c>
      <c r="G150" s="989">
        <f t="shared" si="58"/>
        <v>260</v>
      </c>
      <c r="H150" s="989">
        <f t="shared" si="58"/>
        <v>1660</v>
      </c>
      <c r="I150" s="989">
        <f t="shared" si="58"/>
        <v>462</v>
      </c>
      <c r="J150" s="989">
        <f t="shared" si="58"/>
        <v>0</v>
      </c>
      <c r="K150" s="815">
        <f t="shared" si="58"/>
        <v>24</v>
      </c>
      <c r="L150" s="910"/>
      <c r="M150" s="910"/>
      <c r="N150" s="910"/>
    </row>
    <row r="151" spans="1:14">
      <c r="A151" s="1463"/>
      <c r="B151" s="1464"/>
      <c r="C151" s="175" t="s">
        <v>49</v>
      </c>
      <c r="D151" s="990">
        <f>SUM(E151:K151)</f>
        <v>1742</v>
      </c>
      <c r="E151" s="991">
        <f t="shared" ref="E151:K151" si="59">E154+E157+E160</f>
        <v>142</v>
      </c>
      <c r="F151" s="991">
        <f t="shared" si="59"/>
        <v>392</v>
      </c>
      <c r="G151" s="990">
        <f t="shared" si="59"/>
        <v>134</v>
      </c>
      <c r="H151" s="990">
        <f t="shared" si="59"/>
        <v>823</v>
      </c>
      <c r="I151" s="990">
        <f t="shared" si="59"/>
        <v>236</v>
      </c>
      <c r="J151" s="990">
        <f t="shared" si="59"/>
        <v>0</v>
      </c>
      <c r="K151" s="991">
        <f t="shared" si="59"/>
        <v>15</v>
      </c>
      <c r="L151" s="910"/>
      <c r="M151" s="910"/>
      <c r="N151" s="910"/>
    </row>
    <row r="152" spans="1:14">
      <c r="A152" s="1463"/>
      <c r="B152" s="1464"/>
      <c r="C152" s="175" t="s">
        <v>228</v>
      </c>
      <c r="D152" s="990">
        <f t="shared" ref="D152:D160" si="60">SUM(E152:K152)</f>
        <v>1639</v>
      </c>
      <c r="E152" s="991">
        <f t="shared" ref="E152:K152" si="61">E155+E158+E161</f>
        <v>134</v>
      </c>
      <c r="F152" s="991">
        <f t="shared" si="61"/>
        <v>307</v>
      </c>
      <c r="G152" s="990">
        <f t="shared" si="61"/>
        <v>126</v>
      </c>
      <c r="H152" s="990">
        <f t="shared" si="61"/>
        <v>837</v>
      </c>
      <c r="I152" s="990">
        <f t="shared" si="61"/>
        <v>226</v>
      </c>
      <c r="J152" s="990">
        <f t="shared" si="61"/>
        <v>0</v>
      </c>
      <c r="K152" s="991">
        <f t="shared" si="61"/>
        <v>9</v>
      </c>
      <c r="L152" s="910"/>
      <c r="M152" s="910"/>
      <c r="N152" s="910"/>
    </row>
    <row r="153" spans="1:14">
      <c r="A153" s="1467" t="s">
        <v>298</v>
      </c>
      <c r="B153" s="1468"/>
      <c r="C153" s="423" t="s">
        <v>227</v>
      </c>
      <c r="D153" s="990">
        <f t="shared" si="60"/>
        <v>0</v>
      </c>
      <c r="E153" s="991">
        <v>0</v>
      </c>
      <c r="F153" s="991">
        <v>0</v>
      </c>
      <c r="G153" s="990">
        <v>0</v>
      </c>
      <c r="H153" s="990">
        <v>0</v>
      </c>
      <c r="I153" s="990">
        <v>0</v>
      </c>
      <c r="J153" s="990">
        <v>0</v>
      </c>
      <c r="K153" s="991">
        <v>0</v>
      </c>
      <c r="L153" s="910"/>
      <c r="M153" s="910"/>
      <c r="N153" s="910"/>
    </row>
    <row r="154" spans="1:14">
      <c r="A154" s="1467"/>
      <c r="B154" s="1468"/>
      <c r="C154" s="423" t="s">
        <v>49</v>
      </c>
      <c r="D154" s="990">
        <f t="shared" si="60"/>
        <v>0</v>
      </c>
      <c r="E154" s="991">
        <v>0</v>
      </c>
      <c r="F154" s="991">
        <v>0</v>
      </c>
      <c r="G154" s="990">
        <v>0</v>
      </c>
      <c r="H154" s="990">
        <v>0</v>
      </c>
      <c r="I154" s="990">
        <v>0</v>
      </c>
      <c r="J154" s="990">
        <v>0</v>
      </c>
      <c r="K154" s="991">
        <v>0</v>
      </c>
      <c r="L154" s="910"/>
      <c r="M154" s="910"/>
      <c r="N154" s="910"/>
    </row>
    <row r="155" spans="1:14">
      <c r="A155" s="1467"/>
      <c r="B155" s="1468"/>
      <c r="C155" s="423" t="s">
        <v>228</v>
      </c>
      <c r="D155" s="990">
        <f t="shared" si="60"/>
        <v>0</v>
      </c>
      <c r="E155" s="991">
        <v>0</v>
      </c>
      <c r="F155" s="991">
        <v>0</v>
      </c>
      <c r="G155" s="990">
        <v>0</v>
      </c>
      <c r="H155" s="990">
        <v>0</v>
      </c>
      <c r="I155" s="990">
        <v>0</v>
      </c>
      <c r="J155" s="990">
        <v>0</v>
      </c>
      <c r="K155" s="991">
        <v>0</v>
      </c>
      <c r="L155" s="910"/>
      <c r="M155" s="910"/>
      <c r="N155" s="910"/>
    </row>
    <row r="156" spans="1:14">
      <c r="A156" s="1467" t="s">
        <v>299</v>
      </c>
      <c r="B156" s="1468"/>
      <c r="C156" s="177" t="s">
        <v>227</v>
      </c>
      <c r="D156" s="990">
        <f t="shared" si="60"/>
        <v>754</v>
      </c>
      <c r="E156" s="992">
        <v>19</v>
      </c>
      <c r="F156" s="992">
        <v>36</v>
      </c>
      <c r="G156" s="993">
        <v>20</v>
      </c>
      <c r="H156" s="993">
        <v>460</v>
      </c>
      <c r="I156" s="993">
        <v>209</v>
      </c>
      <c r="J156" s="993">
        <v>0</v>
      </c>
      <c r="K156" s="992">
        <v>10</v>
      </c>
      <c r="L156" s="910"/>
      <c r="M156" s="910"/>
      <c r="N156" s="910"/>
    </row>
    <row r="157" spans="1:14">
      <c r="A157" s="1467"/>
      <c r="B157" s="1468"/>
      <c r="C157" s="177" t="s">
        <v>49</v>
      </c>
      <c r="D157" s="990">
        <f t="shared" si="60"/>
        <v>384</v>
      </c>
      <c r="E157" s="992">
        <v>13</v>
      </c>
      <c r="F157" s="992">
        <v>21</v>
      </c>
      <c r="G157" s="993">
        <v>12</v>
      </c>
      <c r="H157" s="993">
        <v>224</v>
      </c>
      <c r="I157" s="993">
        <v>108</v>
      </c>
      <c r="J157" s="993">
        <v>0</v>
      </c>
      <c r="K157" s="992">
        <v>6</v>
      </c>
      <c r="L157" s="910"/>
      <c r="M157" s="910"/>
      <c r="N157" s="910"/>
    </row>
    <row r="158" spans="1:14">
      <c r="A158" s="1467"/>
      <c r="B158" s="1468"/>
      <c r="C158" s="177" t="s">
        <v>228</v>
      </c>
      <c r="D158" s="990">
        <f t="shared" si="60"/>
        <v>370</v>
      </c>
      <c r="E158" s="992">
        <v>6</v>
      </c>
      <c r="F158" s="992">
        <v>15</v>
      </c>
      <c r="G158" s="993">
        <v>8</v>
      </c>
      <c r="H158" s="993">
        <v>236</v>
      </c>
      <c r="I158" s="993">
        <v>101</v>
      </c>
      <c r="J158" s="993">
        <v>0</v>
      </c>
      <c r="K158" s="992">
        <v>4</v>
      </c>
      <c r="L158" s="910"/>
      <c r="M158" s="910"/>
      <c r="N158" s="910"/>
    </row>
    <row r="159" spans="1:14">
      <c r="A159" s="1467" t="s">
        <v>300</v>
      </c>
      <c r="B159" s="1468"/>
      <c r="C159" s="177" t="s">
        <v>227</v>
      </c>
      <c r="D159" s="990">
        <f t="shared" si="60"/>
        <v>2627</v>
      </c>
      <c r="E159" s="992">
        <v>257</v>
      </c>
      <c r="F159" s="992">
        <v>663</v>
      </c>
      <c r="G159" s="993">
        <v>240</v>
      </c>
      <c r="H159" s="993">
        <v>1200</v>
      </c>
      <c r="I159" s="993">
        <v>253</v>
      </c>
      <c r="J159" s="993">
        <v>0</v>
      </c>
      <c r="K159" s="992">
        <v>14</v>
      </c>
      <c r="L159" s="910"/>
      <c r="M159" s="910"/>
      <c r="N159" s="910"/>
    </row>
    <row r="160" spans="1:14">
      <c r="A160" s="1467"/>
      <c r="B160" s="1468"/>
      <c r="C160" s="177" t="s">
        <v>49</v>
      </c>
      <c r="D160" s="990">
        <f t="shared" si="60"/>
        <v>1358</v>
      </c>
      <c r="E160" s="992">
        <v>129</v>
      </c>
      <c r="F160" s="992">
        <v>371</v>
      </c>
      <c r="G160" s="993">
        <v>122</v>
      </c>
      <c r="H160" s="993">
        <v>599</v>
      </c>
      <c r="I160" s="993">
        <v>128</v>
      </c>
      <c r="J160" s="993">
        <v>0</v>
      </c>
      <c r="K160" s="992">
        <v>9</v>
      </c>
      <c r="L160" s="910"/>
      <c r="M160" s="910"/>
      <c r="N160" s="910"/>
    </row>
    <row r="161" spans="1:14" ht="17.25" thickBot="1">
      <c r="A161" s="1469"/>
      <c r="B161" s="1470"/>
      <c r="C161" s="178" t="s">
        <v>228</v>
      </c>
      <c r="D161" s="994">
        <f>SUM(E161:K161)</f>
        <v>1269</v>
      </c>
      <c r="E161" s="821">
        <v>128</v>
      </c>
      <c r="F161" s="821">
        <v>292</v>
      </c>
      <c r="G161" s="821">
        <v>118</v>
      </c>
      <c r="H161" s="821">
        <v>601</v>
      </c>
      <c r="I161" s="821">
        <v>125</v>
      </c>
      <c r="J161" s="821">
        <v>0</v>
      </c>
      <c r="K161" s="821">
        <v>5</v>
      </c>
      <c r="L161" s="910"/>
      <c r="M161" s="910"/>
      <c r="N161" s="910"/>
    </row>
    <row r="162" spans="1:14">
      <c r="A162" s="1462" t="s">
        <v>312</v>
      </c>
      <c r="B162" s="1439"/>
      <c r="C162" s="176" t="s">
        <v>227</v>
      </c>
      <c r="D162" s="989">
        <f>SUM(E162:K162)</f>
        <v>3195</v>
      </c>
      <c r="E162" s="815">
        <f>E165+E168+E171</f>
        <v>284</v>
      </c>
      <c r="F162" s="815">
        <f t="shared" ref="F162:K162" si="62">F165+F168+F171</f>
        <v>696</v>
      </c>
      <c r="G162" s="989">
        <f t="shared" si="62"/>
        <v>664</v>
      </c>
      <c r="H162" s="989">
        <f t="shared" si="62"/>
        <v>1158</v>
      </c>
      <c r="I162" s="989">
        <f t="shared" si="62"/>
        <v>381</v>
      </c>
      <c r="J162" s="989">
        <f t="shared" si="62"/>
        <v>0</v>
      </c>
      <c r="K162" s="815">
        <f t="shared" si="62"/>
        <v>12</v>
      </c>
      <c r="L162" s="910"/>
      <c r="M162" s="910"/>
      <c r="N162" s="910"/>
    </row>
    <row r="163" spans="1:14">
      <c r="A163" s="1463"/>
      <c r="B163" s="1464"/>
      <c r="C163" s="175" t="s">
        <v>49</v>
      </c>
      <c r="D163" s="990">
        <f>SUM(E163:K163)</f>
        <v>1677</v>
      </c>
      <c r="E163" s="991">
        <f t="shared" ref="E163:K163" si="63">E166+E169+E172</f>
        <v>159</v>
      </c>
      <c r="F163" s="991">
        <f t="shared" si="63"/>
        <v>374</v>
      </c>
      <c r="G163" s="990">
        <f t="shared" si="63"/>
        <v>355</v>
      </c>
      <c r="H163" s="990">
        <f t="shared" si="63"/>
        <v>589</v>
      </c>
      <c r="I163" s="990">
        <f t="shared" si="63"/>
        <v>194</v>
      </c>
      <c r="J163" s="990">
        <f t="shared" si="63"/>
        <v>0</v>
      </c>
      <c r="K163" s="991">
        <f t="shared" si="63"/>
        <v>6</v>
      </c>
      <c r="L163" s="910"/>
      <c r="M163" s="910"/>
      <c r="N163" s="910"/>
    </row>
    <row r="164" spans="1:14" ht="16.5" customHeight="1">
      <c r="A164" s="1463"/>
      <c r="B164" s="1464"/>
      <c r="C164" s="175" t="s">
        <v>228</v>
      </c>
      <c r="D164" s="990">
        <f t="shared" ref="D164:D172" si="64">SUM(E164:K164)</f>
        <v>1518</v>
      </c>
      <c r="E164" s="991">
        <f t="shared" ref="E164:K164" si="65">E167+E170+E173</f>
        <v>125</v>
      </c>
      <c r="F164" s="991">
        <f t="shared" si="65"/>
        <v>322</v>
      </c>
      <c r="G164" s="990">
        <f t="shared" si="65"/>
        <v>309</v>
      </c>
      <c r="H164" s="990">
        <f t="shared" si="65"/>
        <v>569</v>
      </c>
      <c r="I164" s="990">
        <f t="shared" si="65"/>
        <v>187</v>
      </c>
      <c r="J164" s="990">
        <f t="shared" si="65"/>
        <v>0</v>
      </c>
      <c r="K164" s="991">
        <f t="shared" si="65"/>
        <v>6</v>
      </c>
      <c r="L164" s="910"/>
      <c r="M164" s="910"/>
      <c r="N164" s="910"/>
    </row>
    <row r="165" spans="1:14">
      <c r="A165" s="1467" t="s">
        <v>298</v>
      </c>
      <c r="B165" s="1468"/>
      <c r="C165" s="423" t="s">
        <v>227</v>
      </c>
      <c r="D165" s="990">
        <f t="shared" si="64"/>
        <v>0</v>
      </c>
      <c r="E165" s="991">
        <v>0</v>
      </c>
      <c r="F165" s="991">
        <v>0</v>
      </c>
      <c r="G165" s="990">
        <v>0</v>
      </c>
      <c r="H165" s="990">
        <v>0</v>
      </c>
      <c r="I165" s="990">
        <v>0</v>
      </c>
      <c r="J165" s="990">
        <v>0</v>
      </c>
      <c r="K165" s="991">
        <v>0</v>
      </c>
      <c r="L165" s="910"/>
      <c r="M165" s="910"/>
      <c r="N165" s="910"/>
    </row>
    <row r="166" spans="1:14">
      <c r="A166" s="1467"/>
      <c r="B166" s="1468"/>
      <c r="C166" s="423" t="s">
        <v>49</v>
      </c>
      <c r="D166" s="990">
        <f t="shared" si="64"/>
        <v>0</v>
      </c>
      <c r="E166" s="991">
        <v>0</v>
      </c>
      <c r="F166" s="991">
        <v>0</v>
      </c>
      <c r="G166" s="990">
        <v>0</v>
      </c>
      <c r="H166" s="990">
        <v>0</v>
      </c>
      <c r="I166" s="990">
        <v>0</v>
      </c>
      <c r="J166" s="990">
        <v>0</v>
      </c>
      <c r="K166" s="991">
        <v>0</v>
      </c>
      <c r="L166" s="910"/>
      <c r="M166" s="910"/>
      <c r="N166" s="910"/>
    </row>
    <row r="167" spans="1:14">
      <c r="A167" s="1467"/>
      <c r="B167" s="1468"/>
      <c r="C167" s="423" t="s">
        <v>228</v>
      </c>
      <c r="D167" s="990">
        <f t="shared" si="64"/>
        <v>0</v>
      </c>
      <c r="E167" s="991">
        <v>0</v>
      </c>
      <c r="F167" s="991">
        <v>0</v>
      </c>
      <c r="G167" s="990">
        <v>0</v>
      </c>
      <c r="H167" s="990">
        <v>0</v>
      </c>
      <c r="I167" s="990">
        <v>0</v>
      </c>
      <c r="J167" s="990">
        <v>0</v>
      </c>
      <c r="K167" s="991">
        <v>0</v>
      </c>
      <c r="L167" s="910"/>
      <c r="M167" s="910"/>
      <c r="N167" s="910"/>
    </row>
    <row r="168" spans="1:14">
      <c r="A168" s="1467" t="s">
        <v>299</v>
      </c>
      <c r="B168" s="1468"/>
      <c r="C168" s="177" t="s">
        <v>227</v>
      </c>
      <c r="D168" s="990">
        <f t="shared" si="64"/>
        <v>1373</v>
      </c>
      <c r="E168" s="992">
        <v>123</v>
      </c>
      <c r="F168" s="992">
        <v>141</v>
      </c>
      <c r="G168" s="993">
        <v>160</v>
      </c>
      <c r="H168" s="993">
        <v>621</v>
      </c>
      <c r="I168" s="993">
        <v>325</v>
      </c>
      <c r="J168" s="993">
        <v>0</v>
      </c>
      <c r="K168" s="992">
        <v>3</v>
      </c>
      <c r="L168" s="910"/>
      <c r="M168" s="910"/>
      <c r="N168" s="910"/>
    </row>
    <row r="169" spans="1:14">
      <c r="A169" s="1467"/>
      <c r="B169" s="1468"/>
      <c r="C169" s="177" t="s">
        <v>49</v>
      </c>
      <c r="D169" s="990">
        <f t="shared" si="64"/>
        <v>699</v>
      </c>
      <c r="E169" s="992">
        <v>69</v>
      </c>
      <c r="F169" s="992">
        <v>72</v>
      </c>
      <c r="G169" s="993">
        <v>78</v>
      </c>
      <c r="H169" s="993">
        <v>307</v>
      </c>
      <c r="I169" s="993">
        <v>172</v>
      </c>
      <c r="J169" s="993">
        <v>0</v>
      </c>
      <c r="K169" s="992">
        <v>1</v>
      </c>
      <c r="L169" s="910"/>
      <c r="M169" s="910"/>
      <c r="N169" s="910"/>
    </row>
    <row r="170" spans="1:14">
      <c r="A170" s="1467"/>
      <c r="B170" s="1468"/>
      <c r="C170" s="177" t="s">
        <v>228</v>
      </c>
      <c r="D170" s="990">
        <f t="shared" si="64"/>
        <v>674</v>
      </c>
      <c r="E170" s="992">
        <v>54</v>
      </c>
      <c r="F170" s="992">
        <v>69</v>
      </c>
      <c r="G170" s="993">
        <v>82</v>
      </c>
      <c r="H170" s="993">
        <v>314</v>
      </c>
      <c r="I170" s="993">
        <v>153</v>
      </c>
      <c r="J170" s="993">
        <v>0</v>
      </c>
      <c r="K170" s="992">
        <v>2</v>
      </c>
      <c r="L170" s="910"/>
      <c r="M170" s="910"/>
      <c r="N170" s="910"/>
    </row>
    <row r="171" spans="1:14">
      <c r="A171" s="1467" t="s">
        <v>300</v>
      </c>
      <c r="B171" s="1468"/>
      <c r="C171" s="177" t="s">
        <v>227</v>
      </c>
      <c r="D171" s="990">
        <f t="shared" si="64"/>
        <v>1822</v>
      </c>
      <c r="E171" s="992">
        <v>161</v>
      </c>
      <c r="F171" s="992">
        <v>555</v>
      </c>
      <c r="G171" s="993">
        <v>504</v>
      </c>
      <c r="H171" s="993">
        <v>537</v>
      </c>
      <c r="I171" s="993">
        <v>56</v>
      </c>
      <c r="J171" s="993">
        <v>0</v>
      </c>
      <c r="K171" s="992">
        <v>9</v>
      </c>
      <c r="L171" s="910"/>
      <c r="M171" s="910"/>
      <c r="N171" s="910"/>
    </row>
    <row r="172" spans="1:14">
      <c r="A172" s="1467"/>
      <c r="B172" s="1468"/>
      <c r="C172" s="177" t="s">
        <v>49</v>
      </c>
      <c r="D172" s="990">
        <f t="shared" si="64"/>
        <v>978</v>
      </c>
      <c r="E172" s="992">
        <v>90</v>
      </c>
      <c r="F172" s="992">
        <v>302</v>
      </c>
      <c r="G172" s="993">
        <v>277</v>
      </c>
      <c r="H172" s="993">
        <v>282</v>
      </c>
      <c r="I172" s="993">
        <v>22</v>
      </c>
      <c r="J172" s="993">
        <v>0</v>
      </c>
      <c r="K172" s="992">
        <v>5</v>
      </c>
      <c r="L172" s="910"/>
      <c r="M172" s="910"/>
      <c r="N172" s="910"/>
    </row>
    <row r="173" spans="1:14" ht="17.25" thickBot="1">
      <c r="A173" s="1469"/>
      <c r="B173" s="1470"/>
      <c r="C173" s="178" t="s">
        <v>228</v>
      </c>
      <c r="D173" s="994">
        <f>SUM(E173:K173)</f>
        <v>844</v>
      </c>
      <c r="E173" s="821">
        <v>71</v>
      </c>
      <c r="F173" s="821">
        <v>253</v>
      </c>
      <c r="G173" s="821">
        <v>227</v>
      </c>
      <c r="H173" s="821">
        <v>255</v>
      </c>
      <c r="I173" s="821">
        <v>34</v>
      </c>
      <c r="J173" s="821">
        <v>0</v>
      </c>
      <c r="K173" s="821">
        <v>4</v>
      </c>
      <c r="L173" s="910"/>
      <c r="M173" s="910"/>
      <c r="N173" s="910"/>
    </row>
    <row r="174" spans="1:14">
      <c r="A174" s="1462" t="s">
        <v>313</v>
      </c>
      <c r="B174" s="1439"/>
      <c r="C174" s="176" t="s">
        <v>227</v>
      </c>
      <c r="D174" s="989">
        <f>SUM(E174:K174)</f>
        <v>3906</v>
      </c>
      <c r="E174" s="815">
        <f>E177+E180+E183</f>
        <v>427</v>
      </c>
      <c r="F174" s="815">
        <f t="shared" ref="F174:K174" si="66">F177+F180+F183</f>
        <v>1457</v>
      </c>
      <c r="G174" s="989">
        <f t="shared" si="66"/>
        <v>386</v>
      </c>
      <c r="H174" s="989">
        <f t="shared" si="66"/>
        <v>1303</v>
      </c>
      <c r="I174" s="989">
        <f t="shared" si="66"/>
        <v>326</v>
      </c>
      <c r="J174" s="989">
        <f t="shared" si="66"/>
        <v>0</v>
      </c>
      <c r="K174" s="815">
        <f t="shared" si="66"/>
        <v>7</v>
      </c>
      <c r="L174" s="910"/>
      <c r="M174" s="910"/>
      <c r="N174" s="910"/>
    </row>
    <row r="175" spans="1:14">
      <c r="A175" s="1463"/>
      <c r="B175" s="1464"/>
      <c r="C175" s="175" t="s">
        <v>49</v>
      </c>
      <c r="D175" s="990">
        <f>SUM(E175:K175)</f>
        <v>1987</v>
      </c>
      <c r="E175" s="991">
        <f t="shared" ref="E175:K175" si="67">E178+E181+E184</f>
        <v>212</v>
      </c>
      <c r="F175" s="991">
        <f t="shared" si="67"/>
        <v>726</v>
      </c>
      <c r="G175" s="990">
        <f t="shared" si="67"/>
        <v>200</v>
      </c>
      <c r="H175" s="990">
        <f t="shared" si="67"/>
        <v>678</v>
      </c>
      <c r="I175" s="990">
        <f t="shared" si="67"/>
        <v>167</v>
      </c>
      <c r="J175" s="990">
        <f t="shared" si="67"/>
        <v>0</v>
      </c>
      <c r="K175" s="991">
        <f t="shared" si="67"/>
        <v>4</v>
      </c>
      <c r="L175" s="910"/>
      <c r="M175" s="910"/>
      <c r="N175" s="910"/>
    </row>
    <row r="176" spans="1:14">
      <c r="A176" s="1463"/>
      <c r="B176" s="1464"/>
      <c r="C176" s="175" t="s">
        <v>228</v>
      </c>
      <c r="D176" s="990">
        <f t="shared" ref="D176:D184" si="68">SUM(E176:K176)</f>
        <v>1919</v>
      </c>
      <c r="E176" s="991">
        <f t="shared" ref="E176:K176" si="69">E179+E182+E185</f>
        <v>215</v>
      </c>
      <c r="F176" s="991">
        <f t="shared" si="69"/>
        <v>731</v>
      </c>
      <c r="G176" s="990">
        <f t="shared" si="69"/>
        <v>186</v>
      </c>
      <c r="H176" s="990">
        <f t="shared" si="69"/>
        <v>625</v>
      </c>
      <c r="I176" s="990">
        <f t="shared" si="69"/>
        <v>159</v>
      </c>
      <c r="J176" s="990">
        <f t="shared" si="69"/>
        <v>0</v>
      </c>
      <c r="K176" s="991">
        <f t="shared" si="69"/>
        <v>3</v>
      </c>
      <c r="L176" s="910"/>
      <c r="M176" s="910"/>
      <c r="N176" s="910"/>
    </row>
    <row r="177" spans="1:14">
      <c r="A177" s="1467" t="s">
        <v>298</v>
      </c>
      <c r="B177" s="1468"/>
      <c r="C177" s="423" t="s">
        <v>227</v>
      </c>
      <c r="D177" s="990">
        <f t="shared" si="68"/>
        <v>0</v>
      </c>
      <c r="E177" s="991">
        <v>0</v>
      </c>
      <c r="F177" s="991">
        <v>0</v>
      </c>
      <c r="G177" s="990">
        <v>0</v>
      </c>
      <c r="H177" s="990">
        <v>0</v>
      </c>
      <c r="I177" s="990">
        <v>0</v>
      </c>
      <c r="J177" s="990">
        <v>0</v>
      </c>
      <c r="K177" s="991">
        <v>0</v>
      </c>
      <c r="L177" s="910"/>
      <c r="M177" s="910"/>
      <c r="N177" s="910"/>
    </row>
    <row r="178" spans="1:14">
      <c r="A178" s="1467"/>
      <c r="B178" s="1468"/>
      <c r="C178" s="423" t="s">
        <v>49</v>
      </c>
      <c r="D178" s="990">
        <f t="shared" si="68"/>
        <v>0</v>
      </c>
      <c r="E178" s="991">
        <v>0</v>
      </c>
      <c r="F178" s="991">
        <v>0</v>
      </c>
      <c r="G178" s="990">
        <v>0</v>
      </c>
      <c r="H178" s="990">
        <v>0</v>
      </c>
      <c r="I178" s="990">
        <v>0</v>
      </c>
      <c r="J178" s="990">
        <v>0</v>
      </c>
      <c r="K178" s="991">
        <v>0</v>
      </c>
      <c r="L178" s="910"/>
      <c r="M178" s="910"/>
      <c r="N178" s="910"/>
    </row>
    <row r="179" spans="1:14">
      <c r="A179" s="1467"/>
      <c r="B179" s="1468"/>
      <c r="C179" s="423" t="s">
        <v>228</v>
      </c>
      <c r="D179" s="990">
        <f t="shared" si="68"/>
        <v>0</v>
      </c>
      <c r="E179" s="991">
        <v>0</v>
      </c>
      <c r="F179" s="991">
        <v>0</v>
      </c>
      <c r="G179" s="990">
        <v>0</v>
      </c>
      <c r="H179" s="990">
        <v>0</v>
      </c>
      <c r="I179" s="990">
        <v>0</v>
      </c>
      <c r="J179" s="990">
        <v>0</v>
      </c>
      <c r="K179" s="991">
        <v>0</v>
      </c>
      <c r="L179" s="910"/>
      <c r="M179" s="910"/>
      <c r="N179" s="910"/>
    </row>
    <row r="180" spans="1:14">
      <c r="A180" s="1467" t="s">
        <v>299</v>
      </c>
      <c r="B180" s="1468"/>
      <c r="C180" s="177" t="s">
        <v>227</v>
      </c>
      <c r="D180" s="990">
        <f t="shared" si="68"/>
        <v>952</v>
      </c>
      <c r="E180" s="992">
        <v>75</v>
      </c>
      <c r="F180" s="992">
        <v>195</v>
      </c>
      <c r="G180" s="993">
        <v>15</v>
      </c>
      <c r="H180" s="993">
        <v>516</v>
      </c>
      <c r="I180" s="993">
        <v>149</v>
      </c>
      <c r="J180" s="993">
        <v>0</v>
      </c>
      <c r="K180" s="992">
        <v>2</v>
      </c>
      <c r="L180" s="910"/>
      <c r="M180" s="910"/>
      <c r="N180" s="910"/>
    </row>
    <row r="181" spans="1:14">
      <c r="A181" s="1467"/>
      <c r="B181" s="1468"/>
      <c r="C181" s="177" t="s">
        <v>49</v>
      </c>
      <c r="D181" s="990">
        <f t="shared" si="68"/>
        <v>488</v>
      </c>
      <c r="E181" s="992">
        <v>37</v>
      </c>
      <c r="F181" s="992">
        <v>101</v>
      </c>
      <c r="G181" s="993">
        <v>4</v>
      </c>
      <c r="H181" s="993">
        <v>265</v>
      </c>
      <c r="I181" s="993">
        <v>79</v>
      </c>
      <c r="J181" s="993">
        <v>0</v>
      </c>
      <c r="K181" s="992">
        <v>2</v>
      </c>
      <c r="L181" s="910"/>
      <c r="M181" s="910"/>
      <c r="N181" s="910"/>
    </row>
    <row r="182" spans="1:14">
      <c r="A182" s="1467"/>
      <c r="B182" s="1468"/>
      <c r="C182" s="177" t="s">
        <v>228</v>
      </c>
      <c r="D182" s="990">
        <f t="shared" si="68"/>
        <v>464</v>
      </c>
      <c r="E182" s="992">
        <v>38</v>
      </c>
      <c r="F182" s="992">
        <v>94</v>
      </c>
      <c r="G182" s="993">
        <v>11</v>
      </c>
      <c r="H182" s="993">
        <v>251</v>
      </c>
      <c r="I182" s="993">
        <v>70</v>
      </c>
      <c r="J182" s="993">
        <v>0</v>
      </c>
      <c r="K182" s="992">
        <v>0</v>
      </c>
      <c r="L182" s="910"/>
      <c r="M182" s="910"/>
      <c r="N182" s="910"/>
    </row>
    <row r="183" spans="1:14">
      <c r="A183" s="1467" t="s">
        <v>300</v>
      </c>
      <c r="B183" s="1468"/>
      <c r="C183" s="177" t="s">
        <v>227</v>
      </c>
      <c r="D183" s="990">
        <f t="shared" si="68"/>
        <v>2954</v>
      </c>
      <c r="E183" s="992">
        <v>352</v>
      </c>
      <c r="F183" s="992">
        <v>1262</v>
      </c>
      <c r="G183" s="993">
        <v>371</v>
      </c>
      <c r="H183" s="993">
        <v>787</v>
      </c>
      <c r="I183" s="993">
        <v>177</v>
      </c>
      <c r="J183" s="993">
        <v>0</v>
      </c>
      <c r="K183" s="992">
        <v>5</v>
      </c>
      <c r="L183" s="910"/>
      <c r="M183" s="910"/>
      <c r="N183" s="910"/>
    </row>
    <row r="184" spans="1:14">
      <c r="A184" s="1467"/>
      <c r="B184" s="1468"/>
      <c r="C184" s="177" t="s">
        <v>49</v>
      </c>
      <c r="D184" s="990">
        <f t="shared" si="68"/>
        <v>1499</v>
      </c>
      <c r="E184" s="992">
        <v>175</v>
      </c>
      <c r="F184" s="992">
        <v>625</v>
      </c>
      <c r="G184" s="993">
        <v>196</v>
      </c>
      <c r="H184" s="993">
        <v>413</v>
      </c>
      <c r="I184" s="993">
        <v>88</v>
      </c>
      <c r="J184" s="993">
        <v>0</v>
      </c>
      <c r="K184" s="992">
        <v>2</v>
      </c>
      <c r="L184" s="910"/>
      <c r="M184" s="910"/>
      <c r="N184" s="910"/>
    </row>
    <row r="185" spans="1:14" ht="17.25" thickBot="1">
      <c r="A185" s="1469"/>
      <c r="B185" s="1470"/>
      <c r="C185" s="178" t="s">
        <v>228</v>
      </c>
      <c r="D185" s="994">
        <f>SUM(E185:K185)</f>
        <v>1455</v>
      </c>
      <c r="E185" s="821">
        <v>177</v>
      </c>
      <c r="F185" s="821">
        <v>637</v>
      </c>
      <c r="G185" s="821">
        <v>175</v>
      </c>
      <c r="H185" s="821">
        <v>374</v>
      </c>
      <c r="I185" s="821">
        <v>89</v>
      </c>
      <c r="J185" s="821">
        <v>0</v>
      </c>
      <c r="K185" s="821">
        <v>3</v>
      </c>
      <c r="L185" s="910"/>
      <c r="M185" s="910"/>
      <c r="N185" s="910"/>
    </row>
    <row r="186" spans="1:14">
      <c r="A186" s="1462" t="s">
        <v>314</v>
      </c>
      <c r="B186" s="1439"/>
      <c r="C186" s="176" t="s">
        <v>227</v>
      </c>
      <c r="D186" s="989">
        <f>SUM(E186:K186)</f>
        <v>4283</v>
      </c>
      <c r="E186" s="815">
        <f>E189+E192+E195</f>
        <v>673</v>
      </c>
      <c r="F186" s="815">
        <f t="shared" ref="F186:K186" si="70">F189+F192+F195</f>
        <v>465</v>
      </c>
      <c r="G186" s="989">
        <f t="shared" si="70"/>
        <v>221</v>
      </c>
      <c r="H186" s="989">
        <f t="shared" si="70"/>
        <v>2404</v>
      </c>
      <c r="I186" s="989">
        <f t="shared" si="70"/>
        <v>500</v>
      </c>
      <c r="J186" s="989">
        <f t="shared" si="70"/>
        <v>0</v>
      </c>
      <c r="K186" s="815">
        <f t="shared" si="70"/>
        <v>20</v>
      </c>
      <c r="L186" s="910"/>
      <c r="M186" s="910"/>
      <c r="N186" s="910"/>
    </row>
    <row r="187" spans="1:14">
      <c r="A187" s="1463"/>
      <c r="B187" s="1464"/>
      <c r="C187" s="175" t="s">
        <v>49</v>
      </c>
      <c r="D187" s="990">
        <f>SUM(E187:K187)</f>
        <v>2213</v>
      </c>
      <c r="E187" s="991">
        <f t="shared" ref="E187:K187" si="71">E190+E193+E196</f>
        <v>350</v>
      </c>
      <c r="F187" s="991">
        <f t="shared" si="71"/>
        <v>255</v>
      </c>
      <c r="G187" s="990">
        <f t="shared" si="71"/>
        <v>108</v>
      </c>
      <c r="H187" s="990">
        <f t="shared" si="71"/>
        <v>1229</v>
      </c>
      <c r="I187" s="990">
        <f t="shared" si="71"/>
        <v>260</v>
      </c>
      <c r="J187" s="990">
        <f t="shared" si="71"/>
        <v>0</v>
      </c>
      <c r="K187" s="991">
        <f t="shared" si="71"/>
        <v>11</v>
      </c>
      <c r="L187" s="910"/>
      <c r="M187" s="910"/>
      <c r="N187" s="910"/>
    </row>
    <row r="188" spans="1:14">
      <c r="A188" s="1463"/>
      <c r="B188" s="1464"/>
      <c r="C188" s="175" t="s">
        <v>228</v>
      </c>
      <c r="D188" s="990">
        <f t="shared" ref="D188:D196" si="72">SUM(E188:K188)</f>
        <v>2070</v>
      </c>
      <c r="E188" s="991">
        <f t="shared" ref="E188:K188" si="73">E191+E194+E197</f>
        <v>323</v>
      </c>
      <c r="F188" s="991">
        <f t="shared" si="73"/>
        <v>210</v>
      </c>
      <c r="G188" s="990">
        <f t="shared" si="73"/>
        <v>113</v>
      </c>
      <c r="H188" s="990">
        <f t="shared" si="73"/>
        <v>1175</v>
      </c>
      <c r="I188" s="990">
        <f t="shared" si="73"/>
        <v>240</v>
      </c>
      <c r="J188" s="990">
        <f t="shared" si="73"/>
        <v>0</v>
      </c>
      <c r="K188" s="991">
        <f t="shared" si="73"/>
        <v>9</v>
      </c>
      <c r="L188" s="910"/>
      <c r="M188" s="910"/>
      <c r="N188" s="910"/>
    </row>
    <row r="189" spans="1:14">
      <c r="A189" s="1467" t="s">
        <v>298</v>
      </c>
      <c r="B189" s="1468"/>
      <c r="C189" s="423" t="s">
        <v>227</v>
      </c>
      <c r="D189" s="990">
        <f t="shared" si="72"/>
        <v>0</v>
      </c>
      <c r="E189" s="991">
        <v>0</v>
      </c>
      <c r="F189" s="991">
        <v>0</v>
      </c>
      <c r="G189" s="990">
        <v>0</v>
      </c>
      <c r="H189" s="990">
        <v>0</v>
      </c>
      <c r="I189" s="990">
        <v>0</v>
      </c>
      <c r="J189" s="990">
        <v>0</v>
      </c>
      <c r="K189" s="991">
        <v>0</v>
      </c>
      <c r="L189" s="910"/>
      <c r="M189" s="910"/>
      <c r="N189" s="910"/>
    </row>
    <row r="190" spans="1:14">
      <c r="A190" s="1467"/>
      <c r="B190" s="1468"/>
      <c r="C190" s="423" t="s">
        <v>49</v>
      </c>
      <c r="D190" s="990">
        <f t="shared" si="72"/>
        <v>0</v>
      </c>
      <c r="E190" s="991">
        <v>0</v>
      </c>
      <c r="F190" s="991">
        <v>0</v>
      </c>
      <c r="G190" s="990">
        <v>0</v>
      </c>
      <c r="H190" s="990">
        <v>0</v>
      </c>
      <c r="I190" s="990">
        <v>0</v>
      </c>
      <c r="J190" s="990">
        <v>0</v>
      </c>
      <c r="K190" s="991">
        <v>0</v>
      </c>
      <c r="L190" s="910"/>
      <c r="M190" s="910"/>
      <c r="N190" s="910"/>
    </row>
    <row r="191" spans="1:14">
      <c r="A191" s="1467"/>
      <c r="B191" s="1468"/>
      <c r="C191" s="423" t="s">
        <v>228</v>
      </c>
      <c r="D191" s="990">
        <f t="shared" si="72"/>
        <v>0</v>
      </c>
      <c r="E191" s="991">
        <v>0</v>
      </c>
      <c r="F191" s="991">
        <v>0</v>
      </c>
      <c r="G191" s="990">
        <v>0</v>
      </c>
      <c r="H191" s="990">
        <v>0</v>
      </c>
      <c r="I191" s="990">
        <v>0</v>
      </c>
      <c r="J191" s="990">
        <v>0</v>
      </c>
      <c r="K191" s="991">
        <v>0</v>
      </c>
      <c r="L191" s="910"/>
      <c r="M191" s="910"/>
      <c r="N191" s="910"/>
    </row>
    <row r="192" spans="1:14">
      <c r="A192" s="1467" t="s">
        <v>299</v>
      </c>
      <c r="B192" s="1468"/>
      <c r="C192" s="177" t="s">
        <v>227</v>
      </c>
      <c r="D192" s="990">
        <f t="shared" si="72"/>
        <v>1496</v>
      </c>
      <c r="E192" s="992">
        <v>48</v>
      </c>
      <c r="F192" s="992">
        <v>112</v>
      </c>
      <c r="G192" s="993">
        <v>40</v>
      </c>
      <c r="H192" s="993">
        <v>1040</v>
      </c>
      <c r="I192" s="993">
        <v>238</v>
      </c>
      <c r="J192" s="993">
        <v>0</v>
      </c>
      <c r="K192" s="992">
        <v>18</v>
      </c>
      <c r="L192" s="910"/>
      <c r="M192" s="910"/>
      <c r="N192" s="910"/>
    </row>
    <row r="193" spans="1:14">
      <c r="A193" s="1467"/>
      <c r="B193" s="1468"/>
      <c r="C193" s="177" t="s">
        <v>49</v>
      </c>
      <c r="D193" s="990">
        <f t="shared" si="72"/>
        <v>756</v>
      </c>
      <c r="E193" s="992">
        <v>24</v>
      </c>
      <c r="F193" s="992">
        <v>61</v>
      </c>
      <c r="G193" s="993">
        <v>21</v>
      </c>
      <c r="H193" s="993">
        <v>523</v>
      </c>
      <c r="I193" s="993">
        <v>116</v>
      </c>
      <c r="J193" s="993">
        <v>0</v>
      </c>
      <c r="K193" s="992">
        <v>11</v>
      </c>
      <c r="L193" s="910"/>
      <c r="M193" s="910"/>
      <c r="N193" s="910"/>
    </row>
    <row r="194" spans="1:14">
      <c r="A194" s="1467"/>
      <c r="B194" s="1468"/>
      <c r="C194" s="177" t="s">
        <v>228</v>
      </c>
      <c r="D194" s="990">
        <f t="shared" si="72"/>
        <v>740</v>
      </c>
      <c r="E194" s="992">
        <v>24</v>
      </c>
      <c r="F194" s="992">
        <v>51</v>
      </c>
      <c r="G194" s="993">
        <v>19</v>
      </c>
      <c r="H194" s="993">
        <v>517</v>
      </c>
      <c r="I194" s="993">
        <v>122</v>
      </c>
      <c r="J194" s="993">
        <v>0</v>
      </c>
      <c r="K194" s="992">
        <v>7</v>
      </c>
      <c r="L194" s="910"/>
      <c r="M194" s="910"/>
      <c r="N194" s="910"/>
    </row>
    <row r="195" spans="1:14">
      <c r="A195" s="1467" t="s">
        <v>300</v>
      </c>
      <c r="B195" s="1468"/>
      <c r="C195" s="177" t="s">
        <v>227</v>
      </c>
      <c r="D195" s="990">
        <f t="shared" si="72"/>
        <v>2787</v>
      </c>
      <c r="E195" s="992">
        <v>625</v>
      </c>
      <c r="F195" s="992">
        <v>353</v>
      </c>
      <c r="G195" s="993">
        <v>181</v>
      </c>
      <c r="H195" s="993">
        <v>1364</v>
      </c>
      <c r="I195" s="993">
        <v>262</v>
      </c>
      <c r="J195" s="993">
        <v>0</v>
      </c>
      <c r="K195" s="992">
        <v>2</v>
      </c>
      <c r="L195" s="910"/>
      <c r="M195" s="910"/>
      <c r="N195" s="910"/>
    </row>
    <row r="196" spans="1:14" ht="16.5" customHeight="1">
      <c r="A196" s="1467"/>
      <c r="B196" s="1468"/>
      <c r="C196" s="177" t="s">
        <v>49</v>
      </c>
      <c r="D196" s="990">
        <f t="shared" si="72"/>
        <v>1457</v>
      </c>
      <c r="E196" s="992">
        <v>326</v>
      </c>
      <c r="F196" s="992">
        <v>194</v>
      </c>
      <c r="G196" s="993">
        <v>87</v>
      </c>
      <c r="H196" s="993">
        <v>706</v>
      </c>
      <c r="I196" s="993">
        <v>144</v>
      </c>
      <c r="J196" s="993">
        <v>0</v>
      </c>
      <c r="K196" s="992">
        <v>0</v>
      </c>
      <c r="L196" s="910"/>
      <c r="M196" s="910"/>
      <c r="N196" s="910"/>
    </row>
    <row r="197" spans="1:14" ht="17.25" thickBot="1">
      <c r="A197" s="1469"/>
      <c r="B197" s="1470"/>
      <c r="C197" s="178" t="s">
        <v>228</v>
      </c>
      <c r="D197" s="994">
        <f>SUM(E197:K197)</f>
        <v>1330</v>
      </c>
      <c r="E197" s="821">
        <v>299</v>
      </c>
      <c r="F197" s="821">
        <v>159</v>
      </c>
      <c r="G197" s="821">
        <v>94</v>
      </c>
      <c r="H197" s="821">
        <v>658</v>
      </c>
      <c r="I197" s="821">
        <v>118</v>
      </c>
      <c r="J197" s="821">
        <v>0</v>
      </c>
      <c r="K197" s="821">
        <v>2</v>
      </c>
      <c r="L197" s="910"/>
      <c r="M197" s="910"/>
      <c r="N197" s="910"/>
    </row>
    <row r="198" spans="1:14">
      <c r="A198" s="1462" t="s">
        <v>315</v>
      </c>
      <c r="B198" s="1439"/>
      <c r="C198" s="176" t="s">
        <v>227</v>
      </c>
      <c r="D198" s="989">
        <f>SUM(E198:K198)</f>
        <v>4666</v>
      </c>
      <c r="E198" s="815">
        <f>E201+E204+E207</f>
        <v>501</v>
      </c>
      <c r="F198" s="815">
        <f t="shared" ref="F198:K198" si="74">F201+F204+F207</f>
        <v>372</v>
      </c>
      <c r="G198" s="989">
        <f t="shared" si="74"/>
        <v>266</v>
      </c>
      <c r="H198" s="989">
        <f t="shared" si="74"/>
        <v>2634</v>
      </c>
      <c r="I198" s="989">
        <f t="shared" si="74"/>
        <v>878</v>
      </c>
      <c r="J198" s="989">
        <f t="shared" si="74"/>
        <v>0</v>
      </c>
      <c r="K198" s="815">
        <f t="shared" si="74"/>
        <v>15</v>
      </c>
      <c r="L198" s="910"/>
      <c r="M198" s="910"/>
      <c r="N198" s="910"/>
    </row>
    <row r="199" spans="1:14">
      <c r="A199" s="1463"/>
      <c r="B199" s="1464"/>
      <c r="C199" s="175" t="s">
        <v>49</v>
      </c>
      <c r="D199" s="990">
        <f>SUM(E199:K199)</f>
        <v>2344</v>
      </c>
      <c r="E199" s="991">
        <f t="shared" ref="E199:K199" si="75">E202+E205+E208</f>
        <v>256</v>
      </c>
      <c r="F199" s="991">
        <f t="shared" si="75"/>
        <v>171</v>
      </c>
      <c r="G199" s="990">
        <f t="shared" si="75"/>
        <v>129</v>
      </c>
      <c r="H199" s="990">
        <f t="shared" si="75"/>
        <v>1336</v>
      </c>
      <c r="I199" s="990">
        <f t="shared" si="75"/>
        <v>445</v>
      </c>
      <c r="J199" s="990">
        <f t="shared" si="75"/>
        <v>0</v>
      </c>
      <c r="K199" s="991">
        <f t="shared" si="75"/>
        <v>7</v>
      </c>
      <c r="L199" s="910"/>
      <c r="M199" s="910"/>
      <c r="N199" s="910"/>
    </row>
    <row r="200" spans="1:14">
      <c r="A200" s="1463"/>
      <c r="B200" s="1464"/>
      <c r="C200" s="175" t="s">
        <v>228</v>
      </c>
      <c r="D200" s="990">
        <f t="shared" ref="D200:D208" si="76">SUM(E200:K200)</f>
        <v>2322</v>
      </c>
      <c r="E200" s="991">
        <f t="shared" ref="E200:K200" si="77">E203+E206+E209</f>
        <v>245</v>
      </c>
      <c r="F200" s="991">
        <f t="shared" si="77"/>
        <v>201</v>
      </c>
      <c r="G200" s="990">
        <f t="shared" si="77"/>
        <v>137</v>
      </c>
      <c r="H200" s="990">
        <f t="shared" si="77"/>
        <v>1298</v>
      </c>
      <c r="I200" s="990">
        <f t="shared" si="77"/>
        <v>433</v>
      </c>
      <c r="J200" s="990">
        <f t="shared" si="77"/>
        <v>0</v>
      </c>
      <c r="K200" s="991">
        <f t="shared" si="77"/>
        <v>8</v>
      </c>
      <c r="L200" s="910"/>
      <c r="M200" s="910"/>
      <c r="N200" s="910"/>
    </row>
    <row r="201" spans="1:14">
      <c r="A201" s="1467" t="s">
        <v>298</v>
      </c>
      <c r="B201" s="1468"/>
      <c r="C201" s="423" t="s">
        <v>227</v>
      </c>
      <c r="D201" s="990">
        <f t="shared" si="76"/>
        <v>0</v>
      </c>
      <c r="E201" s="991">
        <v>0</v>
      </c>
      <c r="F201" s="991">
        <v>0</v>
      </c>
      <c r="G201" s="990">
        <v>0</v>
      </c>
      <c r="H201" s="990">
        <v>0</v>
      </c>
      <c r="I201" s="990">
        <v>0</v>
      </c>
      <c r="J201" s="990">
        <v>0</v>
      </c>
      <c r="K201" s="991">
        <v>0</v>
      </c>
      <c r="L201" s="910"/>
      <c r="M201" s="910"/>
      <c r="N201" s="910"/>
    </row>
    <row r="202" spans="1:14">
      <c r="A202" s="1467"/>
      <c r="B202" s="1468"/>
      <c r="C202" s="423" t="s">
        <v>49</v>
      </c>
      <c r="D202" s="990">
        <f t="shared" si="76"/>
        <v>0</v>
      </c>
      <c r="E202" s="991">
        <v>0</v>
      </c>
      <c r="F202" s="991">
        <v>0</v>
      </c>
      <c r="G202" s="990">
        <v>0</v>
      </c>
      <c r="H202" s="990">
        <v>0</v>
      </c>
      <c r="I202" s="990">
        <v>0</v>
      </c>
      <c r="J202" s="990">
        <v>0</v>
      </c>
      <c r="K202" s="991">
        <v>0</v>
      </c>
      <c r="L202" s="910"/>
      <c r="M202" s="910"/>
      <c r="N202" s="910"/>
    </row>
    <row r="203" spans="1:14">
      <c r="A203" s="1467"/>
      <c r="B203" s="1468"/>
      <c r="C203" s="423" t="s">
        <v>228</v>
      </c>
      <c r="D203" s="990">
        <f t="shared" si="76"/>
        <v>0</v>
      </c>
      <c r="E203" s="991">
        <v>0</v>
      </c>
      <c r="F203" s="991">
        <v>0</v>
      </c>
      <c r="G203" s="990">
        <v>0</v>
      </c>
      <c r="H203" s="990">
        <v>0</v>
      </c>
      <c r="I203" s="990">
        <v>0</v>
      </c>
      <c r="J203" s="990">
        <v>0</v>
      </c>
      <c r="K203" s="991">
        <v>0</v>
      </c>
      <c r="L203" s="910"/>
      <c r="M203" s="910"/>
      <c r="N203" s="910"/>
    </row>
    <row r="204" spans="1:14">
      <c r="A204" s="1467" t="s">
        <v>299</v>
      </c>
      <c r="B204" s="1468"/>
      <c r="C204" s="177" t="s">
        <v>227</v>
      </c>
      <c r="D204" s="990">
        <f t="shared" si="76"/>
        <v>2311</v>
      </c>
      <c r="E204" s="992">
        <v>174</v>
      </c>
      <c r="F204" s="992">
        <v>73</v>
      </c>
      <c r="G204" s="993">
        <v>40</v>
      </c>
      <c r="H204" s="993">
        <v>1360</v>
      </c>
      <c r="I204" s="993">
        <v>650</v>
      </c>
      <c r="J204" s="993">
        <v>0</v>
      </c>
      <c r="K204" s="992">
        <v>14</v>
      </c>
      <c r="L204" s="910"/>
      <c r="M204" s="910"/>
      <c r="N204" s="910"/>
    </row>
    <row r="205" spans="1:14">
      <c r="A205" s="1467"/>
      <c r="B205" s="1468"/>
      <c r="C205" s="177" t="s">
        <v>49</v>
      </c>
      <c r="D205" s="990">
        <f t="shared" si="76"/>
        <v>1177</v>
      </c>
      <c r="E205" s="992">
        <v>87</v>
      </c>
      <c r="F205" s="992">
        <v>38</v>
      </c>
      <c r="G205" s="993">
        <v>16</v>
      </c>
      <c r="H205" s="993">
        <v>703</v>
      </c>
      <c r="I205" s="993">
        <v>327</v>
      </c>
      <c r="J205" s="993">
        <v>0</v>
      </c>
      <c r="K205" s="992">
        <v>6</v>
      </c>
      <c r="L205" s="910"/>
      <c r="M205" s="910"/>
      <c r="N205" s="910"/>
    </row>
    <row r="206" spans="1:14">
      <c r="A206" s="1467"/>
      <c r="B206" s="1468"/>
      <c r="C206" s="177" t="s">
        <v>228</v>
      </c>
      <c r="D206" s="990">
        <f t="shared" si="76"/>
        <v>1134</v>
      </c>
      <c r="E206" s="992">
        <v>87</v>
      </c>
      <c r="F206" s="992">
        <v>35</v>
      </c>
      <c r="G206" s="993">
        <v>24</v>
      </c>
      <c r="H206" s="993">
        <v>657</v>
      </c>
      <c r="I206" s="993">
        <v>323</v>
      </c>
      <c r="J206" s="993">
        <v>0</v>
      </c>
      <c r="K206" s="992">
        <v>8</v>
      </c>
      <c r="L206" s="910"/>
      <c r="M206" s="910"/>
      <c r="N206" s="910"/>
    </row>
    <row r="207" spans="1:14">
      <c r="A207" s="1467" t="s">
        <v>300</v>
      </c>
      <c r="B207" s="1468"/>
      <c r="C207" s="177" t="s">
        <v>227</v>
      </c>
      <c r="D207" s="990">
        <f t="shared" si="76"/>
        <v>2355</v>
      </c>
      <c r="E207" s="992">
        <v>327</v>
      </c>
      <c r="F207" s="992">
        <v>299</v>
      </c>
      <c r="G207" s="993">
        <v>226</v>
      </c>
      <c r="H207" s="993">
        <v>1274</v>
      </c>
      <c r="I207" s="993">
        <v>228</v>
      </c>
      <c r="J207" s="993">
        <v>0</v>
      </c>
      <c r="K207" s="992">
        <v>1</v>
      </c>
      <c r="L207" s="910"/>
      <c r="M207" s="910"/>
      <c r="N207" s="910"/>
    </row>
    <row r="208" spans="1:14">
      <c r="A208" s="1467"/>
      <c r="B208" s="1468"/>
      <c r="C208" s="177" t="s">
        <v>49</v>
      </c>
      <c r="D208" s="990">
        <f t="shared" si="76"/>
        <v>1167</v>
      </c>
      <c r="E208" s="992">
        <v>169</v>
      </c>
      <c r="F208" s="992">
        <v>133</v>
      </c>
      <c r="G208" s="993">
        <v>113</v>
      </c>
      <c r="H208" s="993">
        <v>633</v>
      </c>
      <c r="I208" s="993">
        <v>118</v>
      </c>
      <c r="J208" s="993">
        <v>0</v>
      </c>
      <c r="K208" s="992">
        <v>1</v>
      </c>
      <c r="L208" s="910"/>
      <c r="M208" s="910"/>
      <c r="N208" s="910"/>
    </row>
    <row r="209" spans="1:14" ht="17.25" thickBot="1">
      <c r="A209" s="1469"/>
      <c r="B209" s="1470"/>
      <c r="C209" s="178" t="s">
        <v>228</v>
      </c>
      <c r="D209" s="994">
        <f>SUM(E209:K209)</f>
        <v>1188</v>
      </c>
      <c r="E209" s="821">
        <v>158</v>
      </c>
      <c r="F209" s="821">
        <v>166</v>
      </c>
      <c r="G209" s="821">
        <v>113</v>
      </c>
      <c r="H209" s="821">
        <v>641</v>
      </c>
      <c r="I209" s="821">
        <v>110</v>
      </c>
      <c r="J209" s="821">
        <v>0</v>
      </c>
      <c r="K209" s="821">
        <v>0</v>
      </c>
      <c r="L209" s="910"/>
      <c r="M209" s="910"/>
      <c r="N209" s="910"/>
    </row>
    <row r="210" spans="1:14">
      <c r="A210" s="1462" t="s">
        <v>316</v>
      </c>
      <c r="B210" s="1439"/>
      <c r="C210" s="176" t="s">
        <v>227</v>
      </c>
      <c r="D210" s="989">
        <f>SUM(E210:K210)</f>
        <v>1056</v>
      </c>
      <c r="E210" s="815">
        <f>E213+E216+E219</f>
        <v>45</v>
      </c>
      <c r="F210" s="815">
        <f t="shared" ref="F210:K210" si="78">F213+F216+F219</f>
        <v>319</v>
      </c>
      <c r="G210" s="989">
        <f t="shared" si="78"/>
        <v>150</v>
      </c>
      <c r="H210" s="989">
        <f t="shared" si="78"/>
        <v>442</v>
      </c>
      <c r="I210" s="989">
        <f t="shared" si="78"/>
        <v>95</v>
      </c>
      <c r="J210" s="989">
        <f t="shared" si="78"/>
        <v>0</v>
      </c>
      <c r="K210" s="815">
        <f t="shared" si="78"/>
        <v>5</v>
      </c>
      <c r="L210" s="910"/>
      <c r="M210" s="910"/>
      <c r="N210" s="910"/>
    </row>
    <row r="211" spans="1:14">
      <c r="A211" s="1463"/>
      <c r="B211" s="1464"/>
      <c r="C211" s="175" t="s">
        <v>49</v>
      </c>
      <c r="D211" s="990">
        <f>SUM(E211:K211)</f>
        <v>541</v>
      </c>
      <c r="E211" s="991">
        <f t="shared" ref="E211:K211" si="79">E214+E217+E220</f>
        <v>25</v>
      </c>
      <c r="F211" s="991">
        <f t="shared" si="79"/>
        <v>162</v>
      </c>
      <c r="G211" s="990">
        <f t="shared" si="79"/>
        <v>80</v>
      </c>
      <c r="H211" s="990">
        <f t="shared" si="79"/>
        <v>224</v>
      </c>
      <c r="I211" s="990">
        <f t="shared" si="79"/>
        <v>48</v>
      </c>
      <c r="J211" s="990">
        <f t="shared" si="79"/>
        <v>0</v>
      </c>
      <c r="K211" s="991">
        <f t="shared" si="79"/>
        <v>2</v>
      </c>
      <c r="L211" s="910"/>
      <c r="M211" s="910"/>
      <c r="N211" s="910"/>
    </row>
    <row r="212" spans="1:14">
      <c r="A212" s="1463"/>
      <c r="B212" s="1464"/>
      <c r="C212" s="175" t="s">
        <v>228</v>
      </c>
      <c r="D212" s="990">
        <f t="shared" ref="D212:D220" si="80">SUM(E212:K212)</f>
        <v>515</v>
      </c>
      <c r="E212" s="991">
        <f t="shared" ref="E212:K212" si="81">E215+E218+E221</f>
        <v>20</v>
      </c>
      <c r="F212" s="991">
        <f t="shared" si="81"/>
        <v>157</v>
      </c>
      <c r="G212" s="990">
        <f t="shared" si="81"/>
        <v>70</v>
      </c>
      <c r="H212" s="990">
        <f t="shared" si="81"/>
        <v>218</v>
      </c>
      <c r="I212" s="990">
        <f t="shared" si="81"/>
        <v>47</v>
      </c>
      <c r="J212" s="990">
        <f t="shared" si="81"/>
        <v>0</v>
      </c>
      <c r="K212" s="991">
        <f t="shared" si="81"/>
        <v>3</v>
      </c>
      <c r="L212" s="910"/>
      <c r="M212" s="910"/>
      <c r="N212" s="910"/>
    </row>
    <row r="213" spans="1:14">
      <c r="A213" s="1467" t="s">
        <v>298</v>
      </c>
      <c r="B213" s="1468"/>
      <c r="C213" s="423" t="s">
        <v>227</v>
      </c>
      <c r="D213" s="990">
        <f t="shared" si="80"/>
        <v>0</v>
      </c>
      <c r="E213" s="991">
        <v>0</v>
      </c>
      <c r="F213" s="991">
        <v>0</v>
      </c>
      <c r="G213" s="990">
        <v>0</v>
      </c>
      <c r="H213" s="990">
        <v>0</v>
      </c>
      <c r="I213" s="990">
        <v>0</v>
      </c>
      <c r="J213" s="990">
        <v>0</v>
      </c>
      <c r="K213" s="991">
        <v>0</v>
      </c>
      <c r="L213" s="910"/>
      <c r="M213" s="910"/>
      <c r="N213" s="910"/>
    </row>
    <row r="214" spans="1:14">
      <c r="A214" s="1467"/>
      <c r="B214" s="1468"/>
      <c r="C214" s="423" t="s">
        <v>49</v>
      </c>
      <c r="D214" s="990">
        <f t="shared" si="80"/>
        <v>0</v>
      </c>
      <c r="E214" s="991">
        <v>0</v>
      </c>
      <c r="F214" s="991">
        <v>0</v>
      </c>
      <c r="G214" s="990">
        <v>0</v>
      </c>
      <c r="H214" s="990">
        <v>0</v>
      </c>
      <c r="I214" s="990">
        <v>0</v>
      </c>
      <c r="J214" s="990">
        <v>0</v>
      </c>
      <c r="K214" s="991">
        <v>0</v>
      </c>
      <c r="L214" s="910"/>
      <c r="M214" s="910"/>
      <c r="N214" s="910"/>
    </row>
    <row r="215" spans="1:14">
      <c r="A215" s="1467"/>
      <c r="B215" s="1468"/>
      <c r="C215" s="423" t="s">
        <v>228</v>
      </c>
      <c r="D215" s="990">
        <f t="shared" si="80"/>
        <v>0</v>
      </c>
      <c r="E215" s="991">
        <v>0</v>
      </c>
      <c r="F215" s="991">
        <v>0</v>
      </c>
      <c r="G215" s="990">
        <v>0</v>
      </c>
      <c r="H215" s="990">
        <v>0</v>
      </c>
      <c r="I215" s="990">
        <v>0</v>
      </c>
      <c r="J215" s="990">
        <v>0</v>
      </c>
      <c r="K215" s="991">
        <v>0</v>
      </c>
      <c r="L215" s="910"/>
      <c r="M215" s="910"/>
      <c r="N215" s="910"/>
    </row>
    <row r="216" spans="1:14">
      <c r="A216" s="1364" t="s">
        <v>299</v>
      </c>
      <c r="B216" s="1465"/>
      <c r="C216" s="173" t="s">
        <v>227</v>
      </c>
      <c r="D216" s="990">
        <f t="shared" si="80"/>
        <v>95</v>
      </c>
      <c r="E216" s="957">
        <v>1</v>
      </c>
      <c r="F216" s="957">
        <v>4</v>
      </c>
      <c r="G216" s="958">
        <v>5</v>
      </c>
      <c r="H216" s="958">
        <v>56</v>
      </c>
      <c r="I216" s="958">
        <v>29</v>
      </c>
      <c r="J216" s="958">
        <v>0</v>
      </c>
      <c r="K216" s="957">
        <v>0</v>
      </c>
      <c r="L216" s="910"/>
      <c r="M216" s="910"/>
      <c r="N216" s="910"/>
    </row>
    <row r="217" spans="1:14">
      <c r="A217" s="1364"/>
      <c r="B217" s="1465"/>
      <c r="C217" s="173" t="s">
        <v>49</v>
      </c>
      <c r="D217" s="990">
        <f t="shared" si="80"/>
        <v>51</v>
      </c>
      <c r="E217" s="957">
        <v>1</v>
      </c>
      <c r="F217" s="957">
        <v>1</v>
      </c>
      <c r="G217" s="958">
        <v>4</v>
      </c>
      <c r="H217" s="958">
        <v>31</v>
      </c>
      <c r="I217" s="958">
        <v>14</v>
      </c>
      <c r="J217" s="958">
        <v>0</v>
      </c>
      <c r="K217" s="957">
        <v>0</v>
      </c>
      <c r="L217" s="910"/>
      <c r="M217" s="910"/>
      <c r="N217" s="910"/>
    </row>
    <row r="218" spans="1:14">
      <c r="A218" s="1364"/>
      <c r="B218" s="1465"/>
      <c r="C218" s="173" t="s">
        <v>228</v>
      </c>
      <c r="D218" s="990">
        <f t="shared" si="80"/>
        <v>44</v>
      </c>
      <c r="E218" s="957">
        <v>0</v>
      </c>
      <c r="F218" s="957">
        <v>3</v>
      </c>
      <c r="G218" s="958">
        <v>1</v>
      </c>
      <c r="H218" s="958">
        <v>25</v>
      </c>
      <c r="I218" s="958">
        <v>15</v>
      </c>
      <c r="J218" s="958">
        <v>0</v>
      </c>
      <c r="K218" s="957">
        <v>0</v>
      </c>
      <c r="L218" s="910"/>
      <c r="M218" s="910"/>
      <c r="N218" s="910"/>
    </row>
    <row r="219" spans="1:14">
      <c r="A219" s="1364" t="s">
        <v>300</v>
      </c>
      <c r="B219" s="1465"/>
      <c r="C219" s="173" t="s">
        <v>227</v>
      </c>
      <c r="D219" s="990">
        <f t="shared" si="80"/>
        <v>961</v>
      </c>
      <c r="E219" s="957">
        <v>44</v>
      </c>
      <c r="F219" s="957">
        <v>315</v>
      </c>
      <c r="G219" s="958">
        <v>145</v>
      </c>
      <c r="H219" s="958">
        <v>386</v>
      </c>
      <c r="I219" s="958">
        <v>66</v>
      </c>
      <c r="J219" s="958">
        <v>0</v>
      </c>
      <c r="K219" s="957">
        <v>5</v>
      </c>
      <c r="L219" s="910"/>
      <c r="M219" s="910"/>
      <c r="N219" s="910"/>
    </row>
    <row r="220" spans="1:14">
      <c r="A220" s="1364"/>
      <c r="B220" s="1465"/>
      <c r="C220" s="173" t="s">
        <v>49</v>
      </c>
      <c r="D220" s="990">
        <f t="shared" si="80"/>
        <v>490</v>
      </c>
      <c r="E220" s="957">
        <v>24</v>
      </c>
      <c r="F220" s="957">
        <v>161</v>
      </c>
      <c r="G220" s="958">
        <v>76</v>
      </c>
      <c r="H220" s="958">
        <v>193</v>
      </c>
      <c r="I220" s="958">
        <v>34</v>
      </c>
      <c r="J220" s="958">
        <v>0</v>
      </c>
      <c r="K220" s="957">
        <v>2</v>
      </c>
      <c r="L220" s="910"/>
      <c r="M220" s="910"/>
      <c r="N220" s="910"/>
    </row>
    <row r="221" spans="1:14" ht="17.25" thickBot="1">
      <c r="A221" s="1365"/>
      <c r="B221" s="1466"/>
      <c r="C221" s="174" t="s">
        <v>228</v>
      </c>
      <c r="D221" s="994">
        <f>SUM(E221:K221)</f>
        <v>471</v>
      </c>
      <c r="E221" s="960">
        <v>20</v>
      </c>
      <c r="F221" s="960">
        <v>154</v>
      </c>
      <c r="G221" s="960">
        <v>69</v>
      </c>
      <c r="H221" s="960">
        <v>193</v>
      </c>
      <c r="I221" s="960">
        <v>32</v>
      </c>
      <c r="J221" s="960">
        <v>0</v>
      </c>
      <c r="K221" s="960">
        <v>3</v>
      </c>
      <c r="L221" s="910"/>
      <c r="M221" s="910"/>
      <c r="N221" s="910"/>
    </row>
    <row r="222" spans="1:14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</row>
    <row r="223" spans="1:14">
      <c r="A223" s="152" t="s">
        <v>1402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</row>
    <row r="224" spans="1:14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</row>
  </sheetData>
  <mergeCells count="76">
    <mergeCell ref="A177:B179"/>
    <mergeCell ref="A135:B137"/>
    <mergeCell ref="A102:B104"/>
    <mergeCell ref="A129:B131"/>
    <mergeCell ref="A141:B143"/>
    <mergeCell ref="A153:B155"/>
    <mergeCell ref="A165:B167"/>
    <mergeCell ref="A120:B122"/>
    <mergeCell ref="A123:B125"/>
    <mergeCell ref="A126:B128"/>
    <mergeCell ref="A132:B134"/>
    <mergeCell ref="A105:B107"/>
    <mergeCell ref="A114:B116"/>
    <mergeCell ref="A24:B26"/>
    <mergeCell ref="A27:B29"/>
    <mergeCell ref="A36:B38"/>
    <mergeCell ref="A48:B50"/>
    <mergeCell ref="A60:B62"/>
    <mergeCell ref="A51:B53"/>
    <mergeCell ref="A54:B56"/>
    <mergeCell ref="A57:B59"/>
    <mergeCell ref="A21:B23"/>
    <mergeCell ref="A1:K1"/>
    <mergeCell ref="A4:B5"/>
    <mergeCell ref="C4:K4"/>
    <mergeCell ref="C5:D5"/>
    <mergeCell ref="A6:B8"/>
    <mergeCell ref="A9:B11"/>
    <mergeCell ref="A12:B14"/>
    <mergeCell ref="A15:B17"/>
    <mergeCell ref="A18:B20"/>
    <mergeCell ref="A63:B65"/>
    <mergeCell ref="A66:B68"/>
    <mergeCell ref="A30:B32"/>
    <mergeCell ref="A33:B35"/>
    <mergeCell ref="A39:B41"/>
    <mergeCell ref="A42:B44"/>
    <mergeCell ref="A45:B47"/>
    <mergeCell ref="A69:B71"/>
    <mergeCell ref="A72:B74"/>
    <mergeCell ref="A84:B86"/>
    <mergeCell ref="A87:B89"/>
    <mergeCell ref="A96:B98"/>
    <mergeCell ref="A75:B77"/>
    <mergeCell ref="A78:B80"/>
    <mergeCell ref="A81:B83"/>
    <mergeCell ref="A90:B92"/>
    <mergeCell ref="A93:B95"/>
    <mergeCell ref="A99:B101"/>
    <mergeCell ref="A108:B110"/>
    <mergeCell ref="A111:B113"/>
    <mergeCell ref="A117:B119"/>
    <mergeCell ref="A183:B185"/>
    <mergeCell ref="A138:B140"/>
    <mergeCell ref="A144:B146"/>
    <mergeCell ref="A147:B149"/>
    <mergeCell ref="A150:B152"/>
    <mergeCell ref="A156:B158"/>
    <mergeCell ref="A159:B161"/>
    <mergeCell ref="A162:B164"/>
    <mergeCell ref="A168:B170"/>
    <mergeCell ref="A171:B173"/>
    <mergeCell ref="A174:B176"/>
    <mergeCell ref="A180:B182"/>
    <mergeCell ref="A210:B212"/>
    <mergeCell ref="A216:B218"/>
    <mergeCell ref="A219:B221"/>
    <mergeCell ref="A186:B188"/>
    <mergeCell ref="A192:B194"/>
    <mergeCell ref="A195:B197"/>
    <mergeCell ref="A198:B200"/>
    <mergeCell ref="A204:B206"/>
    <mergeCell ref="A207:B209"/>
    <mergeCell ref="A189:B191"/>
    <mergeCell ref="A201:B203"/>
    <mergeCell ref="A213:B215"/>
  </mergeCells>
  <phoneticPr fontId="40" type="noConversion"/>
  <pageMargins left="0.28000000000000003" right="0.24" top="0.75" bottom="0.75" header="0.3" footer="0.3"/>
  <pageSetup paperSize="9" scale="90" orientation="portrait" r:id="rId1"/>
  <ignoredErrors>
    <ignoredError sqref="E12:K12 E15:K15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="85" zoomScaleNormal="85" workbookViewId="0">
      <selection activeCell="E19" sqref="E19"/>
    </sheetView>
  </sheetViews>
  <sheetFormatPr defaultRowHeight="16.5"/>
  <cols>
    <col min="1" max="1" width="18.625" customWidth="1"/>
    <col min="2" max="2" width="10" customWidth="1"/>
    <col min="5" max="6" width="11.75" customWidth="1"/>
  </cols>
  <sheetData>
    <row r="1" spans="1:17">
      <c r="A1" s="389" t="s">
        <v>818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7" ht="26.25">
      <c r="A2" s="1331" t="s">
        <v>819</v>
      </c>
      <c r="B2" s="1331"/>
      <c r="C2" s="1331"/>
      <c r="D2" s="1331"/>
      <c r="E2" s="1331"/>
      <c r="F2" s="1331"/>
      <c r="G2" s="1331"/>
      <c r="H2" s="1331"/>
      <c r="I2" s="1331"/>
      <c r="J2" s="1331"/>
      <c r="K2" s="1331"/>
      <c r="L2" s="1331"/>
      <c r="M2" s="1331"/>
    </row>
    <row r="3" spans="1:17" ht="17.25" thickBot="1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</row>
    <row r="4" spans="1:17">
      <c r="A4" s="1496" t="s">
        <v>883</v>
      </c>
      <c r="B4" s="1497"/>
      <c r="C4" s="1502" t="s">
        <v>706</v>
      </c>
      <c r="D4" s="1503"/>
      <c r="E4" s="1503"/>
      <c r="F4" s="1503"/>
      <c r="G4" s="1503"/>
      <c r="H4" s="1503"/>
      <c r="I4" s="1503"/>
      <c r="J4" s="1503"/>
      <c r="K4" s="1504" t="s">
        <v>884</v>
      </c>
      <c r="L4" s="1505"/>
      <c r="M4" s="1506"/>
    </row>
    <row r="5" spans="1:17">
      <c r="A5" s="1498"/>
      <c r="B5" s="1499"/>
      <c r="C5" s="1513" t="s">
        <v>885</v>
      </c>
      <c r="D5" s="1489" t="s">
        <v>886</v>
      </c>
      <c r="E5" s="1489" t="s">
        <v>941</v>
      </c>
      <c r="F5" s="1518" t="s">
        <v>910</v>
      </c>
      <c r="G5" s="1520" t="s">
        <v>909</v>
      </c>
      <c r="H5" s="1489" t="s">
        <v>887</v>
      </c>
      <c r="I5" s="1489" t="s">
        <v>942</v>
      </c>
      <c r="J5" s="1489" t="s">
        <v>888</v>
      </c>
      <c r="K5" s="1507"/>
      <c r="L5" s="1508"/>
      <c r="M5" s="1509"/>
    </row>
    <row r="6" spans="1:17">
      <c r="A6" s="1498"/>
      <c r="B6" s="1499"/>
      <c r="C6" s="1514"/>
      <c r="D6" s="1490"/>
      <c r="E6" s="1490"/>
      <c r="F6" s="1507"/>
      <c r="G6" s="1514"/>
      <c r="H6" s="1490"/>
      <c r="I6" s="1516"/>
      <c r="J6" s="1490"/>
      <c r="K6" s="1510"/>
      <c r="L6" s="1511"/>
      <c r="M6" s="1512"/>
    </row>
    <row r="7" spans="1:17" ht="17.25" thickBot="1">
      <c r="A7" s="1500"/>
      <c r="B7" s="1501"/>
      <c r="C7" s="1515"/>
      <c r="D7" s="1491"/>
      <c r="E7" s="1491"/>
      <c r="F7" s="1519"/>
      <c r="G7" s="1515"/>
      <c r="H7" s="1491"/>
      <c r="I7" s="1517"/>
      <c r="J7" s="1491"/>
      <c r="K7" s="455" t="s">
        <v>889</v>
      </c>
      <c r="L7" s="456" t="s">
        <v>890</v>
      </c>
      <c r="M7" s="457" t="s">
        <v>891</v>
      </c>
    </row>
    <row r="8" spans="1:17">
      <c r="A8" s="1492" t="s">
        <v>864</v>
      </c>
      <c r="B8" s="452" t="s">
        <v>820</v>
      </c>
      <c r="C8" s="997">
        <v>1186</v>
      </c>
      <c r="D8" s="998">
        <v>4</v>
      </c>
      <c r="E8" s="998">
        <v>8</v>
      </c>
      <c r="F8" s="998">
        <v>5</v>
      </c>
      <c r="G8" s="998">
        <v>308</v>
      </c>
      <c r="H8" s="998">
        <v>844</v>
      </c>
      <c r="I8" s="998">
        <v>1</v>
      </c>
      <c r="J8" s="998">
        <v>16</v>
      </c>
      <c r="K8" s="999">
        <v>3752</v>
      </c>
      <c r="L8" s="998">
        <v>1904</v>
      </c>
      <c r="M8" s="1000">
        <v>1848</v>
      </c>
      <c r="N8" s="985"/>
      <c r="O8" s="985"/>
      <c r="P8" s="985"/>
      <c r="Q8" s="985"/>
    </row>
    <row r="9" spans="1:17">
      <c r="A9" s="1493"/>
      <c r="B9" s="453" t="s">
        <v>821</v>
      </c>
      <c r="C9" s="1001">
        <v>271</v>
      </c>
      <c r="D9" s="1002">
        <v>0</v>
      </c>
      <c r="E9" s="1002">
        <v>0</v>
      </c>
      <c r="F9" s="1002">
        <v>1</v>
      </c>
      <c r="G9" s="1002">
        <v>72</v>
      </c>
      <c r="H9" s="1002">
        <v>197</v>
      </c>
      <c r="I9" s="1002">
        <v>0</v>
      </c>
      <c r="J9" s="1002">
        <v>1</v>
      </c>
      <c r="K9" s="1003">
        <v>884</v>
      </c>
      <c r="L9" s="1002">
        <v>466</v>
      </c>
      <c r="M9" s="1004">
        <v>418</v>
      </c>
      <c r="N9" s="985"/>
      <c r="O9" s="985"/>
      <c r="P9" s="985"/>
      <c r="Q9" s="985"/>
    </row>
    <row r="10" spans="1:17">
      <c r="A10" s="1494" t="s">
        <v>822</v>
      </c>
      <c r="B10" s="1495"/>
      <c r="C10" s="1001">
        <v>475</v>
      </c>
      <c r="D10" s="1002">
        <v>30</v>
      </c>
      <c r="E10" s="1002">
        <v>110</v>
      </c>
      <c r="F10" s="1002">
        <v>14</v>
      </c>
      <c r="G10" s="1002">
        <v>287</v>
      </c>
      <c r="H10" s="1002">
        <v>23</v>
      </c>
      <c r="I10" s="1002">
        <v>2</v>
      </c>
      <c r="J10" s="1002">
        <v>9</v>
      </c>
      <c r="K10" s="1003">
        <v>4123</v>
      </c>
      <c r="L10" s="1002">
        <v>2360</v>
      </c>
      <c r="M10" s="1004">
        <v>1763</v>
      </c>
      <c r="N10" s="985"/>
      <c r="O10" s="985"/>
      <c r="P10" s="985"/>
      <c r="Q10" s="985"/>
    </row>
    <row r="11" spans="1:17" ht="17.25" thickBot="1">
      <c r="A11" s="1487" t="s">
        <v>823</v>
      </c>
      <c r="B11" s="1488"/>
      <c r="C11" s="1005">
        <v>1928</v>
      </c>
      <c r="D11" s="1006">
        <v>144</v>
      </c>
      <c r="E11" s="1006">
        <v>129</v>
      </c>
      <c r="F11" s="1006">
        <v>81</v>
      </c>
      <c r="G11" s="1006">
        <v>1189</v>
      </c>
      <c r="H11" s="1006">
        <v>336</v>
      </c>
      <c r="I11" s="1006">
        <v>13</v>
      </c>
      <c r="J11" s="1006">
        <v>36</v>
      </c>
      <c r="K11" s="1007">
        <v>2395</v>
      </c>
      <c r="L11" s="1006">
        <v>1508</v>
      </c>
      <c r="M11" s="1008">
        <v>887</v>
      </c>
      <c r="N11" s="985"/>
      <c r="O11" s="985"/>
      <c r="P11" s="985"/>
      <c r="Q11" s="985"/>
    </row>
    <row r="12" spans="1:17">
      <c r="C12" s="985"/>
      <c r="D12" s="985"/>
      <c r="E12" s="985"/>
      <c r="F12" s="985"/>
      <c r="G12" s="985"/>
      <c r="H12" s="985"/>
      <c r="I12" s="985"/>
      <c r="J12" s="985"/>
      <c r="K12" s="985"/>
      <c r="L12" s="985"/>
      <c r="M12" s="985"/>
      <c r="N12" s="985"/>
      <c r="O12" s="985"/>
      <c r="P12" s="985"/>
      <c r="Q12" s="985"/>
    </row>
    <row r="13" spans="1:17">
      <c r="C13" s="116"/>
      <c r="D13" s="116"/>
      <c r="E13" s="116"/>
    </row>
    <row r="14" spans="1:17">
      <c r="C14" s="116"/>
      <c r="D14" s="116"/>
      <c r="E14" s="116"/>
    </row>
    <row r="15" spans="1:17">
      <c r="C15" s="116"/>
      <c r="D15" s="116"/>
      <c r="E15" s="116"/>
    </row>
  </sheetData>
  <mergeCells count="15">
    <mergeCell ref="A11:B11"/>
    <mergeCell ref="J5:J7"/>
    <mergeCell ref="A8:A9"/>
    <mergeCell ref="A10:B10"/>
    <mergeCell ref="A2:M2"/>
    <mergeCell ref="A4:B7"/>
    <mergeCell ref="C4:J4"/>
    <mergeCell ref="K4:M6"/>
    <mergeCell ref="C5:C7"/>
    <mergeCell ref="D5:D7"/>
    <mergeCell ref="E5:E7"/>
    <mergeCell ref="H5:H7"/>
    <mergeCell ref="I5:I7"/>
    <mergeCell ref="F5:F7"/>
    <mergeCell ref="G5:G7"/>
  </mergeCells>
  <phoneticPr fontId="40" type="noConversion"/>
  <pageMargins left="0.7" right="0.7" top="0.75" bottom="0.75" header="0.3" footer="0.3"/>
  <pageSetup paperSize="9" scale="8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66"/>
  <sheetViews>
    <sheetView zoomScale="90" zoomScaleNormal="90" workbookViewId="0">
      <selection activeCell="G13" sqref="G13:G15"/>
    </sheetView>
  </sheetViews>
  <sheetFormatPr defaultRowHeight="16.5"/>
  <cols>
    <col min="2" max="4" width="9" style="107"/>
    <col min="5" max="5" width="6.125" bestFit="1" customWidth="1"/>
    <col min="6" max="6" width="5.625" bestFit="1" customWidth="1"/>
    <col min="7" max="8" width="7" customWidth="1"/>
    <col min="9" max="9" width="6.125" bestFit="1" customWidth="1"/>
    <col min="10" max="10" width="5.625" bestFit="1" customWidth="1"/>
    <col min="11" max="12" width="7.25" bestFit="1" customWidth="1"/>
    <col min="13" max="13" width="7.75" customWidth="1"/>
    <col min="14" max="14" width="7.25" bestFit="1" customWidth="1"/>
    <col min="15" max="17" width="5.5" bestFit="1" customWidth="1"/>
    <col min="18" max="18" width="5.625" bestFit="1" customWidth="1"/>
    <col min="19" max="19" width="5.625" style="206" customWidth="1"/>
    <col min="20" max="20" width="8.25" style="107" bestFit="1" customWidth="1"/>
    <col min="21" max="21" width="3.375" style="206" bestFit="1" customWidth="1"/>
    <col min="22" max="22" width="8.625" bestFit="1" customWidth="1"/>
    <col min="23" max="23" width="3.375" style="206" bestFit="1" customWidth="1"/>
    <col min="24" max="24" width="8.625" bestFit="1" customWidth="1"/>
  </cols>
  <sheetData>
    <row r="1" spans="1:25" ht="26.25">
      <c r="A1" s="1331" t="s">
        <v>719</v>
      </c>
      <c r="B1" s="1331"/>
      <c r="C1" s="1331"/>
      <c r="D1" s="1331"/>
      <c r="E1" s="1331"/>
      <c r="F1" s="1331"/>
      <c r="G1" s="1331"/>
      <c r="H1" s="1331"/>
      <c r="I1" s="1331"/>
      <c r="J1" s="1331"/>
      <c r="K1" s="1331"/>
      <c r="L1" s="1331"/>
      <c r="M1" s="1331"/>
      <c r="N1" s="1331"/>
      <c r="O1" s="1331"/>
      <c r="P1" s="1331"/>
      <c r="Q1" s="1331"/>
      <c r="R1" s="1331"/>
      <c r="S1" s="1331"/>
      <c r="T1" s="1331"/>
      <c r="U1" s="1331"/>
      <c r="V1" s="1331"/>
      <c r="W1" s="1331"/>
      <c r="X1" s="1331"/>
    </row>
    <row r="2" spans="1:25" ht="16.5" customHeight="1">
      <c r="A2" s="114" t="s">
        <v>811</v>
      </c>
      <c r="B2" s="114"/>
      <c r="C2" s="114"/>
      <c r="D2" s="11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1"/>
      <c r="T2" s="111"/>
      <c r="U2" s="111"/>
      <c r="V2" s="4"/>
      <c r="W2" s="111"/>
      <c r="X2" s="4"/>
      <c r="Y2" s="4"/>
    </row>
    <row r="3" spans="1:25" ht="17.25" thickBot="1">
      <c r="A3" s="2"/>
      <c r="B3" s="109"/>
      <c r="C3" s="109"/>
      <c r="D3" s="109"/>
      <c r="K3" s="522" t="s">
        <v>959</v>
      </c>
      <c r="X3" s="3" t="s">
        <v>361</v>
      </c>
    </row>
    <row r="4" spans="1:25" ht="16.5" customHeight="1">
      <c r="A4" s="1535" t="s">
        <v>357</v>
      </c>
      <c r="B4" s="1416" t="s">
        <v>706</v>
      </c>
      <c r="C4" s="1416"/>
      <c r="D4" s="1416"/>
      <c r="E4" s="1416"/>
      <c r="F4" s="1416"/>
      <c r="G4" s="1416"/>
      <c r="H4" s="1416"/>
      <c r="I4" s="1416"/>
      <c r="J4" s="1416"/>
      <c r="K4" s="1416"/>
      <c r="L4" s="1416"/>
      <c r="M4" s="1416"/>
      <c r="N4" s="1416"/>
      <c r="O4" s="1416"/>
      <c r="P4" s="1416"/>
      <c r="Q4" s="1416"/>
      <c r="R4" s="1525"/>
      <c r="S4" s="1547" t="s">
        <v>865</v>
      </c>
      <c r="T4" s="1416"/>
      <c r="U4" s="1416"/>
      <c r="V4" s="1416"/>
      <c r="W4" s="1416"/>
      <c r="X4" s="1417"/>
    </row>
    <row r="5" spans="1:25" ht="44.25" customHeight="1">
      <c r="A5" s="1536"/>
      <c r="B5" s="1538" t="s">
        <v>814</v>
      </c>
      <c r="C5" s="1538"/>
      <c r="D5" s="1539"/>
      <c r="E5" s="1531" t="s">
        <v>938</v>
      </c>
      <c r="F5" s="1531"/>
      <c r="G5" s="1531" t="s">
        <v>939</v>
      </c>
      <c r="H5" s="1531"/>
      <c r="I5" s="1540" t="s">
        <v>934</v>
      </c>
      <c r="J5" s="1544"/>
      <c r="K5" s="1545" t="s">
        <v>909</v>
      </c>
      <c r="L5" s="1546"/>
      <c r="M5" s="1531" t="s">
        <v>696</v>
      </c>
      <c r="N5" s="1531"/>
      <c r="O5" s="1531" t="s">
        <v>940</v>
      </c>
      <c r="P5" s="1440"/>
      <c r="Q5" s="1531" t="s">
        <v>697</v>
      </c>
      <c r="R5" s="1531"/>
      <c r="S5" s="1540" t="s">
        <v>893</v>
      </c>
      <c r="T5" s="1541"/>
      <c r="U5" s="1531" t="s">
        <v>358</v>
      </c>
      <c r="V5" s="1531"/>
      <c r="W5" s="1440" t="s">
        <v>359</v>
      </c>
      <c r="X5" s="1464"/>
    </row>
    <row r="6" spans="1:25" ht="33.75" thickBot="1">
      <c r="A6" s="1537"/>
      <c r="B6" s="438" t="s">
        <v>892</v>
      </c>
      <c r="C6" s="454" t="s">
        <v>358</v>
      </c>
      <c r="D6" s="439" t="s">
        <v>359</v>
      </c>
      <c r="E6" s="454" t="s">
        <v>358</v>
      </c>
      <c r="F6" s="439" t="s">
        <v>359</v>
      </c>
      <c r="G6" s="454" t="s">
        <v>358</v>
      </c>
      <c r="H6" s="439" t="s">
        <v>359</v>
      </c>
      <c r="I6" s="454" t="s">
        <v>358</v>
      </c>
      <c r="J6" s="439" t="s">
        <v>359</v>
      </c>
      <c r="K6" s="454" t="s">
        <v>358</v>
      </c>
      <c r="L6" s="439" t="s">
        <v>359</v>
      </c>
      <c r="M6" s="454" t="s">
        <v>358</v>
      </c>
      <c r="N6" s="439" t="s">
        <v>359</v>
      </c>
      <c r="O6" s="454" t="s">
        <v>358</v>
      </c>
      <c r="P6" s="439" t="s">
        <v>359</v>
      </c>
      <c r="Q6" s="454" t="s">
        <v>358</v>
      </c>
      <c r="R6" s="439" t="s">
        <v>359</v>
      </c>
      <c r="S6" s="1542"/>
      <c r="T6" s="1543"/>
      <c r="U6" s="1532"/>
      <c r="V6" s="1532"/>
      <c r="W6" s="1533"/>
      <c r="X6" s="1534"/>
    </row>
    <row r="7" spans="1:25">
      <c r="A7" s="1535" t="s">
        <v>798</v>
      </c>
      <c r="B7" s="1552">
        <v>1457</v>
      </c>
      <c r="C7" s="1550">
        <v>1186</v>
      </c>
      <c r="D7" s="1550">
        <v>271</v>
      </c>
      <c r="E7" s="1548">
        <v>4</v>
      </c>
      <c r="F7" s="1555">
        <v>0</v>
      </c>
      <c r="G7" s="1548">
        <v>8</v>
      </c>
      <c r="H7" s="1548">
        <v>0</v>
      </c>
      <c r="I7" s="1548">
        <v>5</v>
      </c>
      <c r="J7" s="1548">
        <v>1</v>
      </c>
      <c r="K7" s="1548">
        <v>308</v>
      </c>
      <c r="L7" s="1548">
        <v>72</v>
      </c>
      <c r="M7" s="1548">
        <v>844</v>
      </c>
      <c r="N7" s="1548">
        <v>197</v>
      </c>
      <c r="O7" s="1548">
        <v>1</v>
      </c>
      <c r="P7" s="1548">
        <v>0</v>
      </c>
      <c r="Q7" s="1548">
        <v>16</v>
      </c>
      <c r="R7" s="1548">
        <v>1</v>
      </c>
      <c r="S7" s="656" t="s">
        <v>227</v>
      </c>
      <c r="T7" s="1010">
        <v>4636</v>
      </c>
      <c r="U7" s="656" t="s">
        <v>227</v>
      </c>
      <c r="V7" s="1010">
        <v>3752</v>
      </c>
      <c r="W7" s="656" t="s">
        <v>227</v>
      </c>
      <c r="X7" s="1014">
        <v>884</v>
      </c>
      <c r="Y7" s="985"/>
    </row>
    <row r="8" spans="1:25">
      <c r="A8" s="1536"/>
      <c r="B8" s="1553"/>
      <c r="C8" s="1551"/>
      <c r="D8" s="1551"/>
      <c r="E8" s="1549"/>
      <c r="F8" s="1556"/>
      <c r="G8" s="1549"/>
      <c r="H8" s="1549"/>
      <c r="I8" s="1549"/>
      <c r="J8" s="1549"/>
      <c r="K8" s="1549"/>
      <c r="L8" s="1549"/>
      <c r="M8" s="1549"/>
      <c r="N8" s="1549"/>
      <c r="O8" s="1549"/>
      <c r="P8" s="1549"/>
      <c r="Q8" s="1549"/>
      <c r="R8" s="1549"/>
      <c r="S8" s="657" t="s">
        <v>49</v>
      </c>
      <c r="T8" s="1011">
        <v>2370</v>
      </c>
      <c r="U8" s="657" t="s">
        <v>49</v>
      </c>
      <c r="V8" s="1011">
        <v>1904</v>
      </c>
      <c r="W8" s="657" t="s">
        <v>49</v>
      </c>
      <c r="X8" s="1015">
        <v>466</v>
      </c>
      <c r="Y8" s="985"/>
    </row>
    <row r="9" spans="1:25">
      <c r="A9" s="1536"/>
      <c r="B9" s="1553"/>
      <c r="C9" s="1551"/>
      <c r="D9" s="1551"/>
      <c r="E9" s="1549"/>
      <c r="F9" s="1557"/>
      <c r="G9" s="1549"/>
      <c r="H9" s="1549"/>
      <c r="I9" s="1549"/>
      <c r="J9" s="1549"/>
      <c r="K9" s="1549"/>
      <c r="L9" s="1549"/>
      <c r="M9" s="1549"/>
      <c r="N9" s="1549"/>
      <c r="O9" s="1549"/>
      <c r="P9" s="1549"/>
      <c r="Q9" s="1549"/>
      <c r="R9" s="1549"/>
      <c r="S9" s="657" t="s">
        <v>228</v>
      </c>
      <c r="T9" s="1011">
        <v>2266</v>
      </c>
      <c r="U9" s="657" t="s">
        <v>228</v>
      </c>
      <c r="V9" s="1011">
        <v>1848</v>
      </c>
      <c r="W9" s="657" t="s">
        <v>228</v>
      </c>
      <c r="X9" s="1015">
        <v>418</v>
      </c>
      <c r="Y9" s="985"/>
    </row>
    <row r="10" spans="1:25">
      <c r="A10" s="1554" t="s">
        <v>242</v>
      </c>
      <c r="B10" s="1523">
        <v>172</v>
      </c>
      <c r="C10" s="1526">
        <v>142</v>
      </c>
      <c r="D10" s="1526">
        <v>30</v>
      </c>
      <c r="E10" s="1521">
        <v>0</v>
      </c>
      <c r="F10" s="1521">
        <v>0</v>
      </c>
      <c r="G10" s="1521">
        <v>0</v>
      </c>
      <c r="H10" s="1521">
        <v>0</v>
      </c>
      <c r="I10" s="1521">
        <v>1</v>
      </c>
      <c r="J10" s="1521">
        <v>0</v>
      </c>
      <c r="K10" s="1521">
        <v>28</v>
      </c>
      <c r="L10" s="1521">
        <v>6</v>
      </c>
      <c r="M10" s="1521">
        <v>111</v>
      </c>
      <c r="N10" s="1521">
        <v>24</v>
      </c>
      <c r="O10" s="1521">
        <v>0</v>
      </c>
      <c r="P10" s="1521">
        <v>0</v>
      </c>
      <c r="Q10" s="1521">
        <v>2</v>
      </c>
      <c r="R10" s="1521">
        <v>0</v>
      </c>
      <c r="S10" s="658" t="s">
        <v>227</v>
      </c>
      <c r="T10" s="1012">
        <v>464</v>
      </c>
      <c r="U10" s="658" t="s">
        <v>227</v>
      </c>
      <c r="V10" s="1012">
        <v>384</v>
      </c>
      <c r="W10" s="658" t="s">
        <v>227</v>
      </c>
      <c r="X10" s="1016">
        <v>80</v>
      </c>
      <c r="Y10" s="985"/>
    </row>
    <row r="11" spans="1:25">
      <c r="A11" s="1554"/>
      <c r="B11" s="1523"/>
      <c r="C11" s="1526"/>
      <c r="D11" s="1526"/>
      <c r="E11" s="1521"/>
      <c r="F11" s="1521"/>
      <c r="G11" s="1521"/>
      <c r="H11" s="1521"/>
      <c r="I11" s="1521"/>
      <c r="J11" s="1521"/>
      <c r="K11" s="1521"/>
      <c r="L11" s="1521"/>
      <c r="M11" s="1521"/>
      <c r="N11" s="1521"/>
      <c r="O11" s="1521"/>
      <c r="P11" s="1521"/>
      <c r="Q11" s="1521"/>
      <c r="R11" s="1521"/>
      <c r="S11" s="658" t="s">
        <v>49</v>
      </c>
      <c r="T11" s="1012">
        <v>255</v>
      </c>
      <c r="U11" s="658" t="s">
        <v>49</v>
      </c>
      <c r="V11" s="1012">
        <v>211</v>
      </c>
      <c r="W11" s="658" t="s">
        <v>49</v>
      </c>
      <c r="X11" s="1016">
        <v>44</v>
      </c>
      <c r="Y11" s="985"/>
    </row>
    <row r="12" spans="1:25">
      <c r="A12" s="1554"/>
      <c r="B12" s="1523"/>
      <c r="C12" s="1526"/>
      <c r="D12" s="1526"/>
      <c r="E12" s="1521"/>
      <c r="F12" s="1521"/>
      <c r="G12" s="1521"/>
      <c r="H12" s="1521"/>
      <c r="I12" s="1521"/>
      <c r="J12" s="1521"/>
      <c r="K12" s="1521"/>
      <c r="L12" s="1521"/>
      <c r="M12" s="1521"/>
      <c r="N12" s="1521"/>
      <c r="O12" s="1521"/>
      <c r="P12" s="1521"/>
      <c r="Q12" s="1521"/>
      <c r="R12" s="1521"/>
      <c r="S12" s="658" t="s">
        <v>228</v>
      </c>
      <c r="T12" s="1012">
        <v>209</v>
      </c>
      <c r="U12" s="658" t="s">
        <v>228</v>
      </c>
      <c r="V12" s="1012">
        <v>173</v>
      </c>
      <c r="W12" s="658" t="s">
        <v>228</v>
      </c>
      <c r="X12" s="1016">
        <v>36</v>
      </c>
      <c r="Y12" s="985"/>
    </row>
    <row r="13" spans="1:25">
      <c r="A13" s="1554" t="s">
        <v>293</v>
      </c>
      <c r="B13" s="1523">
        <v>21</v>
      </c>
      <c r="C13" s="1526">
        <v>17</v>
      </c>
      <c r="D13" s="1526">
        <v>4</v>
      </c>
      <c r="E13" s="1521">
        <v>0</v>
      </c>
      <c r="F13" s="1521">
        <v>0</v>
      </c>
      <c r="G13" s="1521">
        <v>0</v>
      </c>
      <c r="H13" s="1521">
        <v>0</v>
      </c>
      <c r="I13" s="1521">
        <v>0</v>
      </c>
      <c r="J13" s="1521">
        <v>0</v>
      </c>
      <c r="K13" s="1521">
        <v>8</v>
      </c>
      <c r="L13" s="1521">
        <v>2</v>
      </c>
      <c r="M13" s="1521">
        <v>9</v>
      </c>
      <c r="N13" s="1521">
        <v>2</v>
      </c>
      <c r="O13" s="1521">
        <v>0</v>
      </c>
      <c r="P13" s="1521">
        <v>0</v>
      </c>
      <c r="Q13" s="1521">
        <v>0</v>
      </c>
      <c r="R13" s="1521">
        <v>0</v>
      </c>
      <c r="S13" s="658" t="s">
        <v>227</v>
      </c>
      <c r="T13" s="1012">
        <v>58</v>
      </c>
      <c r="U13" s="658" t="s">
        <v>227</v>
      </c>
      <c r="V13" s="1012">
        <v>49</v>
      </c>
      <c r="W13" s="658" t="s">
        <v>227</v>
      </c>
      <c r="X13" s="1016">
        <v>9</v>
      </c>
      <c r="Y13" s="985"/>
    </row>
    <row r="14" spans="1:25">
      <c r="A14" s="1554"/>
      <c r="B14" s="1523"/>
      <c r="C14" s="1526"/>
      <c r="D14" s="1526"/>
      <c r="E14" s="1521"/>
      <c r="F14" s="1521"/>
      <c r="G14" s="1521"/>
      <c r="H14" s="1521"/>
      <c r="I14" s="1521"/>
      <c r="J14" s="1521"/>
      <c r="K14" s="1521"/>
      <c r="L14" s="1521"/>
      <c r="M14" s="1521"/>
      <c r="N14" s="1521"/>
      <c r="O14" s="1521"/>
      <c r="P14" s="1521"/>
      <c r="Q14" s="1521"/>
      <c r="R14" s="1521"/>
      <c r="S14" s="658" t="s">
        <v>49</v>
      </c>
      <c r="T14" s="1012">
        <v>31</v>
      </c>
      <c r="U14" s="658" t="s">
        <v>49</v>
      </c>
      <c r="V14" s="1012">
        <v>27</v>
      </c>
      <c r="W14" s="658" t="s">
        <v>49</v>
      </c>
      <c r="X14" s="1016">
        <v>4</v>
      </c>
      <c r="Y14" s="985"/>
    </row>
    <row r="15" spans="1:25">
      <c r="A15" s="1554"/>
      <c r="B15" s="1523"/>
      <c r="C15" s="1526"/>
      <c r="D15" s="1526"/>
      <c r="E15" s="1521"/>
      <c r="F15" s="1521"/>
      <c r="G15" s="1521"/>
      <c r="H15" s="1521"/>
      <c r="I15" s="1521"/>
      <c r="J15" s="1521"/>
      <c r="K15" s="1521"/>
      <c r="L15" s="1521"/>
      <c r="M15" s="1521"/>
      <c r="N15" s="1521"/>
      <c r="O15" s="1521"/>
      <c r="P15" s="1521"/>
      <c r="Q15" s="1521"/>
      <c r="R15" s="1521"/>
      <c r="S15" s="658" t="s">
        <v>228</v>
      </c>
      <c r="T15" s="1012">
        <v>27</v>
      </c>
      <c r="U15" s="658" t="s">
        <v>228</v>
      </c>
      <c r="V15" s="1012">
        <v>22</v>
      </c>
      <c r="W15" s="658" t="s">
        <v>228</v>
      </c>
      <c r="X15" s="1016">
        <v>5</v>
      </c>
      <c r="Y15" s="985"/>
    </row>
    <row r="16" spans="1:25">
      <c r="A16" s="1554" t="s">
        <v>244</v>
      </c>
      <c r="B16" s="1523">
        <v>67</v>
      </c>
      <c r="C16" s="1526">
        <v>54</v>
      </c>
      <c r="D16" s="1526">
        <v>13</v>
      </c>
      <c r="E16" s="1521">
        <v>0</v>
      </c>
      <c r="F16" s="1521">
        <v>0</v>
      </c>
      <c r="G16" s="1521">
        <v>1</v>
      </c>
      <c r="H16" s="1521">
        <v>0</v>
      </c>
      <c r="I16" s="1521">
        <v>1</v>
      </c>
      <c r="J16" s="1521">
        <v>0</v>
      </c>
      <c r="K16" s="1521">
        <v>22</v>
      </c>
      <c r="L16" s="1521">
        <v>2</v>
      </c>
      <c r="M16" s="1521">
        <v>30</v>
      </c>
      <c r="N16" s="1521">
        <v>11</v>
      </c>
      <c r="O16" s="1521">
        <v>0</v>
      </c>
      <c r="P16" s="1521">
        <v>0</v>
      </c>
      <c r="Q16" s="1521">
        <v>0</v>
      </c>
      <c r="R16" s="1521">
        <v>0</v>
      </c>
      <c r="S16" s="658" t="s">
        <v>227</v>
      </c>
      <c r="T16" s="1012">
        <v>228</v>
      </c>
      <c r="U16" s="658" t="s">
        <v>227</v>
      </c>
      <c r="V16" s="1012">
        <v>188</v>
      </c>
      <c r="W16" s="658" t="s">
        <v>227</v>
      </c>
      <c r="X16" s="1016">
        <v>40</v>
      </c>
      <c r="Y16" s="985"/>
    </row>
    <row r="17" spans="1:25">
      <c r="A17" s="1554"/>
      <c r="B17" s="1523"/>
      <c r="C17" s="1526"/>
      <c r="D17" s="1526"/>
      <c r="E17" s="1521"/>
      <c r="F17" s="1521"/>
      <c r="G17" s="1521"/>
      <c r="H17" s="1521"/>
      <c r="I17" s="1521"/>
      <c r="J17" s="1521"/>
      <c r="K17" s="1521"/>
      <c r="L17" s="1521"/>
      <c r="M17" s="1521"/>
      <c r="N17" s="1521"/>
      <c r="O17" s="1521"/>
      <c r="P17" s="1521"/>
      <c r="Q17" s="1521"/>
      <c r="R17" s="1521"/>
      <c r="S17" s="658" t="s">
        <v>49</v>
      </c>
      <c r="T17" s="1012">
        <v>124</v>
      </c>
      <c r="U17" s="658" t="s">
        <v>49</v>
      </c>
      <c r="V17" s="1012">
        <v>102</v>
      </c>
      <c r="W17" s="658" t="s">
        <v>49</v>
      </c>
      <c r="X17" s="1016">
        <v>22</v>
      </c>
      <c r="Y17" s="985"/>
    </row>
    <row r="18" spans="1:25">
      <c r="A18" s="1554"/>
      <c r="B18" s="1523"/>
      <c r="C18" s="1526"/>
      <c r="D18" s="1526"/>
      <c r="E18" s="1521"/>
      <c r="F18" s="1521"/>
      <c r="G18" s="1521"/>
      <c r="H18" s="1521"/>
      <c r="I18" s="1521"/>
      <c r="J18" s="1521"/>
      <c r="K18" s="1521"/>
      <c r="L18" s="1521"/>
      <c r="M18" s="1521"/>
      <c r="N18" s="1521"/>
      <c r="O18" s="1521"/>
      <c r="P18" s="1521"/>
      <c r="Q18" s="1521"/>
      <c r="R18" s="1521"/>
      <c r="S18" s="658" t="s">
        <v>228</v>
      </c>
      <c r="T18" s="1012">
        <v>104</v>
      </c>
      <c r="U18" s="658" t="s">
        <v>228</v>
      </c>
      <c r="V18" s="1012">
        <v>86</v>
      </c>
      <c r="W18" s="658" t="s">
        <v>228</v>
      </c>
      <c r="X18" s="1016">
        <v>18</v>
      </c>
      <c r="Y18" s="985"/>
    </row>
    <row r="19" spans="1:25">
      <c r="A19" s="1554" t="s">
        <v>245</v>
      </c>
      <c r="B19" s="1523">
        <v>43</v>
      </c>
      <c r="C19" s="1526">
        <v>39</v>
      </c>
      <c r="D19" s="1526">
        <v>4</v>
      </c>
      <c r="E19" s="1521">
        <v>1</v>
      </c>
      <c r="F19" s="1521">
        <v>0</v>
      </c>
      <c r="G19" s="1521">
        <v>0</v>
      </c>
      <c r="H19" s="1521">
        <v>0</v>
      </c>
      <c r="I19" s="1521">
        <v>1</v>
      </c>
      <c r="J19" s="1521">
        <v>0</v>
      </c>
      <c r="K19" s="1521">
        <v>11</v>
      </c>
      <c r="L19" s="1521">
        <v>2</v>
      </c>
      <c r="M19" s="1521">
        <v>24</v>
      </c>
      <c r="N19" s="1521">
        <v>2</v>
      </c>
      <c r="O19" s="1521">
        <v>0</v>
      </c>
      <c r="P19" s="1521">
        <v>0</v>
      </c>
      <c r="Q19" s="1521">
        <v>2</v>
      </c>
      <c r="R19" s="1521">
        <v>0</v>
      </c>
      <c r="S19" s="658" t="s">
        <v>227</v>
      </c>
      <c r="T19" s="1012">
        <v>130</v>
      </c>
      <c r="U19" s="658" t="s">
        <v>227</v>
      </c>
      <c r="V19" s="1012">
        <v>118</v>
      </c>
      <c r="W19" s="658" t="s">
        <v>227</v>
      </c>
      <c r="X19" s="1016">
        <v>12</v>
      </c>
      <c r="Y19" s="985"/>
    </row>
    <row r="20" spans="1:25">
      <c r="A20" s="1554"/>
      <c r="B20" s="1523"/>
      <c r="C20" s="1526"/>
      <c r="D20" s="1526"/>
      <c r="E20" s="1521"/>
      <c r="F20" s="1521"/>
      <c r="G20" s="1521"/>
      <c r="H20" s="1521"/>
      <c r="I20" s="1521"/>
      <c r="J20" s="1521"/>
      <c r="K20" s="1521"/>
      <c r="L20" s="1521"/>
      <c r="M20" s="1521"/>
      <c r="N20" s="1521"/>
      <c r="O20" s="1521"/>
      <c r="P20" s="1521"/>
      <c r="Q20" s="1521"/>
      <c r="R20" s="1521"/>
      <c r="S20" s="658" t="s">
        <v>49</v>
      </c>
      <c r="T20" s="1012">
        <v>60</v>
      </c>
      <c r="U20" s="658" t="s">
        <v>49</v>
      </c>
      <c r="V20" s="1012">
        <v>55</v>
      </c>
      <c r="W20" s="658" t="s">
        <v>49</v>
      </c>
      <c r="X20" s="1016">
        <v>5</v>
      </c>
      <c r="Y20" s="985"/>
    </row>
    <row r="21" spans="1:25">
      <c r="A21" s="1554"/>
      <c r="B21" s="1523"/>
      <c r="C21" s="1526"/>
      <c r="D21" s="1526"/>
      <c r="E21" s="1521"/>
      <c r="F21" s="1521"/>
      <c r="G21" s="1521"/>
      <c r="H21" s="1521"/>
      <c r="I21" s="1521"/>
      <c r="J21" s="1521"/>
      <c r="K21" s="1521"/>
      <c r="L21" s="1521"/>
      <c r="M21" s="1521"/>
      <c r="N21" s="1521"/>
      <c r="O21" s="1521"/>
      <c r="P21" s="1521"/>
      <c r="Q21" s="1521"/>
      <c r="R21" s="1521"/>
      <c r="S21" s="658" t="s">
        <v>228</v>
      </c>
      <c r="T21" s="1012">
        <v>70</v>
      </c>
      <c r="U21" s="658" t="s">
        <v>228</v>
      </c>
      <c r="V21" s="1012">
        <v>63</v>
      </c>
      <c r="W21" s="658" t="s">
        <v>228</v>
      </c>
      <c r="X21" s="1016">
        <v>7</v>
      </c>
      <c r="Y21" s="985"/>
    </row>
    <row r="22" spans="1:25">
      <c r="A22" s="1554" t="s">
        <v>252</v>
      </c>
      <c r="B22" s="1523">
        <v>31</v>
      </c>
      <c r="C22" s="1526">
        <v>23</v>
      </c>
      <c r="D22" s="1526">
        <v>8</v>
      </c>
      <c r="E22" s="1521">
        <v>0</v>
      </c>
      <c r="F22" s="1521">
        <v>0</v>
      </c>
      <c r="G22" s="1521">
        <v>1</v>
      </c>
      <c r="H22" s="1521">
        <v>0</v>
      </c>
      <c r="I22" s="1521">
        <v>0</v>
      </c>
      <c r="J22" s="1521">
        <v>0</v>
      </c>
      <c r="K22" s="1521">
        <v>9</v>
      </c>
      <c r="L22" s="1521">
        <v>5</v>
      </c>
      <c r="M22" s="1521">
        <v>12</v>
      </c>
      <c r="N22" s="1521">
        <v>3</v>
      </c>
      <c r="O22" s="1521">
        <v>0</v>
      </c>
      <c r="P22" s="1521">
        <v>0</v>
      </c>
      <c r="Q22" s="1521">
        <v>1</v>
      </c>
      <c r="R22" s="1521">
        <v>0</v>
      </c>
      <c r="S22" s="658" t="s">
        <v>227</v>
      </c>
      <c r="T22" s="1012">
        <v>158</v>
      </c>
      <c r="U22" s="658" t="s">
        <v>227</v>
      </c>
      <c r="V22" s="1012">
        <v>125</v>
      </c>
      <c r="W22" s="658" t="s">
        <v>227</v>
      </c>
      <c r="X22" s="1016">
        <v>33</v>
      </c>
      <c r="Y22" s="985"/>
    </row>
    <row r="23" spans="1:25">
      <c r="A23" s="1554"/>
      <c r="B23" s="1523"/>
      <c r="C23" s="1526"/>
      <c r="D23" s="1526"/>
      <c r="E23" s="1521"/>
      <c r="F23" s="1521"/>
      <c r="G23" s="1521"/>
      <c r="H23" s="1521"/>
      <c r="I23" s="1521"/>
      <c r="J23" s="1521"/>
      <c r="K23" s="1521"/>
      <c r="L23" s="1521"/>
      <c r="M23" s="1521"/>
      <c r="N23" s="1521"/>
      <c r="O23" s="1521"/>
      <c r="P23" s="1521"/>
      <c r="Q23" s="1521"/>
      <c r="R23" s="1521"/>
      <c r="S23" s="658" t="s">
        <v>49</v>
      </c>
      <c r="T23" s="1012">
        <v>81</v>
      </c>
      <c r="U23" s="658" t="s">
        <v>49</v>
      </c>
      <c r="V23" s="1012">
        <v>61</v>
      </c>
      <c r="W23" s="658" t="s">
        <v>49</v>
      </c>
      <c r="X23" s="1016">
        <v>20</v>
      </c>
      <c r="Y23" s="985"/>
    </row>
    <row r="24" spans="1:25">
      <c r="A24" s="1554"/>
      <c r="B24" s="1523"/>
      <c r="C24" s="1526"/>
      <c r="D24" s="1526"/>
      <c r="E24" s="1521"/>
      <c r="F24" s="1521"/>
      <c r="G24" s="1521"/>
      <c r="H24" s="1521"/>
      <c r="I24" s="1521"/>
      <c r="J24" s="1521"/>
      <c r="K24" s="1521"/>
      <c r="L24" s="1521"/>
      <c r="M24" s="1521"/>
      <c r="N24" s="1521"/>
      <c r="O24" s="1521"/>
      <c r="P24" s="1521"/>
      <c r="Q24" s="1521"/>
      <c r="R24" s="1521"/>
      <c r="S24" s="658" t="s">
        <v>228</v>
      </c>
      <c r="T24" s="1012">
        <v>77</v>
      </c>
      <c r="U24" s="658" t="s">
        <v>228</v>
      </c>
      <c r="V24" s="1012">
        <v>64</v>
      </c>
      <c r="W24" s="658" t="s">
        <v>228</v>
      </c>
      <c r="X24" s="1016">
        <v>13</v>
      </c>
      <c r="Y24" s="985"/>
    </row>
    <row r="25" spans="1:25">
      <c r="A25" s="1554" t="s">
        <v>247</v>
      </c>
      <c r="B25" s="1523">
        <v>58</v>
      </c>
      <c r="C25" s="1526">
        <v>48</v>
      </c>
      <c r="D25" s="1526">
        <v>10</v>
      </c>
      <c r="E25" s="1521">
        <v>0</v>
      </c>
      <c r="F25" s="1521">
        <v>0</v>
      </c>
      <c r="G25" s="1521">
        <v>0</v>
      </c>
      <c r="H25" s="1521">
        <v>0</v>
      </c>
      <c r="I25" s="1521">
        <v>1</v>
      </c>
      <c r="J25" s="1521">
        <v>0</v>
      </c>
      <c r="K25" s="1521">
        <v>11</v>
      </c>
      <c r="L25" s="1521">
        <v>0</v>
      </c>
      <c r="M25" s="1521">
        <v>34</v>
      </c>
      <c r="N25" s="1521">
        <v>10</v>
      </c>
      <c r="O25" s="1521">
        <v>1</v>
      </c>
      <c r="P25" s="1521">
        <v>0</v>
      </c>
      <c r="Q25" s="1521">
        <v>1</v>
      </c>
      <c r="R25" s="1521">
        <v>0</v>
      </c>
      <c r="S25" s="658" t="s">
        <v>227</v>
      </c>
      <c r="T25" s="1012">
        <v>161</v>
      </c>
      <c r="U25" s="658" t="s">
        <v>227</v>
      </c>
      <c r="V25" s="1012">
        <v>130</v>
      </c>
      <c r="W25" s="658" t="s">
        <v>227</v>
      </c>
      <c r="X25" s="1016">
        <v>31</v>
      </c>
      <c r="Y25" s="985"/>
    </row>
    <row r="26" spans="1:25">
      <c r="A26" s="1554"/>
      <c r="B26" s="1523"/>
      <c r="C26" s="1526"/>
      <c r="D26" s="1526"/>
      <c r="E26" s="1521"/>
      <c r="F26" s="1521"/>
      <c r="G26" s="1521"/>
      <c r="H26" s="1521"/>
      <c r="I26" s="1521"/>
      <c r="J26" s="1521"/>
      <c r="K26" s="1521"/>
      <c r="L26" s="1521"/>
      <c r="M26" s="1521"/>
      <c r="N26" s="1521"/>
      <c r="O26" s="1521"/>
      <c r="P26" s="1521"/>
      <c r="Q26" s="1521"/>
      <c r="R26" s="1521"/>
      <c r="S26" s="658" t="s">
        <v>49</v>
      </c>
      <c r="T26" s="1012">
        <v>85</v>
      </c>
      <c r="U26" s="658" t="s">
        <v>49</v>
      </c>
      <c r="V26" s="1012">
        <v>67</v>
      </c>
      <c r="W26" s="658" t="s">
        <v>49</v>
      </c>
      <c r="X26" s="1016">
        <v>18</v>
      </c>
      <c r="Y26" s="985"/>
    </row>
    <row r="27" spans="1:25">
      <c r="A27" s="1554"/>
      <c r="B27" s="1523"/>
      <c r="C27" s="1526"/>
      <c r="D27" s="1526"/>
      <c r="E27" s="1521"/>
      <c r="F27" s="1521"/>
      <c r="G27" s="1521"/>
      <c r="H27" s="1521"/>
      <c r="I27" s="1521"/>
      <c r="J27" s="1521"/>
      <c r="K27" s="1521"/>
      <c r="L27" s="1521"/>
      <c r="M27" s="1521"/>
      <c r="N27" s="1521"/>
      <c r="O27" s="1521"/>
      <c r="P27" s="1521"/>
      <c r="Q27" s="1521"/>
      <c r="R27" s="1521"/>
      <c r="S27" s="658" t="s">
        <v>228</v>
      </c>
      <c r="T27" s="1012">
        <v>76</v>
      </c>
      <c r="U27" s="658" t="s">
        <v>228</v>
      </c>
      <c r="V27" s="1012">
        <v>63</v>
      </c>
      <c r="W27" s="658" t="s">
        <v>228</v>
      </c>
      <c r="X27" s="1016">
        <v>13</v>
      </c>
      <c r="Y27" s="985"/>
    </row>
    <row r="28" spans="1:25" ht="16.5" customHeight="1">
      <c r="A28" s="1554" t="s">
        <v>272</v>
      </c>
      <c r="B28" s="1523">
        <v>10</v>
      </c>
      <c r="C28" s="1526">
        <v>9</v>
      </c>
      <c r="D28" s="1526">
        <v>1</v>
      </c>
      <c r="E28" s="1521">
        <v>0</v>
      </c>
      <c r="F28" s="1521">
        <v>0</v>
      </c>
      <c r="G28" s="1521">
        <v>0</v>
      </c>
      <c r="H28" s="1521">
        <v>0</v>
      </c>
      <c r="I28" s="1521">
        <v>0</v>
      </c>
      <c r="J28" s="1521">
        <v>0</v>
      </c>
      <c r="K28" s="1521">
        <v>1</v>
      </c>
      <c r="L28" s="1521">
        <v>0</v>
      </c>
      <c r="M28" s="1521">
        <v>8</v>
      </c>
      <c r="N28" s="1521">
        <v>1</v>
      </c>
      <c r="O28" s="1521">
        <v>0</v>
      </c>
      <c r="P28" s="1521">
        <v>0</v>
      </c>
      <c r="Q28" s="1521">
        <v>0</v>
      </c>
      <c r="R28" s="1521">
        <v>0</v>
      </c>
      <c r="S28" s="658" t="s">
        <v>227</v>
      </c>
      <c r="T28" s="1012">
        <v>23</v>
      </c>
      <c r="U28" s="658" t="s">
        <v>227</v>
      </c>
      <c r="V28" s="1012">
        <v>22</v>
      </c>
      <c r="W28" s="658" t="s">
        <v>227</v>
      </c>
      <c r="X28" s="1016">
        <v>1</v>
      </c>
      <c r="Y28" s="985"/>
    </row>
    <row r="29" spans="1:25">
      <c r="A29" s="1554"/>
      <c r="B29" s="1523"/>
      <c r="C29" s="1526"/>
      <c r="D29" s="1526"/>
      <c r="E29" s="1521"/>
      <c r="F29" s="1521"/>
      <c r="G29" s="1521"/>
      <c r="H29" s="1521"/>
      <c r="I29" s="1521"/>
      <c r="J29" s="1521"/>
      <c r="K29" s="1521"/>
      <c r="L29" s="1521"/>
      <c r="M29" s="1521"/>
      <c r="N29" s="1521"/>
      <c r="O29" s="1521"/>
      <c r="P29" s="1521"/>
      <c r="Q29" s="1521"/>
      <c r="R29" s="1521"/>
      <c r="S29" s="658" t="s">
        <v>49</v>
      </c>
      <c r="T29" s="1012">
        <v>15</v>
      </c>
      <c r="U29" s="658" t="s">
        <v>49</v>
      </c>
      <c r="V29" s="1012">
        <v>15</v>
      </c>
      <c r="W29" s="658" t="s">
        <v>49</v>
      </c>
      <c r="X29" s="1016">
        <v>0</v>
      </c>
      <c r="Y29" s="985"/>
    </row>
    <row r="30" spans="1:25" ht="16.5" customHeight="1">
      <c r="A30" s="1554"/>
      <c r="B30" s="1523"/>
      <c r="C30" s="1526"/>
      <c r="D30" s="1526"/>
      <c r="E30" s="1521"/>
      <c r="F30" s="1521"/>
      <c r="G30" s="1521"/>
      <c r="H30" s="1521"/>
      <c r="I30" s="1521"/>
      <c r="J30" s="1521"/>
      <c r="K30" s="1521"/>
      <c r="L30" s="1521"/>
      <c r="M30" s="1521"/>
      <c r="N30" s="1521"/>
      <c r="O30" s="1521"/>
      <c r="P30" s="1521"/>
      <c r="Q30" s="1521"/>
      <c r="R30" s="1521"/>
      <c r="S30" s="658" t="s">
        <v>228</v>
      </c>
      <c r="T30" s="1012">
        <v>8</v>
      </c>
      <c r="U30" s="658" t="s">
        <v>228</v>
      </c>
      <c r="V30" s="1012">
        <v>7</v>
      </c>
      <c r="W30" s="658" t="s">
        <v>228</v>
      </c>
      <c r="X30" s="1016">
        <v>1</v>
      </c>
      <c r="Y30" s="985"/>
    </row>
    <row r="31" spans="1:25" ht="16.5" customHeight="1">
      <c r="A31" s="1559" t="s">
        <v>870</v>
      </c>
      <c r="B31" s="1523">
        <v>1</v>
      </c>
      <c r="C31" s="1528">
        <v>0</v>
      </c>
      <c r="D31" s="1526">
        <v>1</v>
      </c>
      <c r="E31" s="1521">
        <v>0</v>
      </c>
      <c r="F31" s="1521">
        <v>0</v>
      </c>
      <c r="G31" s="1521">
        <v>0</v>
      </c>
      <c r="H31" s="1521">
        <v>0</v>
      </c>
      <c r="I31" s="1521">
        <v>0</v>
      </c>
      <c r="J31" s="1521">
        <v>0</v>
      </c>
      <c r="K31" s="1521">
        <v>0</v>
      </c>
      <c r="L31" s="1521">
        <v>0</v>
      </c>
      <c r="M31" s="1521">
        <v>0</v>
      </c>
      <c r="N31" s="1521">
        <v>1</v>
      </c>
      <c r="O31" s="1521">
        <v>0</v>
      </c>
      <c r="P31" s="1521">
        <v>0</v>
      </c>
      <c r="Q31" s="1521">
        <v>0</v>
      </c>
      <c r="R31" s="1521">
        <v>0</v>
      </c>
      <c r="S31" s="658" t="s">
        <v>227</v>
      </c>
      <c r="T31" s="1012">
        <v>1</v>
      </c>
      <c r="U31" s="658" t="s">
        <v>227</v>
      </c>
      <c r="V31" s="1012">
        <v>0</v>
      </c>
      <c r="W31" s="658" t="s">
        <v>227</v>
      </c>
      <c r="X31" s="1016">
        <v>1</v>
      </c>
      <c r="Y31" s="985"/>
    </row>
    <row r="32" spans="1:25" ht="16.5" customHeight="1">
      <c r="A32" s="1554"/>
      <c r="B32" s="1523"/>
      <c r="C32" s="1529"/>
      <c r="D32" s="1526"/>
      <c r="E32" s="1521"/>
      <c r="F32" s="1521"/>
      <c r="G32" s="1521"/>
      <c r="H32" s="1521"/>
      <c r="I32" s="1521"/>
      <c r="J32" s="1521"/>
      <c r="K32" s="1521"/>
      <c r="L32" s="1521"/>
      <c r="M32" s="1521"/>
      <c r="N32" s="1521"/>
      <c r="O32" s="1521"/>
      <c r="P32" s="1521"/>
      <c r="Q32" s="1521"/>
      <c r="R32" s="1521"/>
      <c r="S32" s="658" t="s">
        <v>49</v>
      </c>
      <c r="T32" s="1012">
        <v>1</v>
      </c>
      <c r="U32" s="658" t="s">
        <v>49</v>
      </c>
      <c r="V32" s="1012">
        <v>0</v>
      </c>
      <c r="W32" s="658" t="s">
        <v>49</v>
      </c>
      <c r="X32" s="1016">
        <v>1</v>
      </c>
      <c r="Y32" s="985"/>
    </row>
    <row r="33" spans="1:25">
      <c r="A33" s="1554"/>
      <c r="B33" s="1523"/>
      <c r="C33" s="1530"/>
      <c r="D33" s="1526"/>
      <c r="E33" s="1521"/>
      <c r="F33" s="1521"/>
      <c r="G33" s="1521"/>
      <c r="H33" s="1521"/>
      <c r="I33" s="1521"/>
      <c r="J33" s="1521"/>
      <c r="K33" s="1521"/>
      <c r="L33" s="1521"/>
      <c r="M33" s="1521"/>
      <c r="N33" s="1521"/>
      <c r="O33" s="1521"/>
      <c r="P33" s="1521"/>
      <c r="Q33" s="1521"/>
      <c r="R33" s="1521"/>
      <c r="S33" s="658" t="s">
        <v>228</v>
      </c>
      <c r="T33" s="1012">
        <v>0</v>
      </c>
      <c r="U33" s="658" t="s">
        <v>228</v>
      </c>
      <c r="V33" s="1012">
        <v>0</v>
      </c>
      <c r="W33" s="658" t="s">
        <v>228</v>
      </c>
      <c r="X33" s="1016">
        <v>0</v>
      </c>
      <c r="Y33" s="985"/>
    </row>
    <row r="34" spans="1:25" ht="16.5" customHeight="1">
      <c r="A34" s="1554" t="s">
        <v>284</v>
      </c>
      <c r="B34" s="1523">
        <v>471</v>
      </c>
      <c r="C34" s="1526">
        <v>397</v>
      </c>
      <c r="D34" s="1526">
        <v>74</v>
      </c>
      <c r="E34" s="1521">
        <v>1</v>
      </c>
      <c r="F34" s="1521">
        <v>0</v>
      </c>
      <c r="G34" s="1521">
        <v>0</v>
      </c>
      <c r="H34" s="1521">
        <v>0</v>
      </c>
      <c r="I34" s="1521">
        <v>0</v>
      </c>
      <c r="J34" s="1521">
        <v>0</v>
      </c>
      <c r="K34" s="1521">
        <v>84</v>
      </c>
      <c r="L34" s="1521">
        <v>16</v>
      </c>
      <c r="M34" s="1521">
        <v>305</v>
      </c>
      <c r="N34" s="1521">
        <v>57</v>
      </c>
      <c r="O34" s="1521">
        <v>0</v>
      </c>
      <c r="P34" s="1521">
        <v>0</v>
      </c>
      <c r="Q34" s="1521">
        <v>7</v>
      </c>
      <c r="R34" s="1521">
        <v>1</v>
      </c>
      <c r="S34" s="658" t="s">
        <v>227</v>
      </c>
      <c r="T34" s="1012">
        <v>1450</v>
      </c>
      <c r="U34" s="658" t="s">
        <v>227</v>
      </c>
      <c r="V34" s="1012">
        <v>1210</v>
      </c>
      <c r="W34" s="658" t="s">
        <v>227</v>
      </c>
      <c r="X34" s="1016">
        <v>240</v>
      </c>
      <c r="Y34" s="985"/>
    </row>
    <row r="35" spans="1:25" ht="16.5" customHeight="1">
      <c r="A35" s="1554"/>
      <c r="B35" s="1523"/>
      <c r="C35" s="1526"/>
      <c r="D35" s="1526"/>
      <c r="E35" s="1521"/>
      <c r="F35" s="1521"/>
      <c r="G35" s="1521"/>
      <c r="H35" s="1521"/>
      <c r="I35" s="1521"/>
      <c r="J35" s="1521"/>
      <c r="K35" s="1521"/>
      <c r="L35" s="1521"/>
      <c r="M35" s="1521"/>
      <c r="N35" s="1521"/>
      <c r="O35" s="1521"/>
      <c r="P35" s="1521"/>
      <c r="Q35" s="1521"/>
      <c r="R35" s="1521"/>
      <c r="S35" s="658" t="s">
        <v>49</v>
      </c>
      <c r="T35" s="1012">
        <v>711</v>
      </c>
      <c r="U35" s="658" t="s">
        <v>49</v>
      </c>
      <c r="V35" s="1012">
        <v>592</v>
      </c>
      <c r="W35" s="658" t="s">
        <v>49</v>
      </c>
      <c r="X35" s="1016">
        <v>119</v>
      </c>
      <c r="Y35" s="985"/>
    </row>
    <row r="36" spans="1:25">
      <c r="A36" s="1554"/>
      <c r="B36" s="1523"/>
      <c r="C36" s="1526"/>
      <c r="D36" s="1526"/>
      <c r="E36" s="1521"/>
      <c r="F36" s="1521"/>
      <c r="G36" s="1521"/>
      <c r="H36" s="1521"/>
      <c r="I36" s="1521"/>
      <c r="J36" s="1521"/>
      <c r="K36" s="1521"/>
      <c r="L36" s="1521"/>
      <c r="M36" s="1521"/>
      <c r="N36" s="1521"/>
      <c r="O36" s="1521"/>
      <c r="P36" s="1521"/>
      <c r="Q36" s="1521"/>
      <c r="R36" s="1521"/>
      <c r="S36" s="658" t="s">
        <v>228</v>
      </c>
      <c r="T36" s="1012">
        <v>739</v>
      </c>
      <c r="U36" s="658" t="s">
        <v>228</v>
      </c>
      <c r="V36" s="1012">
        <v>618</v>
      </c>
      <c r="W36" s="658" t="s">
        <v>228</v>
      </c>
      <c r="X36" s="1016">
        <v>121</v>
      </c>
      <c r="Y36" s="985"/>
    </row>
    <row r="37" spans="1:25" ht="16.5" customHeight="1">
      <c r="A37" s="1554" t="s">
        <v>8</v>
      </c>
      <c r="B37" s="1523">
        <v>40</v>
      </c>
      <c r="C37" s="1526">
        <v>22</v>
      </c>
      <c r="D37" s="1526">
        <v>18</v>
      </c>
      <c r="E37" s="1521">
        <v>0</v>
      </c>
      <c r="F37" s="1521">
        <v>0</v>
      </c>
      <c r="G37" s="1521">
        <v>1</v>
      </c>
      <c r="H37" s="1521">
        <v>0</v>
      </c>
      <c r="I37" s="1521">
        <v>0</v>
      </c>
      <c r="J37" s="1521">
        <v>0</v>
      </c>
      <c r="K37" s="1521">
        <v>4</v>
      </c>
      <c r="L37" s="1521">
        <v>5</v>
      </c>
      <c r="M37" s="1521">
        <v>17</v>
      </c>
      <c r="N37" s="1521">
        <v>13</v>
      </c>
      <c r="O37" s="1521">
        <v>0</v>
      </c>
      <c r="P37" s="1521">
        <v>0</v>
      </c>
      <c r="Q37" s="1521">
        <v>0</v>
      </c>
      <c r="R37" s="1521">
        <v>0</v>
      </c>
      <c r="S37" s="658" t="s">
        <v>227</v>
      </c>
      <c r="T37" s="1012">
        <v>135</v>
      </c>
      <c r="U37" s="658" t="s">
        <v>227</v>
      </c>
      <c r="V37" s="1012">
        <v>59</v>
      </c>
      <c r="W37" s="658" t="s">
        <v>227</v>
      </c>
      <c r="X37" s="1016">
        <v>76</v>
      </c>
      <c r="Y37" s="985"/>
    </row>
    <row r="38" spans="1:25">
      <c r="A38" s="1554"/>
      <c r="B38" s="1523"/>
      <c r="C38" s="1526"/>
      <c r="D38" s="1526"/>
      <c r="E38" s="1521"/>
      <c r="F38" s="1521"/>
      <c r="G38" s="1521"/>
      <c r="H38" s="1521"/>
      <c r="I38" s="1521"/>
      <c r="J38" s="1521"/>
      <c r="K38" s="1521"/>
      <c r="L38" s="1521"/>
      <c r="M38" s="1521"/>
      <c r="N38" s="1521"/>
      <c r="O38" s="1521"/>
      <c r="P38" s="1521"/>
      <c r="Q38" s="1521"/>
      <c r="R38" s="1521"/>
      <c r="S38" s="658" t="s">
        <v>49</v>
      </c>
      <c r="T38" s="1012">
        <v>61</v>
      </c>
      <c r="U38" s="658" t="s">
        <v>49</v>
      </c>
      <c r="V38" s="1012">
        <v>27</v>
      </c>
      <c r="W38" s="658" t="s">
        <v>49</v>
      </c>
      <c r="X38" s="1016">
        <v>34</v>
      </c>
      <c r="Y38" s="985"/>
    </row>
    <row r="39" spans="1:25">
      <c r="A39" s="1554"/>
      <c r="B39" s="1523"/>
      <c r="C39" s="1526"/>
      <c r="D39" s="1526"/>
      <c r="E39" s="1521"/>
      <c r="F39" s="1521"/>
      <c r="G39" s="1521"/>
      <c r="H39" s="1521"/>
      <c r="I39" s="1521"/>
      <c r="J39" s="1521"/>
      <c r="K39" s="1521"/>
      <c r="L39" s="1521"/>
      <c r="M39" s="1521"/>
      <c r="N39" s="1521"/>
      <c r="O39" s="1521"/>
      <c r="P39" s="1521"/>
      <c r="Q39" s="1521"/>
      <c r="R39" s="1521"/>
      <c r="S39" s="658" t="s">
        <v>228</v>
      </c>
      <c r="T39" s="1012">
        <v>74</v>
      </c>
      <c r="U39" s="658" t="s">
        <v>228</v>
      </c>
      <c r="V39" s="1012">
        <v>32</v>
      </c>
      <c r="W39" s="658" t="s">
        <v>228</v>
      </c>
      <c r="X39" s="1016">
        <v>42</v>
      </c>
      <c r="Y39" s="985"/>
    </row>
    <row r="40" spans="1:25">
      <c r="A40" s="1554" t="s">
        <v>10</v>
      </c>
      <c r="B40" s="1523">
        <v>13</v>
      </c>
      <c r="C40" s="1526">
        <v>9</v>
      </c>
      <c r="D40" s="1526">
        <v>4</v>
      </c>
      <c r="E40" s="1521">
        <v>0</v>
      </c>
      <c r="F40" s="1521">
        <v>0</v>
      </c>
      <c r="G40" s="1521">
        <v>0</v>
      </c>
      <c r="H40" s="1521">
        <v>0</v>
      </c>
      <c r="I40" s="1521">
        <v>0</v>
      </c>
      <c r="J40" s="1521">
        <v>0</v>
      </c>
      <c r="K40" s="1521">
        <v>3</v>
      </c>
      <c r="L40" s="1521">
        <v>0</v>
      </c>
      <c r="M40" s="1521">
        <v>6</v>
      </c>
      <c r="N40" s="1521">
        <v>4</v>
      </c>
      <c r="O40" s="1521">
        <v>0</v>
      </c>
      <c r="P40" s="1521">
        <v>0</v>
      </c>
      <c r="Q40" s="1521">
        <v>0</v>
      </c>
      <c r="R40" s="1521">
        <v>0</v>
      </c>
      <c r="S40" s="658" t="s">
        <v>227</v>
      </c>
      <c r="T40" s="1012">
        <v>32</v>
      </c>
      <c r="U40" s="658" t="s">
        <v>227</v>
      </c>
      <c r="V40" s="1012">
        <v>19</v>
      </c>
      <c r="W40" s="658" t="s">
        <v>227</v>
      </c>
      <c r="X40" s="1016">
        <v>13</v>
      </c>
      <c r="Y40" s="985"/>
    </row>
    <row r="41" spans="1:25">
      <c r="A41" s="1554"/>
      <c r="B41" s="1523"/>
      <c r="C41" s="1526"/>
      <c r="D41" s="1526"/>
      <c r="E41" s="1521"/>
      <c r="F41" s="1521"/>
      <c r="G41" s="1521"/>
      <c r="H41" s="1521"/>
      <c r="I41" s="1521"/>
      <c r="J41" s="1521"/>
      <c r="K41" s="1521"/>
      <c r="L41" s="1521"/>
      <c r="M41" s="1521"/>
      <c r="N41" s="1521"/>
      <c r="O41" s="1521"/>
      <c r="P41" s="1521"/>
      <c r="Q41" s="1521"/>
      <c r="R41" s="1521"/>
      <c r="S41" s="658" t="s">
        <v>49</v>
      </c>
      <c r="T41" s="1012">
        <v>17</v>
      </c>
      <c r="U41" s="658" t="s">
        <v>49</v>
      </c>
      <c r="V41" s="1012">
        <v>10</v>
      </c>
      <c r="W41" s="658" t="s">
        <v>49</v>
      </c>
      <c r="X41" s="1016">
        <v>7</v>
      </c>
      <c r="Y41" s="985"/>
    </row>
    <row r="42" spans="1:25">
      <c r="A42" s="1554"/>
      <c r="B42" s="1523"/>
      <c r="C42" s="1526"/>
      <c r="D42" s="1526"/>
      <c r="E42" s="1521"/>
      <c r="F42" s="1521"/>
      <c r="G42" s="1521"/>
      <c r="H42" s="1521"/>
      <c r="I42" s="1521"/>
      <c r="J42" s="1521"/>
      <c r="K42" s="1521"/>
      <c r="L42" s="1521"/>
      <c r="M42" s="1521"/>
      <c r="N42" s="1521"/>
      <c r="O42" s="1521"/>
      <c r="P42" s="1521"/>
      <c r="Q42" s="1521"/>
      <c r="R42" s="1521"/>
      <c r="S42" s="658" t="s">
        <v>228</v>
      </c>
      <c r="T42" s="1012">
        <v>15</v>
      </c>
      <c r="U42" s="658" t="s">
        <v>228</v>
      </c>
      <c r="V42" s="1012">
        <v>9</v>
      </c>
      <c r="W42" s="658" t="s">
        <v>228</v>
      </c>
      <c r="X42" s="1016">
        <v>6</v>
      </c>
      <c r="Y42" s="985"/>
    </row>
    <row r="43" spans="1:25">
      <c r="A43" s="1554" t="s">
        <v>273</v>
      </c>
      <c r="B43" s="1523">
        <v>51</v>
      </c>
      <c r="C43" s="1526">
        <v>41</v>
      </c>
      <c r="D43" s="1526">
        <v>10</v>
      </c>
      <c r="E43" s="1521">
        <v>0</v>
      </c>
      <c r="F43" s="1521">
        <v>0</v>
      </c>
      <c r="G43" s="1521">
        <v>0</v>
      </c>
      <c r="H43" s="1521">
        <v>0</v>
      </c>
      <c r="I43" s="1521">
        <v>0</v>
      </c>
      <c r="J43" s="1521">
        <v>0</v>
      </c>
      <c r="K43" s="1521">
        <v>10</v>
      </c>
      <c r="L43" s="1521">
        <v>4</v>
      </c>
      <c r="M43" s="1521">
        <v>31</v>
      </c>
      <c r="N43" s="1521">
        <v>6</v>
      </c>
      <c r="O43" s="1521">
        <v>0</v>
      </c>
      <c r="P43" s="1521">
        <v>0</v>
      </c>
      <c r="Q43" s="1521">
        <v>0</v>
      </c>
      <c r="R43" s="1521">
        <v>0</v>
      </c>
      <c r="S43" s="658" t="s">
        <v>227</v>
      </c>
      <c r="T43" s="1012">
        <v>203</v>
      </c>
      <c r="U43" s="658" t="s">
        <v>227</v>
      </c>
      <c r="V43" s="1012">
        <v>156</v>
      </c>
      <c r="W43" s="658" t="s">
        <v>227</v>
      </c>
      <c r="X43" s="1016">
        <v>47</v>
      </c>
      <c r="Y43" s="985"/>
    </row>
    <row r="44" spans="1:25">
      <c r="A44" s="1554"/>
      <c r="B44" s="1523"/>
      <c r="C44" s="1526"/>
      <c r="D44" s="1526"/>
      <c r="E44" s="1521"/>
      <c r="F44" s="1521"/>
      <c r="G44" s="1521"/>
      <c r="H44" s="1521"/>
      <c r="I44" s="1521"/>
      <c r="J44" s="1521"/>
      <c r="K44" s="1521"/>
      <c r="L44" s="1521"/>
      <c r="M44" s="1521"/>
      <c r="N44" s="1521"/>
      <c r="O44" s="1521"/>
      <c r="P44" s="1521"/>
      <c r="Q44" s="1521"/>
      <c r="R44" s="1521"/>
      <c r="S44" s="658" t="s">
        <v>49</v>
      </c>
      <c r="T44" s="1012">
        <v>99</v>
      </c>
      <c r="U44" s="658" t="s">
        <v>49</v>
      </c>
      <c r="V44" s="1012">
        <v>70</v>
      </c>
      <c r="W44" s="658" t="s">
        <v>49</v>
      </c>
      <c r="X44" s="1016">
        <v>29</v>
      </c>
      <c r="Y44" s="985"/>
    </row>
    <row r="45" spans="1:25">
      <c r="A45" s="1554"/>
      <c r="B45" s="1523"/>
      <c r="C45" s="1526"/>
      <c r="D45" s="1526"/>
      <c r="E45" s="1521"/>
      <c r="F45" s="1521"/>
      <c r="G45" s="1521"/>
      <c r="H45" s="1521"/>
      <c r="I45" s="1521"/>
      <c r="J45" s="1521"/>
      <c r="K45" s="1521"/>
      <c r="L45" s="1521"/>
      <c r="M45" s="1521"/>
      <c r="N45" s="1521"/>
      <c r="O45" s="1521"/>
      <c r="P45" s="1521"/>
      <c r="Q45" s="1521"/>
      <c r="R45" s="1521"/>
      <c r="S45" s="658" t="s">
        <v>228</v>
      </c>
      <c r="T45" s="1012">
        <v>104</v>
      </c>
      <c r="U45" s="658" t="s">
        <v>228</v>
      </c>
      <c r="V45" s="1012">
        <v>86</v>
      </c>
      <c r="W45" s="658" t="s">
        <v>228</v>
      </c>
      <c r="X45" s="1016">
        <v>18</v>
      </c>
      <c r="Y45" s="985"/>
    </row>
    <row r="46" spans="1:25">
      <c r="A46" s="1554" t="s">
        <v>11</v>
      </c>
      <c r="B46" s="1523">
        <v>79</v>
      </c>
      <c r="C46" s="1526">
        <v>55</v>
      </c>
      <c r="D46" s="1526">
        <v>24</v>
      </c>
      <c r="E46" s="1521">
        <v>0</v>
      </c>
      <c r="F46" s="1521">
        <v>0</v>
      </c>
      <c r="G46" s="1521">
        <v>2</v>
      </c>
      <c r="H46" s="1521">
        <v>0</v>
      </c>
      <c r="I46" s="1521">
        <v>0</v>
      </c>
      <c r="J46" s="1521">
        <v>0</v>
      </c>
      <c r="K46" s="1521">
        <v>13</v>
      </c>
      <c r="L46" s="1521">
        <v>7</v>
      </c>
      <c r="M46" s="1521">
        <v>39</v>
      </c>
      <c r="N46" s="1521">
        <v>17</v>
      </c>
      <c r="O46" s="1521">
        <v>0</v>
      </c>
      <c r="P46" s="1521">
        <v>0</v>
      </c>
      <c r="Q46" s="1521">
        <v>1</v>
      </c>
      <c r="R46" s="1521">
        <v>0</v>
      </c>
      <c r="S46" s="658" t="s">
        <v>227</v>
      </c>
      <c r="T46" s="1012">
        <v>265</v>
      </c>
      <c r="U46" s="658" t="s">
        <v>227</v>
      </c>
      <c r="V46" s="1012">
        <v>193</v>
      </c>
      <c r="W46" s="658" t="s">
        <v>227</v>
      </c>
      <c r="X46" s="1016">
        <v>72</v>
      </c>
      <c r="Y46" s="985"/>
    </row>
    <row r="47" spans="1:25">
      <c r="A47" s="1554"/>
      <c r="B47" s="1523"/>
      <c r="C47" s="1526"/>
      <c r="D47" s="1526"/>
      <c r="E47" s="1521"/>
      <c r="F47" s="1521"/>
      <c r="G47" s="1521"/>
      <c r="H47" s="1521"/>
      <c r="I47" s="1521"/>
      <c r="J47" s="1521"/>
      <c r="K47" s="1521"/>
      <c r="L47" s="1521"/>
      <c r="M47" s="1521"/>
      <c r="N47" s="1521"/>
      <c r="O47" s="1521"/>
      <c r="P47" s="1521"/>
      <c r="Q47" s="1521"/>
      <c r="R47" s="1521"/>
      <c r="S47" s="658" t="s">
        <v>49</v>
      </c>
      <c r="T47" s="1012">
        <v>137</v>
      </c>
      <c r="U47" s="658" t="s">
        <v>49</v>
      </c>
      <c r="V47" s="1012">
        <v>97</v>
      </c>
      <c r="W47" s="658" t="s">
        <v>49</v>
      </c>
      <c r="X47" s="1016">
        <v>40</v>
      </c>
      <c r="Y47" s="985"/>
    </row>
    <row r="48" spans="1:25">
      <c r="A48" s="1554"/>
      <c r="B48" s="1523"/>
      <c r="C48" s="1526"/>
      <c r="D48" s="1526"/>
      <c r="E48" s="1521"/>
      <c r="F48" s="1521"/>
      <c r="G48" s="1521"/>
      <c r="H48" s="1521"/>
      <c r="I48" s="1521"/>
      <c r="J48" s="1521"/>
      <c r="K48" s="1521"/>
      <c r="L48" s="1521"/>
      <c r="M48" s="1521"/>
      <c r="N48" s="1521"/>
      <c r="O48" s="1521"/>
      <c r="P48" s="1521"/>
      <c r="Q48" s="1521"/>
      <c r="R48" s="1521"/>
      <c r="S48" s="658" t="s">
        <v>228</v>
      </c>
      <c r="T48" s="1012">
        <v>128</v>
      </c>
      <c r="U48" s="658" t="s">
        <v>228</v>
      </c>
      <c r="V48" s="1012">
        <v>96</v>
      </c>
      <c r="W48" s="658" t="s">
        <v>228</v>
      </c>
      <c r="X48" s="1016">
        <v>32</v>
      </c>
      <c r="Y48" s="985"/>
    </row>
    <row r="49" spans="1:25">
      <c r="A49" s="1554" t="s">
        <v>274</v>
      </c>
      <c r="B49" s="1523">
        <v>9</v>
      </c>
      <c r="C49" s="1526">
        <v>8</v>
      </c>
      <c r="D49" s="1526">
        <v>1</v>
      </c>
      <c r="E49" s="1521">
        <v>1</v>
      </c>
      <c r="F49" s="1521">
        <v>0</v>
      </c>
      <c r="G49" s="1521">
        <v>1</v>
      </c>
      <c r="H49" s="1521">
        <v>0</v>
      </c>
      <c r="I49" s="1521">
        <v>0</v>
      </c>
      <c r="J49" s="1521">
        <v>0</v>
      </c>
      <c r="K49" s="1521">
        <v>4</v>
      </c>
      <c r="L49" s="1521">
        <v>0</v>
      </c>
      <c r="M49" s="1521">
        <v>2</v>
      </c>
      <c r="N49" s="1521">
        <v>1</v>
      </c>
      <c r="O49" s="1521">
        <v>0</v>
      </c>
      <c r="P49" s="1521">
        <v>0</v>
      </c>
      <c r="Q49" s="1521">
        <v>0</v>
      </c>
      <c r="R49" s="1521">
        <v>0</v>
      </c>
      <c r="S49" s="658" t="s">
        <v>227</v>
      </c>
      <c r="T49" s="1012">
        <v>48</v>
      </c>
      <c r="U49" s="658" t="s">
        <v>227</v>
      </c>
      <c r="V49" s="1012">
        <v>43</v>
      </c>
      <c r="W49" s="658" t="s">
        <v>227</v>
      </c>
      <c r="X49" s="1016">
        <v>5</v>
      </c>
      <c r="Y49" s="985"/>
    </row>
    <row r="50" spans="1:25">
      <c r="A50" s="1554"/>
      <c r="B50" s="1523"/>
      <c r="C50" s="1526"/>
      <c r="D50" s="1526"/>
      <c r="E50" s="1521"/>
      <c r="F50" s="1521"/>
      <c r="G50" s="1521"/>
      <c r="H50" s="1521"/>
      <c r="I50" s="1521"/>
      <c r="J50" s="1521"/>
      <c r="K50" s="1521"/>
      <c r="L50" s="1521"/>
      <c r="M50" s="1521"/>
      <c r="N50" s="1521"/>
      <c r="O50" s="1521"/>
      <c r="P50" s="1521"/>
      <c r="Q50" s="1521"/>
      <c r="R50" s="1521"/>
      <c r="S50" s="658" t="s">
        <v>49</v>
      </c>
      <c r="T50" s="1012">
        <v>23</v>
      </c>
      <c r="U50" s="658" t="s">
        <v>49</v>
      </c>
      <c r="V50" s="1012">
        <v>20</v>
      </c>
      <c r="W50" s="658" t="s">
        <v>49</v>
      </c>
      <c r="X50" s="1016">
        <v>3</v>
      </c>
      <c r="Y50" s="985"/>
    </row>
    <row r="51" spans="1:25">
      <c r="A51" s="1554"/>
      <c r="B51" s="1523"/>
      <c r="C51" s="1526"/>
      <c r="D51" s="1526"/>
      <c r="E51" s="1521"/>
      <c r="F51" s="1521"/>
      <c r="G51" s="1521"/>
      <c r="H51" s="1521"/>
      <c r="I51" s="1521"/>
      <c r="J51" s="1521"/>
      <c r="K51" s="1521"/>
      <c r="L51" s="1521"/>
      <c r="M51" s="1521"/>
      <c r="N51" s="1521"/>
      <c r="O51" s="1521"/>
      <c r="P51" s="1521"/>
      <c r="Q51" s="1521"/>
      <c r="R51" s="1521"/>
      <c r="S51" s="658" t="s">
        <v>228</v>
      </c>
      <c r="T51" s="1012">
        <v>25</v>
      </c>
      <c r="U51" s="658" t="s">
        <v>228</v>
      </c>
      <c r="V51" s="1012">
        <v>23</v>
      </c>
      <c r="W51" s="658" t="s">
        <v>228</v>
      </c>
      <c r="X51" s="1016">
        <v>2</v>
      </c>
      <c r="Y51" s="985"/>
    </row>
    <row r="52" spans="1:25">
      <c r="A52" s="1554" t="s">
        <v>12</v>
      </c>
      <c r="B52" s="1523">
        <v>141</v>
      </c>
      <c r="C52" s="1526">
        <v>119</v>
      </c>
      <c r="D52" s="1526">
        <v>22</v>
      </c>
      <c r="E52" s="1521">
        <v>1</v>
      </c>
      <c r="F52" s="1521">
        <v>0</v>
      </c>
      <c r="G52" s="1521">
        <v>1</v>
      </c>
      <c r="H52" s="1521">
        <v>0</v>
      </c>
      <c r="I52" s="1521">
        <v>0</v>
      </c>
      <c r="J52" s="1521">
        <v>0</v>
      </c>
      <c r="K52" s="1521">
        <v>46</v>
      </c>
      <c r="L52" s="1521">
        <v>6</v>
      </c>
      <c r="M52" s="1521">
        <v>70</v>
      </c>
      <c r="N52" s="1521">
        <v>16</v>
      </c>
      <c r="O52" s="1521">
        <v>0</v>
      </c>
      <c r="P52" s="1521">
        <v>0</v>
      </c>
      <c r="Q52" s="1521">
        <v>1</v>
      </c>
      <c r="R52" s="1521">
        <v>0</v>
      </c>
      <c r="S52" s="658" t="s">
        <v>227</v>
      </c>
      <c r="T52" s="1012">
        <v>468</v>
      </c>
      <c r="U52" s="658" t="s">
        <v>227</v>
      </c>
      <c r="V52" s="1012">
        <v>401</v>
      </c>
      <c r="W52" s="658" t="s">
        <v>227</v>
      </c>
      <c r="X52" s="1016">
        <v>67</v>
      </c>
      <c r="Y52" s="985"/>
    </row>
    <row r="53" spans="1:25">
      <c r="A53" s="1554"/>
      <c r="B53" s="1523"/>
      <c r="C53" s="1526"/>
      <c r="D53" s="1526"/>
      <c r="E53" s="1521"/>
      <c r="F53" s="1521"/>
      <c r="G53" s="1521"/>
      <c r="H53" s="1521"/>
      <c r="I53" s="1521"/>
      <c r="J53" s="1521"/>
      <c r="K53" s="1521"/>
      <c r="L53" s="1521"/>
      <c r="M53" s="1521"/>
      <c r="N53" s="1521"/>
      <c r="O53" s="1521"/>
      <c r="P53" s="1521"/>
      <c r="Q53" s="1521"/>
      <c r="R53" s="1521"/>
      <c r="S53" s="658" t="s">
        <v>49</v>
      </c>
      <c r="T53" s="1012">
        <v>249</v>
      </c>
      <c r="U53" s="658" t="s">
        <v>49</v>
      </c>
      <c r="V53" s="1012">
        <v>209</v>
      </c>
      <c r="W53" s="658" t="s">
        <v>49</v>
      </c>
      <c r="X53" s="1016">
        <v>40</v>
      </c>
      <c r="Y53" s="985"/>
    </row>
    <row r="54" spans="1:25">
      <c r="A54" s="1554"/>
      <c r="B54" s="1523"/>
      <c r="C54" s="1526"/>
      <c r="D54" s="1526"/>
      <c r="E54" s="1521"/>
      <c r="F54" s="1521"/>
      <c r="G54" s="1521"/>
      <c r="H54" s="1521"/>
      <c r="I54" s="1521"/>
      <c r="J54" s="1521"/>
      <c r="K54" s="1521"/>
      <c r="L54" s="1521"/>
      <c r="M54" s="1521"/>
      <c r="N54" s="1521"/>
      <c r="O54" s="1521"/>
      <c r="P54" s="1521"/>
      <c r="Q54" s="1521"/>
      <c r="R54" s="1521"/>
      <c r="S54" s="658" t="s">
        <v>228</v>
      </c>
      <c r="T54" s="1012">
        <v>219</v>
      </c>
      <c r="U54" s="658" t="s">
        <v>228</v>
      </c>
      <c r="V54" s="1012">
        <v>192</v>
      </c>
      <c r="W54" s="658" t="s">
        <v>228</v>
      </c>
      <c r="X54" s="1016">
        <v>27</v>
      </c>
      <c r="Y54" s="985"/>
    </row>
    <row r="55" spans="1:25">
      <c r="A55" s="1554" t="s">
        <v>275</v>
      </c>
      <c r="B55" s="1523">
        <v>222</v>
      </c>
      <c r="C55" s="1526">
        <v>187</v>
      </c>
      <c r="D55" s="1526">
        <v>35</v>
      </c>
      <c r="E55" s="1521">
        <v>0</v>
      </c>
      <c r="F55" s="1521">
        <v>0</v>
      </c>
      <c r="G55" s="1521">
        <v>1</v>
      </c>
      <c r="H55" s="1521">
        <v>0</v>
      </c>
      <c r="I55" s="1521">
        <v>0</v>
      </c>
      <c r="J55" s="1521">
        <v>0</v>
      </c>
      <c r="K55" s="1521">
        <v>44</v>
      </c>
      <c r="L55" s="1521">
        <v>9</v>
      </c>
      <c r="M55" s="1521">
        <v>141</v>
      </c>
      <c r="N55" s="1521">
        <v>26</v>
      </c>
      <c r="O55" s="1521">
        <v>0</v>
      </c>
      <c r="P55" s="1521">
        <v>0</v>
      </c>
      <c r="Q55" s="1521">
        <v>1</v>
      </c>
      <c r="R55" s="1521">
        <v>0</v>
      </c>
      <c r="S55" s="658" t="s">
        <v>227</v>
      </c>
      <c r="T55" s="1012">
        <v>711</v>
      </c>
      <c r="U55" s="658" t="s">
        <v>227</v>
      </c>
      <c r="V55" s="1012">
        <v>593</v>
      </c>
      <c r="W55" s="658" t="s">
        <v>227</v>
      </c>
      <c r="X55" s="1016">
        <v>118</v>
      </c>
      <c r="Y55" s="985"/>
    </row>
    <row r="56" spans="1:25">
      <c r="A56" s="1554"/>
      <c r="B56" s="1523"/>
      <c r="C56" s="1526"/>
      <c r="D56" s="1526"/>
      <c r="E56" s="1521"/>
      <c r="F56" s="1521"/>
      <c r="G56" s="1521"/>
      <c r="H56" s="1521"/>
      <c r="I56" s="1521"/>
      <c r="J56" s="1521"/>
      <c r="K56" s="1521"/>
      <c r="L56" s="1521"/>
      <c r="M56" s="1521"/>
      <c r="N56" s="1521"/>
      <c r="O56" s="1521"/>
      <c r="P56" s="1521"/>
      <c r="Q56" s="1521"/>
      <c r="R56" s="1521"/>
      <c r="S56" s="658" t="s">
        <v>49</v>
      </c>
      <c r="T56" s="1012">
        <v>367</v>
      </c>
      <c r="U56" s="658" t="s">
        <v>49</v>
      </c>
      <c r="V56" s="1012">
        <v>307</v>
      </c>
      <c r="W56" s="658" t="s">
        <v>49</v>
      </c>
      <c r="X56" s="1016">
        <v>60</v>
      </c>
      <c r="Y56" s="985"/>
    </row>
    <row r="57" spans="1:25">
      <c r="A57" s="1554"/>
      <c r="B57" s="1523"/>
      <c r="C57" s="1526"/>
      <c r="D57" s="1526"/>
      <c r="E57" s="1521"/>
      <c r="F57" s="1521"/>
      <c r="G57" s="1521"/>
      <c r="H57" s="1521"/>
      <c r="I57" s="1521"/>
      <c r="J57" s="1521"/>
      <c r="K57" s="1521"/>
      <c r="L57" s="1521"/>
      <c r="M57" s="1521"/>
      <c r="N57" s="1521"/>
      <c r="O57" s="1521"/>
      <c r="P57" s="1521"/>
      <c r="Q57" s="1521"/>
      <c r="R57" s="1521"/>
      <c r="S57" s="658" t="s">
        <v>228</v>
      </c>
      <c r="T57" s="1012">
        <v>344</v>
      </c>
      <c r="U57" s="658" t="s">
        <v>228</v>
      </c>
      <c r="V57" s="1012">
        <v>286</v>
      </c>
      <c r="W57" s="658" t="s">
        <v>228</v>
      </c>
      <c r="X57" s="1016">
        <v>58</v>
      </c>
      <c r="Y57" s="985"/>
    </row>
    <row r="58" spans="1:25">
      <c r="A58" s="1554" t="s">
        <v>13</v>
      </c>
      <c r="B58" s="1523">
        <v>28</v>
      </c>
      <c r="C58" s="1526">
        <v>16</v>
      </c>
      <c r="D58" s="1526">
        <v>12</v>
      </c>
      <c r="E58" s="1521">
        <v>0</v>
      </c>
      <c r="F58" s="1521">
        <v>0</v>
      </c>
      <c r="G58" s="1521">
        <v>0</v>
      </c>
      <c r="H58" s="1521">
        <v>0</v>
      </c>
      <c r="I58" s="1521">
        <v>1</v>
      </c>
      <c r="J58" s="1521">
        <v>1</v>
      </c>
      <c r="K58" s="1521">
        <v>10</v>
      </c>
      <c r="L58" s="1521">
        <v>8</v>
      </c>
      <c r="M58" s="1521">
        <v>5</v>
      </c>
      <c r="N58" s="1521">
        <v>3</v>
      </c>
      <c r="O58" s="1521">
        <v>0</v>
      </c>
      <c r="P58" s="1521">
        <v>0</v>
      </c>
      <c r="Q58" s="1521">
        <v>0</v>
      </c>
      <c r="R58" s="1521">
        <v>0</v>
      </c>
      <c r="S58" s="658" t="s">
        <v>227</v>
      </c>
      <c r="T58" s="1012">
        <v>101</v>
      </c>
      <c r="U58" s="658" t="s">
        <v>227</v>
      </c>
      <c r="V58" s="1012">
        <v>62</v>
      </c>
      <c r="W58" s="658" t="s">
        <v>227</v>
      </c>
      <c r="X58" s="1016">
        <v>39</v>
      </c>
      <c r="Y58" s="985"/>
    </row>
    <row r="59" spans="1:25">
      <c r="A59" s="1554"/>
      <c r="B59" s="1523"/>
      <c r="C59" s="1526"/>
      <c r="D59" s="1526"/>
      <c r="E59" s="1521"/>
      <c r="F59" s="1521"/>
      <c r="G59" s="1521"/>
      <c r="H59" s="1521"/>
      <c r="I59" s="1521"/>
      <c r="J59" s="1521"/>
      <c r="K59" s="1521"/>
      <c r="L59" s="1521"/>
      <c r="M59" s="1521"/>
      <c r="N59" s="1521"/>
      <c r="O59" s="1521"/>
      <c r="P59" s="1521"/>
      <c r="Q59" s="1521"/>
      <c r="R59" s="1521"/>
      <c r="S59" s="658" t="s">
        <v>49</v>
      </c>
      <c r="T59" s="1012">
        <v>54</v>
      </c>
      <c r="U59" s="658" t="s">
        <v>49</v>
      </c>
      <c r="V59" s="1012">
        <v>34</v>
      </c>
      <c r="W59" s="658" t="s">
        <v>49</v>
      </c>
      <c r="X59" s="1016">
        <v>20</v>
      </c>
      <c r="Y59" s="985"/>
    </row>
    <row r="60" spans="1:25" ht="17.25" thickBot="1">
      <c r="A60" s="1558"/>
      <c r="B60" s="1524"/>
      <c r="C60" s="1527"/>
      <c r="D60" s="1527"/>
      <c r="E60" s="1522"/>
      <c r="F60" s="1522"/>
      <c r="G60" s="1522"/>
      <c r="H60" s="1522"/>
      <c r="I60" s="1522"/>
      <c r="J60" s="1522"/>
      <c r="K60" s="1522"/>
      <c r="L60" s="1522"/>
      <c r="M60" s="1522"/>
      <c r="N60" s="1522"/>
      <c r="O60" s="1522"/>
      <c r="P60" s="1522"/>
      <c r="Q60" s="1522"/>
      <c r="R60" s="1522"/>
      <c r="S60" s="659" t="s">
        <v>228</v>
      </c>
      <c r="T60" s="1013">
        <v>47</v>
      </c>
      <c r="U60" s="659" t="s">
        <v>228</v>
      </c>
      <c r="V60" s="1013">
        <v>28</v>
      </c>
      <c r="W60" s="659" t="s">
        <v>228</v>
      </c>
      <c r="X60" s="1017">
        <v>19</v>
      </c>
      <c r="Y60" s="985"/>
    </row>
    <row r="61" spans="1:25">
      <c r="B61" s="835"/>
      <c r="C61" s="835"/>
      <c r="D61" s="835"/>
      <c r="E61" s="835"/>
      <c r="F61" s="835"/>
      <c r="G61" s="835"/>
      <c r="H61" s="835"/>
      <c r="I61" s="835"/>
      <c r="J61" s="835"/>
      <c r="K61" s="835"/>
      <c r="L61" s="835"/>
      <c r="M61" s="835"/>
      <c r="N61" s="835"/>
      <c r="O61" s="835"/>
      <c r="P61" s="835"/>
      <c r="Q61" s="835"/>
      <c r="R61" s="835"/>
    </row>
    <row r="62" spans="1:25">
      <c r="A62" s="109" t="s">
        <v>720</v>
      </c>
      <c r="B62" s="1009"/>
      <c r="C62" s="1009"/>
      <c r="D62" s="1009"/>
      <c r="E62" s="835"/>
      <c r="F62" s="835"/>
      <c r="G62" s="835"/>
      <c r="H62" s="835"/>
      <c r="I62" s="835"/>
      <c r="J62" s="835"/>
      <c r="K62" s="835"/>
      <c r="L62" s="835"/>
      <c r="M62" s="835"/>
      <c r="N62" s="835"/>
      <c r="O62" s="835"/>
      <c r="P62" s="835"/>
      <c r="Q62" s="835"/>
      <c r="R62" s="835"/>
    </row>
    <row r="63" spans="1:25">
      <c r="A63" s="109" t="s">
        <v>721</v>
      </c>
      <c r="B63" s="1009"/>
      <c r="C63" s="1009"/>
      <c r="D63" s="1009"/>
      <c r="E63" s="835"/>
      <c r="F63" s="835"/>
      <c r="G63" s="835"/>
      <c r="H63" s="835"/>
      <c r="I63" s="835"/>
      <c r="J63" s="835"/>
      <c r="K63" s="835"/>
      <c r="L63" s="835"/>
      <c r="M63" s="835"/>
      <c r="N63" s="835"/>
      <c r="O63" s="835"/>
      <c r="P63" s="835"/>
      <c r="Q63" s="835"/>
      <c r="R63" s="835"/>
    </row>
    <row r="64" spans="1:25" ht="16.5" customHeight="1">
      <c r="B64" s="835"/>
      <c r="C64" s="835"/>
      <c r="D64" s="835"/>
      <c r="E64" s="835"/>
      <c r="F64" s="835"/>
      <c r="G64" s="835"/>
      <c r="H64" s="835"/>
      <c r="I64" s="835"/>
      <c r="J64" s="835"/>
      <c r="K64" s="835"/>
      <c r="L64" s="835"/>
      <c r="M64" s="835"/>
      <c r="N64" s="835"/>
      <c r="O64" s="835"/>
      <c r="P64" s="835"/>
      <c r="Q64" s="835"/>
      <c r="R64" s="835"/>
    </row>
    <row r="65" spans="2:18" ht="16.5" customHeight="1">
      <c r="B65" s="835"/>
      <c r="C65" s="835"/>
      <c r="D65" s="835"/>
      <c r="E65" s="835"/>
      <c r="F65" s="835"/>
      <c r="G65" s="835"/>
      <c r="H65" s="835"/>
      <c r="I65" s="835"/>
      <c r="J65" s="835"/>
      <c r="K65" s="835"/>
      <c r="L65" s="835"/>
      <c r="M65" s="835"/>
      <c r="N65" s="835"/>
      <c r="O65" s="835"/>
      <c r="P65" s="835"/>
      <c r="Q65" s="835"/>
      <c r="R65" s="835"/>
    </row>
    <row r="66" spans="2:18">
      <c r="B66" s="835"/>
      <c r="C66" s="835"/>
      <c r="D66" s="835"/>
      <c r="E66" s="835"/>
      <c r="F66" s="835"/>
      <c r="G66" s="835"/>
      <c r="H66" s="835"/>
      <c r="I66" s="835"/>
      <c r="J66" s="835"/>
      <c r="K66" s="835"/>
      <c r="L66" s="835"/>
      <c r="M66" s="835"/>
      <c r="N66" s="835"/>
      <c r="O66" s="835"/>
      <c r="P66" s="835"/>
      <c r="Q66" s="835"/>
      <c r="R66" s="835"/>
    </row>
  </sheetData>
  <mergeCells count="339">
    <mergeCell ref="M58:M60"/>
    <mergeCell ref="N58:N60"/>
    <mergeCell ref="Q55:Q57"/>
    <mergeCell ref="R55:R57"/>
    <mergeCell ref="O58:O60"/>
    <mergeCell ref="P58:P60"/>
    <mergeCell ref="Q58:Q60"/>
    <mergeCell ref="R58:R60"/>
    <mergeCell ref="A31:A33"/>
    <mergeCell ref="M55:M57"/>
    <mergeCell ref="N55:N57"/>
    <mergeCell ref="O55:O57"/>
    <mergeCell ref="P55:P57"/>
    <mergeCell ref="G55:G57"/>
    <mergeCell ref="H55:H57"/>
    <mergeCell ref="I55:I57"/>
    <mergeCell ref="J55:J57"/>
    <mergeCell ref="K55:K57"/>
    <mergeCell ref="L55:L57"/>
    <mergeCell ref="C52:C54"/>
    <mergeCell ref="D52:D54"/>
    <mergeCell ref="C55:C57"/>
    <mergeCell ref="D55:D57"/>
    <mergeCell ref="B37:B39"/>
    <mergeCell ref="A22:A24"/>
    <mergeCell ref="N7:N9"/>
    <mergeCell ref="O7:O9"/>
    <mergeCell ref="A52:A54"/>
    <mergeCell ref="A55:A57"/>
    <mergeCell ref="A58:A60"/>
    <mergeCell ref="A37:A39"/>
    <mergeCell ref="A40:A42"/>
    <mergeCell ref="A43:A45"/>
    <mergeCell ref="A46:A48"/>
    <mergeCell ref="A49:A51"/>
    <mergeCell ref="A34:A36"/>
    <mergeCell ref="A25:A27"/>
    <mergeCell ref="A28:A30"/>
    <mergeCell ref="A10:A12"/>
    <mergeCell ref="N22:N24"/>
    <mergeCell ref="O22:O24"/>
    <mergeCell ref="N31:N33"/>
    <mergeCell ref="O31:O33"/>
    <mergeCell ref="M34:M36"/>
    <mergeCell ref="N34:N36"/>
    <mergeCell ref="O34:O36"/>
    <mergeCell ref="M37:M39"/>
    <mergeCell ref="N37:N39"/>
    <mergeCell ref="R7:R9"/>
    <mergeCell ref="C7:C9"/>
    <mergeCell ref="D7:D9"/>
    <mergeCell ref="C10:C12"/>
    <mergeCell ref="D10:D12"/>
    <mergeCell ref="B7:B9"/>
    <mergeCell ref="A13:A15"/>
    <mergeCell ref="A16:A18"/>
    <mergeCell ref="A19:A21"/>
    <mergeCell ref="P7:P9"/>
    <mergeCell ref="Q7:Q9"/>
    <mergeCell ref="M7:M9"/>
    <mergeCell ref="A7:A9"/>
    <mergeCell ref="E7:E9"/>
    <mergeCell ref="F7:F9"/>
    <mergeCell ref="G7:G9"/>
    <mergeCell ref="H7:H9"/>
    <mergeCell ref="L7:L9"/>
    <mergeCell ref="I7:I9"/>
    <mergeCell ref="J7:J9"/>
    <mergeCell ref="K7:K9"/>
    <mergeCell ref="C13:C15"/>
    <mergeCell ref="D13:D15"/>
    <mergeCell ref="C16:C18"/>
    <mergeCell ref="A1:X1"/>
    <mergeCell ref="U5:V6"/>
    <mergeCell ref="W5:X6"/>
    <mergeCell ref="A4:A6"/>
    <mergeCell ref="E5:F5"/>
    <mergeCell ref="G5:H5"/>
    <mergeCell ref="M5:N5"/>
    <mergeCell ref="O5:P5"/>
    <mergeCell ref="Q5:R5"/>
    <mergeCell ref="B5:D5"/>
    <mergeCell ref="S5:T6"/>
    <mergeCell ref="I5:J5"/>
    <mergeCell ref="K5:L5"/>
    <mergeCell ref="S4:X4"/>
    <mergeCell ref="D16:D18"/>
    <mergeCell ref="C19:C21"/>
    <mergeCell ref="D19:D21"/>
    <mergeCell ref="C22:C24"/>
    <mergeCell ref="D22:D24"/>
    <mergeCell ref="C25:C27"/>
    <mergeCell ref="D25:D27"/>
    <mergeCell ref="C49:C51"/>
    <mergeCell ref="D49:D51"/>
    <mergeCell ref="C28:C30"/>
    <mergeCell ref="D28:D30"/>
    <mergeCell ref="C31:C33"/>
    <mergeCell ref="D31:D33"/>
    <mergeCell ref="C34:C36"/>
    <mergeCell ref="D34:D36"/>
    <mergeCell ref="C37:C39"/>
    <mergeCell ref="D37:D39"/>
    <mergeCell ref="C40:C42"/>
    <mergeCell ref="D40:D42"/>
    <mergeCell ref="B40:B42"/>
    <mergeCell ref="B43:B45"/>
    <mergeCell ref="B46:B48"/>
    <mergeCell ref="B49:B51"/>
    <mergeCell ref="B52:B54"/>
    <mergeCell ref="B55:B57"/>
    <mergeCell ref="B58:B60"/>
    <mergeCell ref="B4:R4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C58:C60"/>
    <mergeCell ref="D58:D60"/>
    <mergeCell ref="C43:C45"/>
    <mergeCell ref="D43:D45"/>
    <mergeCell ref="C46:C48"/>
    <mergeCell ref="D46:D48"/>
    <mergeCell ref="P10:P12"/>
    <mergeCell ref="Q10:Q12"/>
    <mergeCell ref="R10:R12"/>
    <mergeCell ref="J10:J12"/>
    <mergeCell ref="K10:K12"/>
    <mergeCell ref="L10:L12"/>
    <mergeCell ref="M10:M12"/>
    <mergeCell ref="N10:N12"/>
    <mergeCell ref="O10:O12"/>
    <mergeCell ref="E13:E15"/>
    <mergeCell ref="F13:F15"/>
    <mergeCell ref="G13:G15"/>
    <mergeCell ref="E10:E12"/>
    <mergeCell ref="F10:F12"/>
    <mergeCell ref="G10:G12"/>
    <mergeCell ref="H10:H12"/>
    <mergeCell ref="I10:I12"/>
    <mergeCell ref="N13:N15"/>
    <mergeCell ref="Q16:Q18"/>
    <mergeCell ref="F16:F18"/>
    <mergeCell ref="G16:G18"/>
    <mergeCell ref="H16:H18"/>
    <mergeCell ref="I16:I18"/>
    <mergeCell ref="J16:J18"/>
    <mergeCell ref="K16:K18"/>
    <mergeCell ref="R13:R15"/>
    <mergeCell ref="H13:H15"/>
    <mergeCell ref="I13:I15"/>
    <mergeCell ref="J13:J15"/>
    <mergeCell ref="K13:K15"/>
    <mergeCell ref="L13:L15"/>
    <mergeCell ref="M13:M15"/>
    <mergeCell ref="O13:O15"/>
    <mergeCell ref="P13:P15"/>
    <mergeCell ref="Q13:Q15"/>
    <mergeCell ref="E22:E24"/>
    <mergeCell ref="F22:F24"/>
    <mergeCell ref="G22:G24"/>
    <mergeCell ref="E16:E18"/>
    <mergeCell ref="P19:P21"/>
    <mergeCell ref="Q19:Q21"/>
    <mergeCell ref="R19:R21"/>
    <mergeCell ref="J19:J21"/>
    <mergeCell ref="K19:K21"/>
    <mergeCell ref="L19:L21"/>
    <mergeCell ref="M19:M21"/>
    <mergeCell ref="N19:N21"/>
    <mergeCell ref="O19:O21"/>
    <mergeCell ref="E19:E21"/>
    <mergeCell ref="F19:F21"/>
    <mergeCell ref="G19:G21"/>
    <mergeCell ref="H19:H21"/>
    <mergeCell ref="I19:I21"/>
    <mergeCell ref="R16:R18"/>
    <mergeCell ref="L16:L18"/>
    <mergeCell ref="M16:M18"/>
    <mergeCell ref="N16:N18"/>
    <mergeCell ref="O16:O18"/>
    <mergeCell ref="P16:P18"/>
    <mergeCell ref="H25:H27"/>
    <mergeCell ref="I25:I27"/>
    <mergeCell ref="J25:J27"/>
    <mergeCell ref="K25:K27"/>
    <mergeCell ref="R22:R24"/>
    <mergeCell ref="H22:H24"/>
    <mergeCell ref="I22:I24"/>
    <mergeCell ref="J22:J24"/>
    <mergeCell ref="K22:K24"/>
    <mergeCell ref="L22:L24"/>
    <mergeCell ref="M22:M24"/>
    <mergeCell ref="P22:P24"/>
    <mergeCell ref="Q22:Q24"/>
    <mergeCell ref="E25:E27"/>
    <mergeCell ref="P28:P30"/>
    <mergeCell ref="Q28:Q30"/>
    <mergeCell ref="R28:R30"/>
    <mergeCell ref="J28:J30"/>
    <mergeCell ref="K28:K30"/>
    <mergeCell ref="L28:L30"/>
    <mergeCell ref="M28:M30"/>
    <mergeCell ref="N28:N30"/>
    <mergeCell ref="O28:O30"/>
    <mergeCell ref="E28:E30"/>
    <mergeCell ref="F28:F30"/>
    <mergeCell ref="G28:G30"/>
    <mergeCell ref="H28:H30"/>
    <mergeCell ref="I28:I30"/>
    <mergeCell ref="R25:R27"/>
    <mergeCell ref="L25:L27"/>
    <mergeCell ref="M25:M27"/>
    <mergeCell ref="N25:N27"/>
    <mergeCell ref="O25:O27"/>
    <mergeCell ref="P25:P27"/>
    <mergeCell ref="Q25:Q27"/>
    <mergeCell ref="F25:F27"/>
    <mergeCell ref="G25:G27"/>
    <mergeCell ref="R31:R33"/>
    <mergeCell ref="H31:H33"/>
    <mergeCell ref="I31:I33"/>
    <mergeCell ref="J31:J33"/>
    <mergeCell ref="K31:K33"/>
    <mergeCell ref="L31:L33"/>
    <mergeCell ref="M31:M33"/>
    <mergeCell ref="E31:E33"/>
    <mergeCell ref="F31:F33"/>
    <mergeCell ref="G31:G33"/>
    <mergeCell ref="P31:P33"/>
    <mergeCell ref="Q31:Q33"/>
    <mergeCell ref="R34:R36"/>
    <mergeCell ref="G34:G36"/>
    <mergeCell ref="H34:H36"/>
    <mergeCell ref="I34:I36"/>
    <mergeCell ref="J34:J36"/>
    <mergeCell ref="K34:K36"/>
    <mergeCell ref="L34:L36"/>
    <mergeCell ref="E34:E36"/>
    <mergeCell ref="F34:F36"/>
    <mergeCell ref="P34:P36"/>
    <mergeCell ref="Q34:Q36"/>
    <mergeCell ref="P37:P39"/>
    <mergeCell ref="Q37:Q39"/>
    <mergeCell ref="R37:R39"/>
    <mergeCell ref="G37:G39"/>
    <mergeCell ref="H37:H39"/>
    <mergeCell ref="I37:I39"/>
    <mergeCell ref="J37:J39"/>
    <mergeCell ref="K37:K39"/>
    <mergeCell ref="L37:L39"/>
    <mergeCell ref="O37:O39"/>
    <mergeCell ref="P40:P42"/>
    <mergeCell ref="Q40:Q42"/>
    <mergeCell ref="R40:R42"/>
    <mergeCell ref="G40:G42"/>
    <mergeCell ref="H40:H42"/>
    <mergeCell ref="I40:I42"/>
    <mergeCell ref="J40:J42"/>
    <mergeCell ref="K40:K42"/>
    <mergeCell ref="L40:L42"/>
    <mergeCell ref="K43:K45"/>
    <mergeCell ref="L43:L45"/>
    <mergeCell ref="E37:E39"/>
    <mergeCell ref="F37:F39"/>
    <mergeCell ref="M40:M42"/>
    <mergeCell ref="N40:N42"/>
    <mergeCell ref="O40:O42"/>
    <mergeCell ref="E40:E42"/>
    <mergeCell ref="F40:F42"/>
    <mergeCell ref="E43:E45"/>
    <mergeCell ref="F43:F45"/>
    <mergeCell ref="E46:E48"/>
    <mergeCell ref="F46:F48"/>
    <mergeCell ref="M43:M45"/>
    <mergeCell ref="N43:N45"/>
    <mergeCell ref="O43:O45"/>
    <mergeCell ref="P43:P45"/>
    <mergeCell ref="Q43:Q45"/>
    <mergeCell ref="R43:R45"/>
    <mergeCell ref="G43:G45"/>
    <mergeCell ref="H43:H45"/>
    <mergeCell ref="M46:M48"/>
    <mergeCell ref="N46:N48"/>
    <mergeCell ref="O46:O48"/>
    <mergeCell ref="P46:P48"/>
    <mergeCell ref="Q46:Q48"/>
    <mergeCell ref="R46:R48"/>
    <mergeCell ref="G46:G48"/>
    <mergeCell ref="H46:H48"/>
    <mergeCell ref="I46:I48"/>
    <mergeCell ref="J46:J48"/>
    <mergeCell ref="K46:K48"/>
    <mergeCell ref="L46:L48"/>
    <mergeCell ref="I43:I45"/>
    <mergeCell ref="J43:J45"/>
    <mergeCell ref="M49:M51"/>
    <mergeCell ref="N49:N51"/>
    <mergeCell ref="O49:O51"/>
    <mergeCell ref="P49:P51"/>
    <mergeCell ref="Q49:Q51"/>
    <mergeCell ref="R49:R51"/>
    <mergeCell ref="G49:G51"/>
    <mergeCell ref="H49:H51"/>
    <mergeCell ref="I49:I51"/>
    <mergeCell ref="J49:J51"/>
    <mergeCell ref="K49:K51"/>
    <mergeCell ref="L49:L51"/>
    <mergeCell ref="M52:M54"/>
    <mergeCell ref="N52:N54"/>
    <mergeCell ref="O52:O54"/>
    <mergeCell ref="P52:P54"/>
    <mergeCell ref="Q52:Q54"/>
    <mergeCell ref="R52:R54"/>
    <mergeCell ref="G52:G54"/>
    <mergeCell ref="H52:H54"/>
    <mergeCell ref="I52:I54"/>
    <mergeCell ref="J52:J54"/>
    <mergeCell ref="K52:K54"/>
    <mergeCell ref="L52:L54"/>
    <mergeCell ref="G58:G60"/>
    <mergeCell ref="H58:H60"/>
    <mergeCell ref="I58:I60"/>
    <mergeCell ref="J58:J60"/>
    <mergeCell ref="K58:K60"/>
    <mergeCell ref="L58:L60"/>
    <mergeCell ref="E58:E60"/>
    <mergeCell ref="F58:F60"/>
    <mergeCell ref="E49:E51"/>
    <mergeCell ref="F49:F51"/>
    <mergeCell ref="E52:E54"/>
    <mergeCell ref="F52:F54"/>
    <mergeCell ref="E55:E57"/>
    <mergeCell ref="F55:F57"/>
  </mergeCells>
  <phoneticPr fontId="9" type="noConversion"/>
  <pageMargins left="0.49" right="0.45" top="0.73" bottom="0.75" header="0.3" footer="0.3"/>
  <pageSetup paperSize="9" scale="6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61"/>
  <sheetViews>
    <sheetView workbookViewId="0">
      <selection activeCell="E9" sqref="E9:E11"/>
    </sheetView>
  </sheetViews>
  <sheetFormatPr defaultRowHeight="16.5"/>
  <cols>
    <col min="1" max="1" width="11.875" style="107" customWidth="1"/>
    <col min="2" max="2" width="9.5" style="107" customWidth="1"/>
    <col min="3" max="4" width="9" style="107"/>
    <col min="5" max="5" width="12.625" style="107" customWidth="1"/>
    <col min="6" max="6" width="9" style="107"/>
    <col min="7" max="9" width="9.125" style="107" bestFit="1" customWidth="1"/>
    <col min="10" max="10" width="3.625" style="115" bestFit="1" customWidth="1"/>
    <col min="11" max="11" width="9.375" style="125" bestFit="1" customWidth="1"/>
    <col min="12" max="16384" width="9" style="107"/>
  </cols>
  <sheetData>
    <row r="1" spans="1:11" ht="26.25">
      <c r="A1" s="1331" t="s">
        <v>719</v>
      </c>
      <c r="B1" s="1331"/>
      <c r="C1" s="1331"/>
      <c r="D1" s="1331"/>
      <c r="E1" s="1331"/>
      <c r="F1" s="1331"/>
      <c r="G1" s="1331"/>
      <c r="H1" s="1331"/>
      <c r="I1" s="1331"/>
      <c r="J1" s="1331"/>
      <c r="K1" s="1331"/>
    </row>
    <row r="2" spans="1:11" ht="16.5" customHeight="1">
      <c r="A2" s="114" t="s">
        <v>812</v>
      </c>
      <c r="B2" s="114"/>
      <c r="C2" s="111"/>
      <c r="D2" s="111"/>
      <c r="E2" s="111"/>
      <c r="F2" s="111"/>
      <c r="G2" s="111"/>
      <c r="I2" s="111"/>
      <c r="J2" s="111"/>
    </row>
    <row r="3" spans="1:11" ht="17.25" thickBot="1">
      <c r="A3" s="109"/>
      <c r="B3" s="109"/>
      <c r="F3" s="522" t="s">
        <v>959</v>
      </c>
      <c r="K3" s="126" t="s">
        <v>234</v>
      </c>
    </row>
    <row r="4" spans="1:11">
      <c r="A4" s="1337" t="s">
        <v>26</v>
      </c>
      <c r="B4" s="1547" t="s">
        <v>706</v>
      </c>
      <c r="C4" s="1416"/>
      <c r="D4" s="1416"/>
      <c r="E4" s="1416"/>
      <c r="F4" s="1416"/>
      <c r="G4" s="1416"/>
      <c r="H4" s="1416"/>
      <c r="I4" s="1525"/>
      <c r="J4" s="1338" t="s">
        <v>364</v>
      </c>
      <c r="K4" s="1566"/>
    </row>
    <row r="5" spans="1:11" ht="61.5" customHeight="1" thickBot="1">
      <c r="A5" s="1481"/>
      <c r="B5" s="456" t="s">
        <v>815</v>
      </c>
      <c r="C5" s="427" t="s">
        <v>932</v>
      </c>
      <c r="D5" s="427" t="s">
        <v>908</v>
      </c>
      <c r="E5" s="614" t="s">
        <v>934</v>
      </c>
      <c r="F5" s="427" t="s">
        <v>933</v>
      </c>
      <c r="G5" s="427" t="s">
        <v>935</v>
      </c>
      <c r="H5" s="427" t="s">
        <v>936</v>
      </c>
      <c r="I5" s="614" t="s">
        <v>937</v>
      </c>
      <c r="J5" s="1482" t="s">
        <v>362</v>
      </c>
      <c r="K5" s="1567"/>
    </row>
    <row r="6" spans="1:11">
      <c r="A6" s="1568" t="s">
        <v>21</v>
      </c>
      <c r="B6" s="1572">
        <f>SUM(C6:I8)</f>
        <v>475</v>
      </c>
      <c r="C6" s="1569">
        <f>SUM(C9:C59)</f>
        <v>30</v>
      </c>
      <c r="D6" s="1569">
        <f t="shared" ref="D6:H6" si="0">SUM(D9:D59)</f>
        <v>110</v>
      </c>
      <c r="E6" s="1569">
        <f t="shared" si="0"/>
        <v>14</v>
      </c>
      <c r="F6" s="1569">
        <f t="shared" si="0"/>
        <v>287</v>
      </c>
      <c r="G6" s="1569">
        <f t="shared" si="0"/>
        <v>23</v>
      </c>
      <c r="H6" s="1569">
        <f t="shared" si="0"/>
        <v>2</v>
      </c>
      <c r="I6" s="1569">
        <f t="shared" ref="I6" si="1">SUM(I9:I59)</f>
        <v>9</v>
      </c>
      <c r="J6" s="615" t="s">
        <v>227</v>
      </c>
      <c r="K6" s="1019">
        <f>SUM(K7:K8)</f>
        <v>4123</v>
      </c>
    </row>
    <row r="7" spans="1:11">
      <c r="A7" s="1463"/>
      <c r="B7" s="1573"/>
      <c r="C7" s="1570"/>
      <c r="D7" s="1570"/>
      <c r="E7" s="1570"/>
      <c r="F7" s="1570"/>
      <c r="G7" s="1570"/>
      <c r="H7" s="1570"/>
      <c r="I7" s="1570"/>
      <c r="J7" s="233" t="s">
        <v>49</v>
      </c>
      <c r="K7" s="1020">
        <f>SUM(K10,K13,K16,K19,K22,K25,K28,K31,K34,K37,K40,K43,K46,K49,K52,K55,K58)</f>
        <v>2360</v>
      </c>
    </row>
    <row r="8" spans="1:11" ht="17.25" thickBot="1">
      <c r="A8" s="1481"/>
      <c r="B8" s="1574"/>
      <c r="C8" s="1571"/>
      <c r="D8" s="1571"/>
      <c r="E8" s="1571"/>
      <c r="F8" s="1571"/>
      <c r="G8" s="1571"/>
      <c r="H8" s="1571"/>
      <c r="I8" s="1571"/>
      <c r="J8" s="232" t="s">
        <v>228</v>
      </c>
      <c r="K8" s="1021">
        <f>SUM(K11,K14,K17,K20,K23,K26,K29,K32,K35,K38,K41,K44,K47,K50,K53,K56,K59)</f>
        <v>1763</v>
      </c>
    </row>
    <row r="9" spans="1:11">
      <c r="A9" s="1564" t="s">
        <v>242</v>
      </c>
      <c r="B9" s="1565">
        <f>SUM(C9:I11)</f>
        <v>36</v>
      </c>
      <c r="C9" s="1521">
        <v>6</v>
      </c>
      <c r="D9" s="1521">
        <v>3</v>
      </c>
      <c r="E9" s="1521">
        <v>4</v>
      </c>
      <c r="F9" s="1521">
        <v>20</v>
      </c>
      <c r="G9" s="1521">
        <v>2</v>
      </c>
      <c r="H9" s="1521">
        <v>0</v>
      </c>
      <c r="I9" s="1521">
        <v>1</v>
      </c>
      <c r="J9" s="179" t="s">
        <v>227</v>
      </c>
      <c r="K9" s="1022">
        <v>179</v>
      </c>
    </row>
    <row r="10" spans="1:11">
      <c r="A10" s="1560"/>
      <c r="B10" s="1561"/>
      <c r="C10" s="1521"/>
      <c r="D10" s="1521"/>
      <c r="E10" s="1521"/>
      <c r="F10" s="1521"/>
      <c r="G10" s="1521"/>
      <c r="H10" s="1521"/>
      <c r="I10" s="1521"/>
      <c r="J10" s="219" t="s">
        <v>49</v>
      </c>
      <c r="K10" s="1023">
        <v>108</v>
      </c>
    </row>
    <row r="11" spans="1:11">
      <c r="A11" s="1560"/>
      <c r="B11" s="1561"/>
      <c r="C11" s="1521"/>
      <c r="D11" s="1521"/>
      <c r="E11" s="1521"/>
      <c r="F11" s="1521"/>
      <c r="G11" s="1521"/>
      <c r="H11" s="1521"/>
      <c r="I11" s="1521"/>
      <c r="J11" s="219" t="s">
        <v>228</v>
      </c>
      <c r="K11" s="1023">
        <v>71</v>
      </c>
    </row>
    <row r="12" spans="1:11">
      <c r="A12" s="1560" t="s">
        <v>243</v>
      </c>
      <c r="B12" s="1561">
        <f>SUM(C12:I14)</f>
        <v>46</v>
      </c>
      <c r="C12" s="1521">
        <v>0</v>
      </c>
      <c r="D12" s="1521">
        <v>13</v>
      </c>
      <c r="E12" s="1521">
        <v>0</v>
      </c>
      <c r="F12" s="1521">
        <v>31</v>
      </c>
      <c r="G12" s="1521">
        <v>1</v>
      </c>
      <c r="H12" s="1521">
        <v>0</v>
      </c>
      <c r="I12" s="1521">
        <v>1</v>
      </c>
      <c r="J12" s="219" t="s">
        <v>227</v>
      </c>
      <c r="K12" s="1023">
        <v>410</v>
      </c>
    </row>
    <row r="13" spans="1:11">
      <c r="A13" s="1560"/>
      <c r="B13" s="1561"/>
      <c r="C13" s="1521"/>
      <c r="D13" s="1521"/>
      <c r="E13" s="1521"/>
      <c r="F13" s="1521"/>
      <c r="G13" s="1521"/>
      <c r="H13" s="1521"/>
      <c r="I13" s="1521"/>
      <c r="J13" s="219" t="s">
        <v>49</v>
      </c>
      <c r="K13" s="1023">
        <v>241</v>
      </c>
    </row>
    <row r="14" spans="1:11">
      <c r="A14" s="1560"/>
      <c r="B14" s="1561"/>
      <c r="C14" s="1521"/>
      <c r="D14" s="1521"/>
      <c r="E14" s="1521"/>
      <c r="F14" s="1521"/>
      <c r="G14" s="1521"/>
      <c r="H14" s="1521"/>
      <c r="I14" s="1521"/>
      <c r="J14" s="219" t="s">
        <v>228</v>
      </c>
      <c r="K14" s="1023">
        <v>169</v>
      </c>
    </row>
    <row r="15" spans="1:11">
      <c r="A15" s="1560" t="s">
        <v>244</v>
      </c>
      <c r="B15" s="1561">
        <f t="shared" ref="B15" si="2">SUM(C15:I17)</f>
        <v>62</v>
      </c>
      <c r="C15" s="1521">
        <v>1</v>
      </c>
      <c r="D15" s="1521">
        <v>17</v>
      </c>
      <c r="E15" s="1521">
        <v>2</v>
      </c>
      <c r="F15" s="1521">
        <v>41</v>
      </c>
      <c r="G15" s="1521">
        <v>1</v>
      </c>
      <c r="H15" s="1521">
        <v>0</v>
      </c>
      <c r="I15" s="1521">
        <v>0</v>
      </c>
      <c r="J15" s="219" t="s">
        <v>227</v>
      </c>
      <c r="K15" s="1023">
        <v>468</v>
      </c>
    </row>
    <row r="16" spans="1:11">
      <c r="A16" s="1560"/>
      <c r="B16" s="1561"/>
      <c r="C16" s="1521"/>
      <c r="D16" s="1521"/>
      <c r="E16" s="1521"/>
      <c r="F16" s="1521"/>
      <c r="G16" s="1521"/>
      <c r="H16" s="1521"/>
      <c r="I16" s="1521"/>
      <c r="J16" s="219" t="s">
        <v>49</v>
      </c>
      <c r="K16" s="1023">
        <v>275</v>
      </c>
    </row>
    <row r="17" spans="1:11">
      <c r="A17" s="1560"/>
      <c r="B17" s="1561"/>
      <c r="C17" s="1521"/>
      <c r="D17" s="1521"/>
      <c r="E17" s="1521"/>
      <c r="F17" s="1521"/>
      <c r="G17" s="1521"/>
      <c r="H17" s="1521"/>
      <c r="I17" s="1521"/>
      <c r="J17" s="219" t="s">
        <v>228</v>
      </c>
      <c r="K17" s="1023">
        <v>193</v>
      </c>
    </row>
    <row r="18" spans="1:11">
      <c r="A18" s="1560" t="s">
        <v>245</v>
      </c>
      <c r="B18" s="1561">
        <f t="shared" ref="B18" si="3">SUM(C18:I20)</f>
        <v>15</v>
      </c>
      <c r="C18" s="1521">
        <v>1</v>
      </c>
      <c r="D18" s="1521">
        <v>0</v>
      </c>
      <c r="E18" s="1521">
        <v>1</v>
      </c>
      <c r="F18" s="1521">
        <v>10</v>
      </c>
      <c r="G18" s="1521">
        <v>1</v>
      </c>
      <c r="H18" s="1521">
        <v>1</v>
      </c>
      <c r="I18" s="1521">
        <v>1</v>
      </c>
      <c r="J18" s="219" t="s">
        <v>227</v>
      </c>
      <c r="K18" s="1023">
        <v>54</v>
      </c>
    </row>
    <row r="19" spans="1:11">
      <c r="A19" s="1560"/>
      <c r="B19" s="1561"/>
      <c r="C19" s="1521"/>
      <c r="D19" s="1521"/>
      <c r="E19" s="1521"/>
      <c r="F19" s="1521"/>
      <c r="G19" s="1521"/>
      <c r="H19" s="1521"/>
      <c r="I19" s="1521"/>
      <c r="J19" s="219" t="s">
        <v>49</v>
      </c>
      <c r="K19" s="1023">
        <v>24</v>
      </c>
    </row>
    <row r="20" spans="1:11">
      <c r="A20" s="1560"/>
      <c r="B20" s="1561"/>
      <c r="C20" s="1521"/>
      <c r="D20" s="1521"/>
      <c r="E20" s="1521"/>
      <c r="F20" s="1521"/>
      <c r="G20" s="1521"/>
      <c r="H20" s="1521"/>
      <c r="I20" s="1521"/>
      <c r="J20" s="219" t="s">
        <v>228</v>
      </c>
      <c r="K20" s="1023">
        <v>30</v>
      </c>
    </row>
    <row r="21" spans="1:11">
      <c r="A21" s="1560" t="s">
        <v>246</v>
      </c>
      <c r="B21" s="1561">
        <f t="shared" ref="B21" si="4">SUM(C21:I23)</f>
        <v>14</v>
      </c>
      <c r="C21" s="1521">
        <v>1</v>
      </c>
      <c r="D21" s="1521">
        <v>8</v>
      </c>
      <c r="E21" s="1521">
        <v>0</v>
      </c>
      <c r="F21" s="1521">
        <v>5</v>
      </c>
      <c r="G21" s="1521">
        <v>0</v>
      </c>
      <c r="H21" s="1521">
        <v>0</v>
      </c>
      <c r="I21" s="1521">
        <v>0</v>
      </c>
      <c r="J21" s="219" t="s">
        <v>227</v>
      </c>
      <c r="K21" s="1023">
        <v>197</v>
      </c>
    </row>
    <row r="22" spans="1:11">
      <c r="A22" s="1560"/>
      <c r="B22" s="1561"/>
      <c r="C22" s="1521"/>
      <c r="D22" s="1521"/>
      <c r="E22" s="1521"/>
      <c r="F22" s="1521"/>
      <c r="G22" s="1521"/>
      <c r="H22" s="1521"/>
      <c r="I22" s="1521"/>
      <c r="J22" s="219" t="s">
        <v>49</v>
      </c>
      <c r="K22" s="1023">
        <v>129</v>
      </c>
    </row>
    <row r="23" spans="1:11">
      <c r="A23" s="1560"/>
      <c r="B23" s="1561"/>
      <c r="C23" s="1521"/>
      <c r="D23" s="1521"/>
      <c r="E23" s="1521"/>
      <c r="F23" s="1521"/>
      <c r="G23" s="1521"/>
      <c r="H23" s="1521"/>
      <c r="I23" s="1521"/>
      <c r="J23" s="219" t="s">
        <v>228</v>
      </c>
      <c r="K23" s="1023">
        <v>68</v>
      </c>
    </row>
    <row r="24" spans="1:11">
      <c r="A24" s="1560" t="s">
        <v>247</v>
      </c>
      <c r="B24" s="1561">
        <f t="shared" ref="B24" si="5">SUM(C24:I26)</f>
        <v>5</v>
      </c>
      <c r="C24" s="1521">
        <v>2</v>
      </c>
      <c r="D24" s="1521">
        <v>2</v>
      </c>
      <c r="E24" s="1521">
        <v>0</v>
      </c>
      <c r="F24" s="1521">
        <v>1</v>
      </c>
      <c r="G24" s="1521">
        <v>0</v>
      </c>
      <c r="H24" s="1521">
        <v>0</v>
      </c>
      <c r="I24" s="1521">
        <v>0</v>
      </c>
      <c r="J24" s="219" t="s">
        <v>227</v>
      </c>
      <c r="K24" s="1023">
        <v>36</v>
      </c>
    </row>
    <row r="25" spans="1:11">
      <c r="A25" s="1560"/>
      <c r="B25" s="1561"/>
      <c r="C25" s="1521"/>
      <c r="D25" s="1521"/>
      <c r="E25" s="1521"/>
      <c r="F25" s="1521"/>
      <c r="G25" s="1521"/>
      <c r="H25" s="1521"/>
      <c r="I25" s="1521"/>
      <c r="J25" s="219" t="s">
        <v>49</v>
      </c>
      <c r="K25" s="1023">
        <v>27</v>
      </c>
    </row>
    <row r="26" spans="1:11">
      <c r="A26" s="1560"/>
      <c r="B26" s="1561"/>
      <c r="C26" s="1521"/>
      <c r="D26" s="1521"/>
      <c r="E26" s="1521"/>
      <c r="F26" s="1521"/>
      <c r="G26" s="1521"/>
      <c r="H26" s="1521"/>
      <c r="I26" s="1521"/>
      <c r="J26" s="219" t="s">
        <v>228</v>
      </c>
      <c r="K26" s="1023">
        <v>9</v>
      </c>
    </row>
    <row r="27" spans="1:11">
      <c r="A27" s="1560" t="s">
        <v>248</v>
      </c>
      <c r="B27" s="1561">
        <f t="shared" ref="B27" si="6">SUM(C27:I29)</f>
        <v>10</v>
      </c>
      <c r="C27" s="1521">
        <v>2</v>
      </c>
      <c r="D27" s="1521">
        <v>3</v>
      </c>
      <c r="E27" s="1521">
        <v>0</v>
      </c>
      <c r="F27" s="1521">
        <v>3</v>
      </c>
      <c r="G27" s="1521">
        <v>1</v>
      </c>
      <c r="H27" s="1521">
        <v>0</v>
      </c>
      <c r="I27" s="1521">
        <v>1</v>
      </c>
      <c r="J27" s="219" t="s">
        <v>227</v>
      </c>
      <c r="K27" s="1023">
        <v>152</v>
      </c>
    </row>
    <row r="28" spans="1:11">
      <c r="A28" s="1560"/>
      <c r="B28" s="1561"/>
      <c r="C28" s="1521"/>
      <c r="D28" s="1521"/>
      <c r="E28" s="1521"/>
      <c r="F28" s="1521"/>
      <c r="G28" s="1521"/>
      <c r="H28" s="1521"/>
      <c r="I28" s="1521"/>
      <c r="J28" s="219" t="s">
        <v>49</v>
      </c>
      <c r="K28" s="1023">
        <v>102</v>
      </c>
    </row>
    <row r="29" spans="1:11" ht="17.25" customHeight="1">
      <c r="A29" s="1560"/>
      <c r="B29" s="1561"/>
      <c r="C29" s="1521"/>
      <c r="D29" s="1521"/>
      <c r="E29" s="1521"/>
      <c r="F29" s="1521"/>
      <c r="G29" s="1521"/>
      <c r="H29" s="1521"/>
      <c r="I29" s="1521"/>
      <c r="J29" s="219" t="s">
        <v>228</v>
      </c>
      <c r="K29" s="1023">
        <v>50</v>
      </c>
    </row>
    <row r="30" spans="1:11" ht="16.5" customHeight="1">
      <c r="A30" s="1560" t="s">
        <v>870</v>
      </c>
      <c r="B30" s="1528">
        <f t="shared" ref="B30" si="7">SUM(C30:I32)</f>
        <v>0</v>
      </c>
      <c r="C30" s="1521">
        <v>0</v>
      </c>
      <c r="D30" s="1521">
        <v>0</v>
      </c>
      <c r="E30" s="1521">
        <v>0</v>
      </c>
      <c r="F30" s="1521">
        <v>0</v>
      </c>
      <c r="G30" s="1521">
        <v>0</v>
      </c>
      <c r="H30" s="1521">
        <v>0</v>
      </c>
      <c r="I30" s="1521">
        <v>0</v>
      </c>
      <c r="J30" s="402" t="s">
        <v>227</v>
      </c>
      <c r="K30" s="1023">
        <v>0</v>
      </c>
    </row>
    <row r="31" spans="1:11">
      <c r="A31" s="1560"/>
      <c r="B31" s="1529"/>
      <c r="C31" s="1521"/>
      <c r="D31" s="1521"/>
      <c r="E31" s="1521"/>
      <c r="F31" s="1521"/>
      <c r="G31" s="1521"/>
      <c r="H31" s="1521"/>
      <c r="I31" s="1521"/>
      <c r="J31" s="402" t="s">
        <v>49</v>
      </c>
      <c r="K31" s="1023">
        <v>0</v>
      </c>
    </row>
    <row r="32" spans="1:11">
      <c r="A32" s="1560"/>
      <c r="B32" s="1530"/>
      <c r="C32" s="1521"/>
      <c r="D32" s="1521"/>
      <c r="E32" s="1521"/>
      <c r="F32" s="1521"/>
      <c r="G32" s="1521"/>
      <c r="H32" s="1521"/>
      <c r="I32" s="1521"/>
      <c r="J32" s="402" t="s">
        <v>228</v>
      </c>
      <c r="K32" s="1023">
        <v>0</v>
      </c>
    </row>
    <row r="33" spans="1:11" ht="16.5" customHeight="1">
      <c r="A33" s="1560" t="s">
        <v>284</v>
      </c>
      <c r="B33" s="1561">
        <f t="shared" ref="B33" si="8">SUM(C33:I35)</f>
        <v>72</v>
      </c>
      <c r="C33" s="1521">
        <v>4</v>
      </c>
      <c r="D33" s="1521">
        <v>7</v>
      </c>
      <c r="E33" s="1521">
        <v>1</v>
      </c>
      <c r="F33" s="1521">
        <v>50</v>
      </c>
      <c r="G33" s="1521">
        <v>7</v>
      </c>
      <c r="H33" s="1521">
        <v>1</v>
      </c>
      <c r="I33" s="1521">
        <v>2</v>
      </c>
      <c r="J33" s="219" t="s">
        <v>227</v>
      </c>
      <c r="K33" s="1023">
        <v>534</v>
      </c>
    </row>
    <row r="34" spans="1:11">
      <c r="A34" s="1560"/>
      <c r="B34" s="1561"/>
      <c r="C34" s="1521"/>
      <c r="D34" s="1521"/>
      <c r="E34" s="1521"/>
      <c r="F34" s="1521"/>
      <c r="G34" s="1521"/>
      <c r="H34" s="1521"/>
      <c r="I34" s="1521"/>
      <c r="J34" s="219" t="s">
        <v>49</v>
      </c>
      <c r="K34" s="1023">
        <v>269</v>
      </c>
    </row>
    <row r="35" spans="1:11">
      <c r="A35" s="1560"/>
      <c r="B35" s="1561"/>
      <c r="C35" s="1521"/>
      <c r="D35" s="1521"/>
      <c r="E35" s="1521"/>
      <c r="F35" s="1521"/>
      <c r="G35" s="1521"/>
      <c r="H35" s="1521"/>
      <c r="I35" s="1521"/>
      <c r="J35" s="219" t="s">
        <v>228</v>
      </c>
      <c r="K35" s="1023">
        <v>265</v>
      </c>
    </row>
    <row r="36" spans="1:11" ht="16.5" customHeight="1">
      <c r="A36" s="1560" t="s">
        <v>8</v>
      </c>
      <c r="B36" s="1561">
        <f t="shared" ref="B36" si="9">SUM(C36:I38)</f>
        <v>12</v>
      </c>
      <c r="C36" s="1521">
        <v>0</v>
      </c>
      <c r="D36" s="1521">
        <v>3</v>
      </c>
      <c r="E36" s="1521">
        <v>1</v>
      </c>
      <c r="F36" s="1521">
        <v>7</v>
      </c>
      <c r="G36" s="1521">
        <v>1</v>
      </c>
      <c r="H36" s="1521">
        <v>0</v>
      </c>
      <c r="I36" s="1521">
        <v>0</v>
      </c>
      <c r="J36" s="219" t="s">
        <v>227</v>
      </c>
      <c r="K36" s="1023">
        <v>166</v>
      </c>
    </row>
    <row r="37" spans="1:11">
      <c r="A37" s="1560"/>
      <c r="B37" s="1561"/>
      <c r="C37" s="1521"/>
      <c r="D37" s="1521"/>
      <c r="E37" s="1521"/>
      <c r="F37" s="1521"/>
      <c r="G37" s="1521"/>
      <c r="H37" s="1521"/>
      <c r="I37" s="1521"/>
      <c r="J37" s="219" t="s">
        <v>49</v>
      </c>
      <c r="K37" s="1023">
        <v>92</v>
      </c>
    </row>
    <row r="38" spans="1:11">
      <c r="A38" s="1560"/>
      <c r="B38" s="1561"/>
      <c r="C38" s="1521"/>
      <c r="D38" s="1521"/>
      <c r="E38" s="1521"/>
      <c r="F38" s="1521"/>
      <c r="G38" s="1521"/>
      <c r="H38" s="1521"/>
      <c r="I38" s="1521"/>
      <c r="J38" s="219" t="s">
        <v>228</v>
      </c>
      <c r="K38" s="1023">
        <v>74</v>
      </c>
    </row>
    <row r="39" spans="1:11">
      <c r="A39" s="1560" t="s">
        <v>10</v>
      </c>
      <c r="B39" s="1561">
        <f t="shared" ref="B39" si="10">SUM(C39:I41)</f>
        <v>9</v>
      </c>
      <c r="C39" s="1521">
        <v>0</v>
      </c>
      <c r="D39" s="1521">
        <v>6</v>
      </c>
      <c r="E39" s="1521">
        <v>0</v>
      </c>
      <c r="F39" s="1521">
        <v>1</v>
      </c>
      <c r="G39" s="1521">
        <v>0</v>
      </c>
      <c r="H39" s="1521">
        <v>0</v>
      </c>
      <c r="I39" s="1521">
        <v>2</v>
      </c>
      <c r="J39" s="219" t="s">
        <v>227</v>
      </c>
      <c r="K39" s="1023">
        <v>71</v>
      </c>
    </row>
    <row r="40" spans="1:11">
      <c r="A40" s="1560"/>
      <c r="B40" s="1561"/>
      <c r="C40" s="1521"/>
      <c r="D40" s="1521"/>
      <c r="E40" s="1521"/>
      <c r="F40" s="1521"/>
      <c r="G40" s="1521"/>
      <c r="H40" s="1521"/>
      <c r="I40" s="1521"/>
      <c r="J40" s="219" t="s">
        <v>49</v>
      </c>
      <c r="K40" s="1023">
        <v>51</v>
      </c>
    </row>
    <row r="41" spans="1:11">
      <c r="A41" s="1560"/>
      <c r="B41" s="1561"/>
      <c r="C41" s="1521"/>
      <c r="D41" s="1521"/>
      <c r="E41" s="1521"/>
      <c r="F41" s="1521"/>
      <c r="G41" s="1521"/>
      <c r="H41" s="1521"/>
      <c r="I41" s="1521"/>
      <c r="J41" s="219" t="s">
        <v>228</v>
      </c>
      <c r="K41" s="1023">
        <v>20</v>
      </c>
    </row>
    <row r="42" spans="1:11">
      <c r="A42" s="1560" t="s">
        <v>273</v>
      </c>
      <c r="B42" s="1561">
        <f t="shared" ref="B42" si="11">SUM(C42:I44)</f>
        <v>15</v>
      </c>
      <c r="C42" s="1521">
        <v>4</v>
      </c>
      <c r="D42" s="1521">
        <v>4</v>
      </c>
      <c r="E42" s="1521">
        <v>0</v>
      </c>
      <c r="F42" s="1521">
        <v>6</v>
      </c>
      <c r="G42" s="1521">
        <v>1</v>
      </c>
      <c r="H42" s="1521">
        <v>0</v>
      </c>
      <c r="I42" s="1521">
        <v>0</v>
      </c>
      <c r="J42" s="219" t="s">
        <v>227</v>
      </c>
      <c r="K42" s="1023">
        <v>125</v>
      </c>
    </row>
    <row r="43" spans="1:11">
      <c r="A43" s="1560"/>
      <c r="B43" s="1561"/>
      <c r="C43" s="1521"/>
      <c r="D43" s="1521"/>
      <c r="E43" s="1521"/>
      <c r="F43" s="1521"/>
      <c r="G43" s="1521"/>
      <c r="H43" s="1521"/>
      <c r="I43" s="1521"/>
      <c r="J43" s="219" t="s">
        <v>49</v>
      </c>
      <c r="K43" s="1023">
        <v>62</v>
      </c>
    </row>
    <row r="44" spans="1:11">
      <c r="A44" s="1560"/>
      <c r="B44" s="1561"/>
      <c r="C44" s="1521"/>
      <c r="D44" s="1521"/>
      <c r="E44" s="1521"/>
      <c r="F44" s="1521"/>
      <c r="G44" s="1521"/>
      <c r="H44" s="1521"/>
      <c r="I44" s="1521"/>
      <c r="J44" s="219" t="s">
        <v>228</v>
      </c>
      <c r="K44" s="1023">
        <v>63</v>
      </c>
    </row>
    <row r="45" spans="1:11">
      <c r="A45" s="1560" t="s">
        <v>11</v>
      </c>
      <c r="B45" s="1561">
        <f t="shared" ref="B45" si="12">SUM(C45:I47)</f>
        <v>49</v>
      </c>
      <c r="C45" s="1521">
        <v>0</v>
      </c>
      <c r="D45" s="1521">
        <v>12</v>
      </c>
      <c r="E45" s="1521">
        <v>3</v>
      </c>
      <c r="F45" s="1521">
        <v>33</v>
      </c>
      <c r="G45" s="1521">
        <v>1</v>
      </c>
      <c r="H45" s="1521">
        <v>0</v>
      </c>
      <c r="I45" s="1521">
        <v>0</v>
      </c>
      <c r="J45" s="219" t="s">
        <v>227</v>
      </c>
      <c r="K45" s="1023">
        <v>547</v>
      </c>
    </row>
    <row r="46" spans="1:11">
      <c r="A46" s="1560"/>
      <c r="B46" s="1561"/>
      <c r="C46" s="1521"/>
      <c r="D46" s="1521"/>
      <c r="E46" s="1521"/>
      <c r="F46" s="1521"/>
      <c r="G46" s="1521"/>
      <c r="H46" s="1521"/>
      <c r="I46" s="1521"/>
      <c r="J46" s="219" t="s">
        <v>49</v>
      </c>
      <c r="K46" s="1023">
        <v>304</v>
      </c>
    </row>
    <row r="47" spans="1:11">
      <c r="A47" s="1560"/>
      <c r="B47" s="1561"/>
      <c r="C47" s="1521"/>
      <c r="D47" s="1521"/>
      <c r="E47" s="1521"/>
      <c r="F47" s="1521"/>
      <c r="G47" s="1521"/>
      <c r="H47" s="1521"/>
      <c r="I47" s="1521"/>
      <c r="J47" s="219" t="s">
        <v>228</v>
      </c>
      <c r="K47" s="1023">
        <v>243</v>
      </c>
    </row>
    <row r="48" spans="1:11">
      <c r="A48" s="1560" t="s">
        <v>274</v>
      </c>
      <c r="B48" s="1561">
        <f t="shared" ref="B48" si="13">SUM(C48:I50)</f>
        <v>11</v>
      </c>
      <c r="C48" s="1521">
        <v>0</v>
      </c>
      <c r="D48" s="1521">
        <v>5</v>
      </c>
      <c r="E48" s="1521">
        <v>0</v>
      </c>
      <c r="F48" s="1521">
        <v>6</v>
      </c>
      <c r="G48" s="1521">
        <v>0</v>
      </c>
      <c r="H48" s="1521">
        <v>0</v>
      </c>
      <c r="I48" s="1521">
        <v>0</v>
      </c>
      <c r="J48" s="219" t="s">
        <v>227</v>
      </c>
      <c r="K48" s="1023">
        <v>96</v>
      </c>
    </row>
    <row r="49" spans="1:11">
      <c r="A49" s="1560"/>
      <c r="B49" s="1561"/>
      <c r="C49" s="1521"/>
      <c r="D49" s="1521"/>
      <c r="E49" s="1521"/>
      <c r="F49" s="1521"/>
      <c r="G49" s="1521"/>
      <c r="H49" s="1521"/>
      <c r="I49" s="1521"/>
      <c r="J49" s="219" t="s">
        <v>49</v>
      </c>
      <c r="K49" s="1023">
        <v>55</v>
      </c>
    </row>
    <row r="50" spans="1:11">
      <c r="A50" s="1560"/>
      <c r="B50" s="1561"/>
      <c r="C50" s="1521"/>
      <c r="D50" s="1521"/>
      <c r="E50" s="1521"/>
      <c r="F50" s="1521"/>
      <c r="G50" s="1521"/>
      <c r="H50" s="1521"/>
      <c r="I50" s="1521"/>
      <c r="J50" s="219" t="s">
        <v>228</v>
      </c>
      <c r="K50" s="1023">
        <v>41</v>
      </c>
    </row>
    <row r="51" spans="1:11">
      <c r="A51" s="1560" t="s">
        <v>12</v>
      </c>
      <c r="B51" s="1561">
        <f t="shared" ref="B51" si="14">SUM(C51:I53)</f>
        <v>58</v>
      </c>
      <c r="C51" s="1521">
        <v>3</v>
      </c>
      <c r="D51" s="1521">
        <v>14</v>
      </c>
      <c r="E51" s="1521">
        <v>0</v>
      </c>
      <c r="F51" s="1521">
        <v>40</v>
      </c>
      <c r="G51" s="1521">
        <v>0</v>
      </c>
      <c r="H51" s="1521">
        <v>0</v>
      </c>
      <c r="I51" s="1521">
        <v>1</v>
      </c>
      <c r="J51" s="219" t="s">
        <v>227</v>
      </c>
      <c r="K51" s="1023">
        <v>635</v>
      </c>
    </row>
    <row r="52" spans="1:11">
      <c r="A52" s="1560"/>
      <c r="B52" s="1561"/>
      <c r="C52" s="1521"/>
      <c r="D52" s="1521"/>
      <c r="E52" s="1521"/>
      <c r="F52" s="1521"/>
      <c r="G52" s="1521"/>
      <c r="H52" s="1521"/>
      <c r="I52" s="1521"/>
      <c r="J52" s="219" t="s">
        <v>49</v>
      </c>
      <c r="K52" s="1023">
        <v>361</v>
      </c>
    </row>
    <row r="53" spans="1:11">
      <c r="A53" s="1560"/>
      <c r="B53" s="1561"/>
      <c r="C53" s="1521"/>
      <c r="D53" s="1521"/>
      <c r="E53" s="1521"/>
      <c r="F53" s="1521"/>
      <c r="G53" s="1521"/>
      <c r="H53" s="1521"/>
      <c r="I53" s="1521"/>
      <c r="J53" s="219" t="s">
        <v>228</v>
      </c>
      <c r="K53" s="1023">
        <v>274</v>
      </c>
    </row>
    <row r="54" spans="1:11">
      <c r="A54" s="1560" t="s">
        <v>275</v>
      </c>
      <c r="B54" s="1561">
        <f t="shared" ref="B54" si="15">SUM(C54:I56)</f>
        <v>57</v>
      </c>
      <c r="C54" s="1521">
        <v>6</v>
      </c>
      <c r="D54" s="1521">
        <v>9</v>
      </c>
      <c r="E54" s="1521">
        <v>2</v>
      </c>
      <c r="F54" s="1521">
        <v>33</v>
      </c>
      <c r="G54" s="1521">
        <v>7</v>
      </c>
      <c r="H54" s="1521">
        <v>0</v>
      </c>
      <c r="I54" s="1521">
        <v>0</v>
      </c>
      <c r="J54" s="219" t="s">
        <v>227</v>
      </c>
      <c r="K54" s="1023">
        <v>405</v>
      </c>
    </row>
    <row r="55" spans="1:11">
      <c r="A55" s="1560"/>
      <c r="B55" s="1561"/>
      <c r="C55" s="1521"/>
      <c r="D55" s="1521"/>
      <c r="E55" s="1521"/>
      <c r="F55" s="1521"/>
      <c r="G55" s="1521"/>
      <c r="H55" s="1521"/>
      <c r="I55" s="1521"/>
      <c r="J55" s="219" t="s">
        <v>49</v>
      </c>
      <c r="K55" s="1023">
        <v>231</v>
      </c>
    </row>
    <row r="56" spans="1:11">
      <c r="A56" s="1560"/>
      <c r="B56" s="1561"/>
      <c r="C56" s="1521"/>
      <c r="D56" s="1521"/>
      <c r="E56" s="1521"/>
      <c r="F56" s="1521"/>
      <c r="G56" s="1521"/>
      <c r="H56" s="1521"/>
      <c r="I56" s="1521"/>
      <c r="J56" s="219" t="s">
        <v>228</v>
      </c>
      <c r="K56" s="1023">
        <v>174</v>
      </c>
    </row>
    <row r="57" spans="1:11">
      <c r="A57" s="1562" t="s">
        <v>13</v>
      </c>
      <c r="B57" s="1561">
        <f>SUM(C57:I59)</f>
        <v>4</v>
      </c>
      <c r="C57" s="1521">
        <v>0</v>
      </c>
      <c r="D57" s="1521">
        <v>4</v>
      </c>
      <c r="E57" s="1521">
        <v>0</v>
      </c>
      <c r="F57" s="1521">
        <v>0</v>
      </c>
      <c r="G57" s="1521">
        <v>0</v>
      </c>
      <c r="H57" s="1521">
        <v>0</v>
      </c>
      <c r="I57" s="1521">
        <v>0</v>
      </c>
      <c r="J57" s="154" t="s">
        <v>227</v>
      </c>
      <c r="K57" s="859">
        <v>48</v>
      </c>
    </row>
    <row r="58" spans="1:11">
      <c r="A58" s="1562"/>
      <c r="B58" s="1561"/>
      <c r="C58" s="1521"/>
      <c r="D58" s="1521"/>
      <c r="E58" s="1521"/>
      <c r="F58" s="1521"/>
      <c r="G58" s="1521"/>
      <c r="H58" s="1521"/>
      <c r="I58" s="1521"/>
      <c r="J58" s="154" t="s">
        <v>49</v>
      </c>
      <c r="K58" s="859">
        <v>29</v>
      </c>
    </row>
    <row r="59" spans="1:11" ht="17.25" thickBot="1">
      <c r="A59" s="1563"/>
      <c r="B59" s="1527"/>
      <c r="C59" s="1522"/>
      <c r="D59" s="1522"/>
      <c r="E59" s="1522"/>
      <c r="F59" s="1522"/>
      <c r="G59" s="1522"/>
      <c r="H59" s="1522"/>
      <c r="I59" s="1522"/>
      <c r="J59" s="155" t="s">
        <v>228</v>
      </c>
      <c r="K59" s="1024">
        <v>19</v>
      </c>
    </row>
    <row r="60" spans="1:11">
      <c r="B60" s="967"/>
      <c r="C60" s="910"/>
      <c r="D60" s="910"/>
      <c r="E60" s="910"/>
      <c r="F60" s="910"/>
      <c r="G60" s="910"/>
      <c r="H60" s="910"/>
      <c r="I60" s="910"/>
      <c r="K60" s="1025"/>
    </row>
    <row r="61" spans="1:11">
      <c r="A61" s="109" t="s">
        <v>722</v>
      </c>
      <c r="B61" s="1018"/>
      <c r="C61" s="910"/>
      <c r="D61" s="910"/>
      <c r="E61" s="910"/>
      <c r="F61" s="910"/>
      <c r="G61" s="910"/>
      <c r="H61" s="910"/>
      <c r="I61" s="910"/>
      <c r="J61" s="206"/>
      <c r="K61" s="266"/>
    </row>
  </sheetData>
  <mergeCells count="167">
    <mergeCell ref="F27:F29"/>
    <mergeCell ref="G27:G29"/>
    <mergeCell ref="H27:H29"/>
    <mergeCell ref="H36:H38"/>
    <mergeCell ref="C39:C41"/>
    <mergeCell ref="D39:D41"/>
    <mergeCell ref="E39:E41"/>
    <mergeCell ref="F39:F41"/>
    <mergeCell ref="G39:G41"/>
    <mergeCell ref="H39:H41"/>
    <mergeCell ref="I15:I17"/>
    <mergeCell ref="C15:C17"/>
    <mergeCell ref="D15:D17"/>
    <mergeCell ref="E15:E17"/>
    <mergeCell ref="F15:F17"/>
    <mergeCell ref="G15:G17"/>
    <mergeCell ref="H15:H17"/>
    <mergeCell ref="F21:F23"/>
    <mergeCell ref="H24:H26"/>
    <mergeCell ref="I24:I26"/>
    <mergeCell ref="C24:C26"/>
    <mergeCell ref="D24:D26"/>
    <mergeCell ref="E24:E26"/>
    <mergeCell ref="F24:F26"/>
    <mergeCell ref="G24:G26"/>
    <mergeCell ref="H18:H20"/>
    <mergeCell ref="I18:I20"/>
    <mergeCell ref="A1:K1"/>
    <mergeCell ref="A4:A5"/>
    <mergeCell ref="J4:K4"/>
    <mergeCell ref="J5:K5"/>
    <mergeCell ref="B4:I4"/>
    <mergeCell ref="A6:A8"/>
    <mergeCell ref="C6:C8"/>
    <mergeCell ref="D6:D8"/>
    <mergeCell ref="E6:E8"/>
    <mergeCell ref="F6:F8"/>
    <mergeCell ref="G6:G8"/>
    <mergeCell ref="H6:H8"/>
    <mergeCell ref="I6:I8"/>
    <mergeCell ref="B6:B8"/>
    <mergeCell ref="A12:A14"/>
    <mergeCell ref="A9:A11"/>
    <mergeCell ref="B9:B11"/>
    <mergeCell ref="B12:B14"/>
    <mergeCell ref="G9:G11"/>
    <mergeCell ref="H9:H11"/>
    <mergeCell ref="I9:I11"/>
    <mergeCell ref="C9:C11"/>
    <mergeCell ref="D9:D11"/>
    <mergeCell ref="E9:E11"/>
    <mergeCell ref="F9:F11"/>
    <mergeCell ref="H12:H14"/>
    <mergeCell ref="I12:I14"/>
    <mergeCell ref="C12:C14"/>
    <mergeCell ref="D12:D14"/>
    <mergeCell ref="E12:E14"/>
    <mergeCell ref="F12:F14"/>
    <mergeCell ref="G12:G14"/>
    <mergeCell ref="A15:A17"/>
    <mergeCell ref="B15:B17"/>
    <mergeCell ref="A18:A20"/>
    <mergeCell ref="B18:B20"/>
    <mergeCell ref="C18:C20"/>
    <mergeCell ref="D18:D20"/>
    <mergeCell ref="E18:E20"/>
    <mergeCell ref="F18:F20"/>
    <mergeCell ref="G18:G20"/>
    <mergeCell ref="A24:A26"/>
    <mergeCell ref="A21:A23"/>
    <mergeCell ref="B21:B23"/>
    <mergeCell ref="B24:B26"/>
    <mergeCell ref="G21:G23"/>
    <mergeCell ref="H21:H23"/>
    <mergeCell ref="I21:I23"/>
    <mergeCell ref="C21:C23"/>
    <mergeCell ref="D21:D23"/>
    <mergeCell ref="E21:E23"/>
    <mergeCell ref="A27:A29"/>
    <mergeCell ref="B27:B29"/>
    <mergeCell ref="A33:A35"/>
    <mergeCell ref="B33:B35"/>
    <mergeCell ref="H33:H35"/>
    <mergeCell ref="I33:I35"/>
    <mergeCell ref="C33:C35"/>
    <mergeCell ref="D33:D35"/>
    <mergeCell ref="E33:E35"/>
    <mergeCell ref="F33:F35"/>
    <mergeCell ref="G33:G35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I27:I29"/>
    <mergeCell ref="C27:C29"/>
    <mergeCell ref="D27:D29"/>
    <mergeCell ref="E27:E29"/>
    <mergeCell ref="A39:A41"/>
    <mergeCell ref="A36:A38"/>
    <mergeCell ref="B36:B38"/>
    <mergeCell ref="B39:B41"/>
    <mergeCell ref="I36:I38"/>
    <mergeCell ref="C36:C38"/>
    <mergeCell ref="D36:D38"/>
    <mergeCell ref="E36:E38"/>
    <mergeCell ref="F36:F38"/>
    <mergeCell ref="G36:G38"/>
    <mergeCell ref="I39:I41"/>
    <mergeCell ref="A42:A44"/>
    <mergeCell ref="B42:B44"/>
    <mergeCell ref="A45:A47"/>
    <mergeCell ref="B45:B47"/>
    <mergeCell ref="H45:H47"/>
    <mergeCell ref="I45:I47"/>
    <mergeCell ref="C45:C47"/>
    <mergeCell ref="D45:D47"/>
    <mergeCell ref="E45:E47"/>
    <mergeCell ref="F45:F47"/>
    <mergeCell ref="G45:G47"/>
    <mergeCell ref="G42:G44"/>
    <mergeCell ref="H42:H44"/>
    <mergeCell ref="I42:I44"/>
    <mergeCell ref="C42:C44"/>
    <mergeCell ref="D42:D44"/>
    <mergeCell ref="E42:E44"/>
    <mergeCell ref="F42:F44"/>
    <mergeCell ref="A51:A53"/>
    <mergeCell ref="A48:A50"/>
    <mergeCell ref="B48:B50"/>
    <mergeCell ref="B51:B53"/>
    <mergeCell ref="I48:I50"/>
    <mergeCell ref="C48:C50"/>
    <mergeCell ref="D48:D50"/>
    <mergeCell ref="E48:E50"/>
    <mergeCell ref="F48:F50"/>
    <mergeCell ref="G48:G50"/>
    <mergeCell ref="H48:H50"/>
    <mergeCell ref="C51:C53"/>
    <mergeCell ref="D51:D53"/>
    <mergeCell ref="E51:E53"/>
    <mergeCell ref="F51:F53"/>
    <mergeCell ref="G51:G53"/>
    <mergeCell ref="H51:H53"/>
    <mergeCell ref="I51:I53"/>
    <mergeCell ref="A54:A56"/>
    <mergeCell ref="B54:B56"/>
    <mergeCell ref="A57:A59"/>
    <mergeCell ref="B57:B59"/>
    <mergeCell ref="H57:H59"/>
    <mergeCell ref="I57:I59"/>
    <mergeCell ref="C57:C59"/>
    <mergeCell ref="D57:D59"/>
    <mergeCell ref="E57:E59"/>
    <mergeCell ref="F57:F59"/>
    <mergeCell ref="G57:G59"/>
    <mergeCell ref="G54:G56"/>
    <mergeCell ref="H54:H56"/>
    <mergeCell ref="I54:I56"/>
    <mergeCell ref="C54:C56"/>
    <mergeCell ref="D54:D56"/>
    <mergeCell ref="E54:E56"/>
    <mergeCell ref="F54:F56"/>
  </mergeCells>
  <phoneticPr fontId="9" type="noConversion"/>
  <pageMargins left="0.7" right="0.7" top="0.3" bottom="0.28000000000000003" header="0.3" footer="0.3"/>
  <pageSetup paperSize="9" scale="80" orientation="portrait" r:id="rId1"/>
  <ignoredErrors>
    <ignoredError sqref="K6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A1:K61"/>
  <sheetViews>
    <sheetView workbookViewId="0">
      <selection activeCell="E27" sqref="E27:E29"/>
    </sheetView>
  </sheetViews>
  <sheetFormatPr defaultRowHeight="16.5"/>
  <cols>
    <col min="2" max="2" width="9" style="107"/>
    <col min="5" max="5" width="12.25" customWidth="1"/>
    <col min="10" max="10" width="3.625" style="8" bestFit="1" customWidth="1"/>
    <col min="11" max="11" width="9.75" style="28" customWidth="1"/>
  </cols>
  <sheetData>
    <row r="1" spans="1:11" ht="26.25">
      <c r="A1" s="1331" t="s">
        <v>723</v>
      </c>
      <c r="B1" s="1331"/>
      <c r="C1" s="1331"/>
      <c r="D1" s="1331"/>
      <c r="E1" s="1331"/>
      <c r="F1" s="1331"/>
      <c r="G1" s="1331"/>
      <c r="H1" s="1331"/>
      <c r="I1" s="1331"/>
      <c r="J1" s="1331"/>
      <c r="K1" s="1331"/>
    </row>
    <row r="2" spans="1:11" ht="16.5" customHeight="1">
      <c r="A2" s="114" t="s">
        <v>813</v>
      </c>
      <c r="B2" s="114"/>
      <c r="C2" s="4"/>
      <c r="D2" s="4"/>
      <c r="E2" s="4"/>
      <c r="F2" s="4"/>
      <c r="G2" s="4"/>
      <c r="I2" s="4"/>
      <c r="J2" s="4"/>
      <c r="K2" s="30"/>
    </row>
    <row r="3" spans="1:11" ht="17.25" thickBot="1">
      <c r="A3" s="2"/>
      <c r="B3" s="109"/>
      <c r="F3" s="522" t="s">
        <v>959</v>
      </c>
      <c r="K3" s="29" t="s">
        <v>361</v>
      </c>
    </row>
    <row r="4" spans="1:11">
      <c r="A4" s="1337" t="s">
        <v>365</v>
      </c>
      <c r="B4" s="1547" t="s">
        <v>706</v>
      </c>
      <c r="C4" s="1416"/>
      <c r="D4" s="1416"/>
      <c r="E4" s="1416"/>
      <c r="F4" s="1416"/>
      <c r="G4" s="1416"/>
      <c r="H4" s="1416"/>
      <c r="I4" s="1525"/>
      <c r="J4" s="1338" t="s">
        <v>366</v>
      </c>
      <c r="K4" s="1566"/>
    </row>
    <row r="5" spans="1:11" ht="51" customHeight="1" thickBot="1">
      <c r="A5" s="1481"/>
      <c r="B5" s="456" t="s">
        <v>868</v>
      </c>
      <c r="C5" s="427" t="s">
        <v>932</v>
      </c>
      <c r="D5" s="427" t="s">
        <v>908</v>
      </c>
      <c r="E5" s="614" t="s">
        <v>934</v>
      </c>
      <c r="F5" s="427" t="s">
        <v>933</v>
      </c>
      <c r="G5" s="427" t="s">
        <v>935</v>
      </c>
      <c r="H5" s="427" t="s">
        <v>936</v>
      </c>
      <c r="I5" s="614" t="s">
        <v>937</v>
      </c>
      <c r="J5" s="1482" t="s">
        <v>396</v>
      </c>
      <c r="K5" s="1567"/>
    </row>
    <row r="6" spans="1:11" ht="17.25" thickBot="1">
      <c r="A6" s="1584" t="s">
        <v>231</v>
      </c>
      <c r="B6" s="1581">
        <v>1928</v>
      </c>
      <c r="C6" s="1556">
        <v>144</v>
      </c>
      <c r="D6" s="1556">
        <v>129</v>
      </c>
      <c r="E6" s="1556">
        <v>81</v>
      </c>
      <c r="F6" s="1556">
        <v>1189</v>
      </c>
      <c r="G6" s="1556">
        <v>336</v>
      </c>
      <c r="H6" s="1556">
        <v>13</v>
      </c>
      <c r="I6" s="1556">
        <v>36</v>
      </c>
      <c r="J6" s="611" t="s">
        <v>227</v>
      </c>
      <c r="K6" s="986">
        <v>2395</v>
      </c>
    </row>
    <row r="7" spans="1:11" ht="17.25" thickBot="1">
      <c r="A7" s="1585"/>
      <c r="B7" s="1582"/>
      <c r="C7" s="1579"/>
      <c r="D7" s="1579"/>
      <c r="E7" s="1579"/>
      <c r="F7" s="1579"/>
      <c r="G7" s="1579"/>
      <c r="H7" s="1579"/>
      <c r="I7" s="1579"/>
      <c r="J7" s="235" t="s">
        <v>49</v>
      </c>
      <c r="K7" s="1027">
        <v>1508</v>
      </c>
    </row>
    <row r="8" spans="1:11" ht="17.25" thickBot="1">
      <c r="A8" s="1585"/>
      <c r="B8" s="1582"/>
      <c r="C8" s="1580"/>
      <c r="D8" s="1580"/>
      <c r="E8" s="1580"/>
      <c r="F8" s="1580"/>
      <c r="G8" s="1580"/>
      <c r="H8" s="1580"/>
      <c r="I8" s="1580"/>
      <c r="J8" s="236" t="s">
        <v>228</v>
      </c>
      <c r="K8" s="988">
        <v>887</v>
      </c>
    </row>
    <row r="9" spans="1:11" ht="17.25" thickBot="1">
      <c r="A9" s="1577" t="s">
        <v>242</v>
      </c>
      <c r="B9" s="1583">
        <v>263</v>
      </c>
      <c r="C9" s="1521">
        <v>56</v>
      </c>
      <c r="D9" s="1521">
        <v>4</v>
      </c>
      <c r="E9" s="1521">
        <v>13</v>
      </c>
      <c r="F9" s="1521">
        <v>126</v>
      </c>
      <c r="G9" s="1521">
        <v>52</v>
      </c>
      <c r="H9" s="1521">
        <v>3</v>
      </c>
      <c r="I9" s="1521">
        <v>9</v>
      </c>
      <c r="J9" s="237" t="s">
        <v>227</v>
      </c>
      <c r="K9" s="1028">
        <v>363</v>
      </c>
    </row>
    <row r="10" spans="1:11" ht="17.25" thickBot="1">
      <c r="A10" s="1577"/>
      <c r="B10" s="1561"/>
      <c r="C10" s="1521"/>
      <c r="D10" s="1521"/>
      <c r="E10" s="1521"/>
      <c r="F10" s="1521"/>
      <c r="G10" s="1521"/>
      <c r="H10" s="1521"/>
      <c r="I10" s="1521"/>
      <c r="J10" s="238" t="s">
        <v>49</v>
      </c>
      <c r="K10" s="1029">
        <v>238</v>
      </c>
    </row>
    <row r="11" spans="1:11">
      <c r="A11" s="1578"/>
      <c r="B11" s="1561"/>
      <c r="C11" s="1521"/>
      <c r="D11" s="1521"/>
      <c r="E11" s="1521"/>
      <c r="F11" s="1521"/>
      <c r="G11" s="1521"/>
      <c r="H11" s="1521"/>
      <c r="I11" s="1521"/>
      <c r="J11" s="238" t="s">
        <v>228</v>
      </c>
      <c r="K11" s="1029">
        <v>125</v>
      </c>
    </row>
    <row r="12" spans="1:11">
      <c r="A12" s="1575" t="s">
        <v>293</v>
      </c>
      <c r="B12" s="1561">
        <v>86</v>
      </c>
      <c r="C12" s="1521">
        <v>13</v>
      </c>
      <c r="D12" s="1521">
        <v>5</v>
      </c>
      <c r="E12" s="1521">
        <v>5</v>
      </c>
      <c r="F12" s="1521">
        <v>47</v>
      </c>
      <c r="G12" s="1521">
        <v>15</v>
      </c>
      <c r="H12" s="1521">
        <v>0</v>
      </c>
      <c r="I12" s="1521">
        <v>1</v>
      </c>
      <c r="J12" s="238" t="s">
        <v>227</v>
      </c>
      <c r="K12" s="1029">
        <v>113</v>
      </c>
    </row>
    <row r="13" spans="1:11">
      <c r="A13" s="1575"/>
      <c r="B13" s="1561"/>
      <c r="C13" s="1521"/>
      <c r="D13" s="1521"/>
      <c r="E13" s="1521"/>
      <c r="F13" s="1521"/>
      <c r="G13" s="1521"/>
      <c r="H13" s="1521"/>
      <c r="I13" s="1521"/>
      <c r="J13" s="238" t="s">
        <v>49</v>
      </c>
      <c r="K13" s="1029">
        <v>71</v>
      </c>
    </row>
    <row r="14" spans="1:11">
      <c r="A14" s="1575"/>
      <c r="B14" s="1561"/>
      <c r="C14" s="1521"/>
      <c r="D14" s="1521"/>
      <c r="E14" s="1521"/>
      <c r="F14" s="1521"/>
      <c r="G14" s="1521"/>
      <c r="H14" s="1521"/>
      <c r="I14" s="1521"/>
      <c r="J14" s="238" t="s">
        <v>228</v>
      </c>
      <c r="K14" s="1029">
        <v>42</v>
      </c>
    </row>
    <row r="15" spans="1:11">
      <c r="A15" s="1575" t="s">
        <v>244</v>
      </c>
      <c r="B15" s="1561">
        <v>106</v>
      </c>
      <c r="C15" s="1521">
        <v>2</v>
      </c>
      <c r="D15" s="1521">
        <v>19</v>
      </c>
      <c r="E15" s="1521">
        <v>7</v>
      </c>
      <c r="F15" s="1521">
        <v>65</v>
      </c>
      <c r="G15" s="1521">
        <v>12</v>
      </c>
      <c r="H15" s="1521">
        <v>0</v>
      </c>
      <c r="I15" s="1521">
        <v>1</v>
      </c>
      <c r="J15" s="238" t="s">
        <v>227</v>
      </c>
      <c r="K15" s="1029">
        <v>136</v>
      </c>
    </row>
    <row r="16" spans="1:11">
      <c r="A16" s="1575"/>
      <c r="B16" s="1561"/>
      <c r="C16" s="1521"/>
      <c r="D16" s="1521"/>
      <c r="E16" s="1521"/>
      <c r="F16" s="1521"/>
      <c r="G16" s="1521"/>
      <c r="H16" s="1521"/>
      <c r="I16" s="1521"/>
      <c r="J16" s="238" t="s">
        <v>49</v>
      </c>
      <c r="K16" s="1029">
        <v>79</v>
      </c>
    </row>
    <row r="17" spans="1:11">
      <c r="A17" s="1575"/>
      <c r="B17" s="1561"/>
      <c r="C17" s="1521"/>
      <c r="D17" s="1521"/>
      <c r="E17" s="1521"/>
      <c r="F17" s="1521"/>
      <c r="G17" s="1521"/>
      <c r="H17" s="1521"/>
      <c r="I17" s="1521"/>
      <c r="J17" s="238" t="s">
        <v>228</v>
      </c>
      <c r="K17" s="1029">
        <v>57</v>
      </c>
    </row>
    <row r="18" spans="1:11">
      <c r="A18" s="1575" t="s">
        <v>245</v>
      </c>
      <c r="B18" s="1561">
        <v>108</v>
      </c>
      <c r="C18" s="1521">
        <v>6</v>
      </c>
      <c r="D18" s="1521">
        <v>3</v>
      </c>
      <c r="E18" s="1521">
        <v>0</v>
      </c>
      <c r="F18" s="1521">
        <v>79</v>
      </c>
      <c r="G18" s="1521">
        <v>17</v>
      </c>
      <c r="H18" s="1521">
        <v>1</v>
      </c>
      <c r="I18" s="1521">
        <v>2</v>
      </c>
      <c r="J18" s="238" t="s">
        <v>227</v>
      </c>
      <c r="K18" s="1029">
        <v>142</v>
      </c>
    </row>
    <row r="19" spans="1:11">
      <c r="A19" s="1575"/>
      <c r="B19" s="1561"/>
      <c r="C19" s="1521"/>
      <c r="D19" s="1521"/>
      <c r="E19" s="1521"/>
      <c r="F19" s="1521"/>
      <c r="G19" s="1521"/>
      <c r="H19" s="1521"/>
      <c r="I19" s="1521"/>
      <c r="J19" s="238" t="s">
        <v>49</v>
      </c>
      <c r="K19" s="1029">
        <v>94</v>
      </c>
    </row>
    <row r="20" spans="1:11">
      <c r="A20" s="1575"/>
      <c r="B20" s="1561"/>
      <c r="C20" s="1521"/>
      <c r="D20" s="1521"/>
      <c r="E20" s="1521"/>
      <c r="F20" s="1521"/>
      <c r="G20" s="1521"/>
      <c r="H20" s="1521"/>
      <c r="I20" s="1521"/>
      <c r="J20" s="238" t="s">
        <v>228</v>
      </c>
      <c r="K20" s="1029">
        <v>48</v>
      </c>
    </row>
    <row r="21" spans="1:11">
      <c r="A21" s="1575" t="s">
        <v>252</v>
      </c>
      <c r="B21" s="1561">
        <v>58</v>
      </c>
      <c r="C21" s="1521">
        <v>3</v>
      </c>
      <c r="D21" s="1521">
        <v>14</v>
      </c>
      <c r="E21" s="1521">
        <v>1</v>
      </c>
      <c r="F21" s="1521">
        <v>35</v>
      </c>
      <c r="G21" s="1521">
        <v>4</v>
      </c>
      <c r="H21" s="1521">
        <v>0</v>
      </c>
      <c r="I21" s="1521">
        <v>1</v>
      </c>
      <c r="J21" s="238" t="s">
        <v>227</v>
      </c>
      <c r="K21" s="1029">
        <v>65</v>
      </c>
    </row>
    <row r="22" spans="1:11">
      <c r="A22" s="1575"/>
      <c r="B22" s="1561"/>
      <c r="C22" s="1521"/>
      <c r="D22" s="1521"/>
      <c r="E22" s="1521"/>
      <c r="F22" s="1521"/>
      <c r="G22" s="1521"/>
      <c r="H22" s="1521"/>
      <c r="I22" s="1521"/>
      <c r="J22" s="238" t="s">
        <v>49</v>
      </c>
      <c r="K22" s="1029">
        <v>45</v>
      </c>
    </row>
    <row r="23" spans="1:11">
      <c r="A23" s="1575"/>
      <c r="B23" s="1561"/>
      <c r="C23" s="1521"/>
      <c r="D23" s="1521"/>
      <c r="E23" s="1521"/>
      <c r="F23" s="1521"/>
      <c r="G23" s="1521"/>
      <c r="H23" s="1521"/>
      <c r="I23" s="1521"/>
      <c r="J23" s="238" t="s">
        <v>228</v>
      </c>
      <c r="K23" s="1029">
        <v>20</v>
      </c>
    </row>
    <row r="24" spans="1:11">
      <c r="A24" s="1575" t="s">
        <v>247</v>
      </c>
      <c r="B24" s="1561">
        <v>69</v>
      </c>
      <c r="C24" s="1521">
        <v>3</v>
      </c>
      <c r="D24" s="1521">
        <v>1</v>
      </c>
      <c r="E24" s="1521">
        <v>3</v>
      </c>
      <c r="F24" s="1521">
        <v>42</v>
      </c>
      <c r="G24" s="1521">
        <v>18</v>
      </c>
      <c r="H24" s="1521">
        <v>0</v>
      </c>
      <c r="I24" s="1521">
        <v>2</v>
      </c>
      <c r="J24" s="238" t="s">
        <v>227</v>
      </c>
      <c r="K24" s="1029">
        <v>80</v>
      </c>
    </row>
    <row r="25" spans="1:11">
      <c r="A25" s="1575"/>
      <c r="B25" s="1561"/>
      <c r="C25" s="1521"/>
      <c r="D25" s="1521"/>
      <c r="E25" s="1521"/>
      <c r="F25" s="1521"/>
      <c r="G25" s="1521"/>
      <c r="H25" s="1521"/>
      <c r="I25" s="1521"/>
      <c r="J25" s="238" t="s">
        <v>49</v>
      </c>
      <c r="K25" s="1029">
        <v>42</v>
      </c>
    </row>
    <row r="26" spans="1:11">
      <c r="A26" s="1575"/>
      <c r="B26" s="1561"/>
      <c r="C26" s="1521"/>
      <c r="D26" s="1521"/>
      <c r="E26" s="1521"/>
      <c r="F26" s="1521"/>
      <c r="G26" s="1521"/>
      <c r="H26" s="1521"/>
      <c r="I26" s="1521"/>
      <c r="J26" s="238" t="s">
        <v>228</v>
      </c>
      <c r="K26" s="1029">
        <v>38</v>
      </c>
    </row>
    <row r="27" spans="1:11">
      <c r="A27" s="1575" t="s">
        <v>272</v>
      </c>
      <c r="B27" s="1561">
        <v>44</v>
      </c>
      <c r="C27" s="1521">
        <v>3</v>
      </c>
      <c r="D27" s="1521">
        <v>1</v>
      </c>
      <c r="E27" s="1521">
        <v>1</v>
      </c>
      <c r="F27" s="1521">
        <v>36</v>
      </c>
      <c r="G27" s="1521">
        <v>1</v>
      </c>
      <c r="H27" s="1521">
        <v>0</v>
      </c>
      <c r="I27" s="1521">
        <v>2</v>
      </c>
      <c r="J27" s="238" t="s">
        <v>227</v>
      </c>
      <c r="K27" s="1029">
        <v>51</v>
      </c>
    </row>
    <row r="28" spans="1:11">
      <c r="A28" s="1575"/>
      <c r="B28" s="1561"/>
      <c r="C28" s="1521"/>
      <c r="D28" s="1521"/>
      <c r="E28" s="1521"/>
      <c r="F28" s="1521"/>
      <c r="G28" s="1521"/>
      <c r="H28" s="1521"/>
      <c r="I28" s="1521"/>
      <c r="J28" s="238" t="s">
        <v>49</v>
      </c>
      <c r="K28" s="1029">
        <v>26</v>
      </c>
    </row>
    <row r="29" spans="1:11">
      <c r="A29" s="1575"/>
      <c r="B29" s="1561"/>
      <c r="C29" s="1521"/>
      <c r="D29" s="1521"/>
      <c r="E29" s="1521"/>
      <c r="F29" s="1521"/>
      <c r="G29" s="1521"/>
      <c r="H29" s="1521"/>
      <c r="I29" s="1521"/>
      <c r="J29" s="238" t="s">
        <v>228</v>
      </c>
      <c r="K29" s="1029">
        <v>25</v>
      </c>
    </row>
    <row r="30" spans="1:11" ht="16.5" customHeight="1">
      <c r="A30" s="1364" t="s">
        <v>870</v>
      </c>
      <c r="B30" s="1561">
        <v>8</v>
      </c>
      <c r="C30" s="1521">
        <v>1</v>
      </c>
      <c r="D30" s="1521">
        <v>2</v>
      </c>
      <c r="E30" s="1521">
        <v>0</v>
      </c>
      <c r="F30" s="1521">
        <v>3</v>
      </c>
      <c r="G30" s="1521">
        <v>1</v>
      </c>
      <c r="H30" s="1521">
        <v>0</v>
      </c>
      <c r="I30" s="1521">
        <v>1</v>
      </c>
      <c r="J30" s="310" t="s">
        <v>227</v>
      </c>
      <c r="K30" s="1029">
        <v>10</v>
      </c>
    </row>
    <row r="31" spans="1:11" ht="16.5" customHeight="1">
      <c r="A31" s="1575"/>
      <c r="B31" s="1561"/>
      <c r="C31" s="1521"/>
      <c r="D31" s="1521"/>
      <c r="E31" s="1521"/>
      <c r="F31" s="1521"/>
      <c r="G31" s="1521"/>
      <c r="H31" s="1521"/>
      <c r="I31" s="1521"/>
      <c r="J31" s="310" t="s">
        <v>49</v>
      </c>
      <c r="K31" s="1029">
        <v>5</v>
      </c>
    </row>
    <row r="32" spans="1:11">
      <c r="A32" s="1575"/>
      <c r="B32" s="1561"/>
      <c r="C32" s="1521"/>
      <c r="D32" s="1521"/>
      <c r="E32" s="1521"/>
      <c r="F32" s="1521"/>
      <c r="G32" s="1521"/>
      <c r="H32" s="1521"/>
      <c r="I32" s="1521"/>
      <c r="J32" s="310" t="s">
        <v>228</v>
      </c>
      <c r="K32" s="1029">
        <v>5</v>
      </c>
    </row>
    <row r="33" spans="1:11" ht="16.5" customHeight="1">
      <c r="A33" s="1575" t="s">
        <v>284</v>
      </c>
      <c r="B33" s="1561">
        <v>529</v>
      </c>
      <c r="C33" s="1521">
        <v>20</v>
      </c>
      <c r="D33" s="1521">
        <v>5</v>
      </c>
      <c r="E33" s="1521">
        <v>8</v>
      </c>
      <c r="F33" s="1521">
        <v>354</v>
      </c>
      <c r="G33" s="1521">
        <v>127</v>
      </c>
      <c r="H33" s="1521">
        <v>8</v>
      </c>
      <c r="I33" s="1521">
        <v>7</v>
      </c>
      <c r="J33" s="238" t="s">
        <v>227</v>
      </c>
      <c r="K33" s="1029">
        <v>643</v>
      </c>
    </row>
    <row r="34" spans="1:11">
      <c r="A34" s="1575"/>
      <c r="B34" s="1561"/>
      <c r="C34" s="1521"/>
      <c r="D34" s="1521"/>
      <c r="E34" s="1521"/>
      <c r="F34" s="1521"/>
      <c r="G34" s="1521"/>
      <c r="H34" s="1521"/>
      <c r="I34" s="1521"/>
      <c r="J34" s="238" t="s">
        <v>49</v>
      </c>
      <c r="K34" s="1029">
        <v>400</v>
      </c>
    </row>
    <row r="35" spans="1:11">
      <c r="A35" s="1575"/>
      <c r="B35" s="1561"/>
      <c r="C35" s="1521"/>
      <c r="D35" s="1521"/>
      <c r="E35" s="1521"/>
      <c r="F35" s="1521"/>
      <c r="G35" s="1521"/>
      <c r="H35" s="1521"/>
      <c r="I35" s="1521"/>
      <c r="J35" s="238" t="s">
        <v>228</v>
      </c>
      <c r="K35" s="1029">
        <v>243</v>
      </c>
    </row>
    <row r="36" spans="1:11" ht="16.5" customHeight="1">
      <c r="A36" s="1575" t="s">
        <v>8</v>
      </c>
      <c r="B36" s="1561">
        <v>44</v>
      </c>
      <c r="C36" s="1521">
        <v>5</v>
      </c>
      <c r="D36" s="1521">
        <v>6</v>
      </c>
      <c r="E36" s="1521">
        <v>5</v>
      </c>
      <c r="F36" s="1521">
        <v>20</v>
      </c>
      <c r="G36" s="1521">
        <v>7</v>
      </c>
      <c r="H36" s="1521">
        <v>0</v>
      </c>
      <c r="I36" s="1521">
        <v>1</v>
      </c>
      <c r="J36" s="238" t="s">
        <v>227</v>
      </c>
      <c r="K36" s="1029">
        <v>46</v>
      </c>
    </row>
    <row r="37" spans="1:11">
      <c r="A37" s="1575"/>
      <c r="B37" s="1561"/>
      <c r="C37" s="1521"/>
      <c r="D37" s="1521"/>
      <c r="E37" s="1521"/>
      <c r="F37" s="1521"/>
      <c r="G37" s="1521"/>
      <c r="H37" s="1521"/>
      <c r="I37" s="1521"/>
      <c r="J37" s="238" t="s">
        <v>49</v>
      </c>
      <c r="K37" s="1029">
        <v>33</v>
      </c>
    </row>
    <row r="38" spans="1:11">
      <c r="A38" s="1575"/>
      <c r="B38" s="1561"/>
      <c r="C38" s="1521"/>
      <c r="D38" s="1521"/>
      <c r="E38" s="1521"/>
      <c r="F38" s="1521"/>
      <c r="G38" s="1521"/>
      <c r="H38" s="1521"/>
      <c r="I38" s="1521"/>
      <c r="J38" s="238" t="s">
        <v>228</v>
      </c>
      <c r="K38" s="1029">
        <v>13</v>
      </c>
    </row>
    <row r="39" spans="1:11" ht="16.5" customHeight="1">
      <c r="A39" s="1575" t="s">
        <v>10</v>
      </c>
      <c r="B39" s="1561">
        <v>51</v>
      </c>
      <c r="C39" s="1521">
        <v>2</v>
      </c>
      <c r="D39" s="1521">
        <v>9</v>
      </c>
      <c r="E39" s="1521">
        <v>3</v>
      </c>
      <c r="F39" s="1521">
        <v>32</v>
      </c>
      <c r="G39" s="1521">
        <v>5</v>
      </c>
      <c r="H39" s="1521">
        <v>0</v>
      </c>
      <c r="I39" s="1521">
        <v>0</v>
      </c>
      <c r="J39" s="238" t="s">
        <v>227</v>
      </c>
      <c r="K39" s="1029">
        <v>59</v>
      </c>
    </row>
    <row r="40" spans="1:11">
      <c r="A40" s="1575"/>
      <c r="B40" s="1561"/>
      <c r="C40" s="1521"/>
      <c r="D40" s="1521"/>
      <c r="E40" s="1521"/>
      <c r="F40" s="1521"/>
      <c r="G40" s="1521"/>
      <c r="H40" s="1521"/>
      <c r="I40" s="1521"/>
      <c r="J40" s="238" t="s">
        <v>49</v>
      </c>
      <c r="K40" s="1029">
        <v>37</v>
      </c>
    </row>
    <row r="41" spans="1:11">
      <c r="A41" s="1575"/>
      <c r="B41" s="1561"/>
      <c r="C41" s="1521"/>
      <c r="D41" s="1521"/>
      <c r="E41" s="1521"/>
      <c r="F41" s="1521"/>
      <c r="G41" s="1521"/>
      <c r="H41" s="1521"/>
      <c r="I41" s="1521"/>
      <c r="J41" s="238" t="s">
        <v>228</v>
      </c>
      <c r="K41" s="1029">
        <v>22</v>
      </c>
    </row>
    <row r="42" spans="1:11">
      <c r="A42" s="1575" t="s">
        <v>273</v>
      </c>
      <c r="B42" s="1561">
        <v>108</v>
      </c>
      <c r="C42" s="1521">
        <v>9</v>
      </c>
      <c r="D42" s="1521">
        <v>11</v>
      </c>
      <c r="E42" s="1521">
        <v>9</v>
      </c>
      <c r="F42" s="1521">
        <v>64</v>
      </c>
      <c r="G42" s="1521">
        <v>13</v>
      </c>
      <c r="H42" s="1521">
        <v>0</v>
      </c>
      <c r="I42" s="1521">
        <v>2</v>
      </c>
      <c r="J42" s="238" t="s">
        <v>227</v>
      </c>
      <c r="K42" s="1029">
        <v>129</v>
      </c>
    </row>
    <row r="43" spans="1:11">
      <c r="A43" s="1575"/>
      <c r="B43" s="1561"/>
      <c r="C43" s="1521"/>
      <c r="D43" s="1521"/>
      <c r="E43" s="1521"/>
      <c r="F43" s="1521"/>
      <c r="G43" s="1521"/>
      <c r="H43" s="1521"/>
      <c r="I43" s="1521"/>
      <c r="J43" s="238" t="s">
        <v>49</v>
      </c>
      <c r="K43" s="1029">
        <v>84</v>
      </c>
    </row>
    <row r="44" spans="1:11">
      <c r="A44" s="1575"/>
      <c r="B44" s="1561"/>
      <c r="C44" s="1521"/>
      <c r="D44" s="1521"/>
      <c r="E44" s="1521"/>
      <c r="F44" s="1521"/>
      <c r="G44" s="1521"/>
      <c r="H44" s="1521"/>
      <c r="I44" s="1521"/>
      <c r="J44" s="238" t="s">
        <v>228</v>
      </c>
      <c r="K44" s="1029">
        <v>45</v>
      </c>
    </row>
    <row r="45" spans="1:11">
      <c r="A45" s="1575" t="s">
        <v>11</v>
      </c>
      <c r="B45" s="1561">
        <v>64</v>
      </c>
      <c r="C45" s="1521">
        <v>3</v>
      </c>
      <c r="D45" s="1521">
        <v>11</v>
      </c>
      <c r="E45" s="1521">
        <v>7</v>
      </c>
      <c r="F45" s="1521">
        <v>34</v>
      </c>
      <c r="G45" s="1521">
        <v>8</v>
      </c>
      <c r="H45" s="1521">
        <v>0</v>
      </c>
      <c r="I45" s="1521">
        <v>1</v>
      </c>
      <c r="J45" s="238" t="s">
        <v>227</v>
      </c>
      <c r="K45" s="1029">
        <v>81</v>
      </c>
    </row>
    <row r="46" spans="1:11">
      <c r="A46" s="1575"/>
      <c r="B46" s="1561"/>
      <c r="C46" s="1521"/>
      <c r="D46" s="1521"/>
      <c r="E46" s="1521"/>
      <c r="F46" s="1521"/>
      <c r="G46" s="1521"/>
      <c r="H46" s="1521"/>
      <c r="I46" s="1521"/>
      <c r="J46" s="238" t="s">
        <v>49</v>
      </c>
      <c r="K46" s="1029">
        <v>52</v>
      </c>
    </row>
    <row r="47" spans="1:11">
      <c r="A47" s="1575"/>
      <c r="B47" s="1561"/>
      <c r="C47" s="1521"/>
      <c r="D47" s="1521"/>
      <c r="E47" s="1521"/>
      <c r="F47" s="1521"/>
      <c r="G47" s="1521"/>
      <c r="H47" s="1521"/>
      <c r="I47" s="1521"/>
      <c r="J47" s="238" t="s">
        <v>228</v>
      </c>
      <c r="K47" s="1029">
        <v>29</v>
      </c>
    </row>
    <row r="48" spans="1:11">
      <c r="A48" s="1575" t="s">
        <v>274</v>
      </c>
      <c r="B48" s="1561">
        <v>69</v>
      </c>
      <c r="C48" s="1521">
        <v>4</v>
      </c>
      <c r="D48" s="1521">
        <v>12</v>
      </c>
      <c r="E48" s="1521">
        <v>7</v>
      </c>
      <c r="F48" s="1521">
        <v>43</v>
      </c>
      <c r="G48" s="1521">
        <v>3</v>
      </c>
      <c r="H48" s="1521">
        <v>0</v>
      </c>
      <c r="I48" s="1521">
        <v>0</v>
      </c>
      <c r="J48" s="238" t="s">
        <v>227</v>
      </c>
      <c r="K48" s="1029">
        <v>86</v>
      </c>
    </row>
    <row r="49" spans="1:11">
      <c r="A49" s="1575"/>
      <c r="B49" s="1561"/>
      <c r="C49" s="1521"/>
      <c r="D49" s="1521"/>
      <c r="E49" s="1521"/>
      <c r="F49" s="1521"/>
      <c r="G49" s="1521"/>
      <c r="H49" s="1521"/>
      <c r="I49" s="1521"/>
      <c r="J49" s="238" t="s">
        <v>49</v>
      </c>
      <c r="K49" s="1029">
        <v>49</v>
      </c>
    </row>
    <row r="50" spans="1:11">
      <c r="A50" s="1575"/>
      <c r="B50" s="1561"/>
      <c r="C50" s="1521"/>
      <c r="D50" s="1521"/>
      <c r="E50" s="1521"/>
      <c r="F50" s="1521"/>
      <c r="G50" s="1521"/>
      <c r="H50" s="1521"/>
      <c r="I50" s="1521"/>
      <c r="J50" s="238" t="s">
        <v>228</v>
      </c>
      <c r="K50" s="1029">
        <v>37</v>
      </c>
    </row>
    <row r="51" spans="1:11">
      <c r="A51" s="1575" t="s">
        <v>12</v>
      </c>
      <c r="B51" s="1561">
        <v>129</v>
      </c>
      <c r="C51" s="1521">
        <v>6</v>
      </c>
      <c r="D51" s="1521">
        <v>13</v>
      </c>
      <c r="E51" s="1521">
        <v>3</v>
      </c>
      <c r="F51" s="1521">
        <v>96</v>
      </c>
      <c r="G51" s="1521">
        <v>9</v>
      </c>
      <c r="H51" s="1521">
        <v>0</v>
      </c>
      <c r="I51" s="1521">
        <v>2</v>
      </c>
      <c r="J51" s="238" t="s">
        <v>227</v>
      </c>
      <c r="K51" s="1029">
        <v>171</v>
      </c>
    </row>
    <row r="52" spans="1:11">
      <c r="A52" s="1575"/>
      <c r="B52" s="1561"/>
      <c r="C52" s="1521"/>
      <c r="D52" s="1521"/>
      <c r="E52" s="1521"/>
      <c r="F52" s="1521"/>
      <c r="G52" s="1521"/>
      <c r="H52" s="1521"/>
      <c r="I52" s="1521"/>
      <c r="J52" s="238" t="s">
        <v>49</v>
      </c>
      <c r="K52" s="1029">
        <v>108</v>
      </c>
    </row>
    <row r="53" spans="1:11">
      <c r="A53" s="1575"/>
      <c r="B53" s="1561"/>
      <c r="C53" s="1521"/>
      <c r="D53" s="1521"/>
      <c r="E53" s="1521"/>
      <c r="F53" s="1521"/>
      <c r="G53" s="1521"/>
      <c r="H53" s="1521"/>
      <c r="I53" s="1521"/>
      <c r="J53" s="238" t="s">
        <v>228</v>
      </c>
      <c r="K53" s="1029">
        <v>63</v>
      </c>
    </row>
    <row r="54" spans="1:11">
      <c r="A54" s="1575" t="s">
        <v>275</v>
      </c>
      <c r="B54" s="1561">
        <v>160</v>
      </c>
      <c r="C54" s="1521">
        <v>8</v>
      </c>
      <c r="D54" s="1521">
        <v>6</v>
      </c>
      <c r="E54" s="1521">
        <v>6</v>
      </c>
      <c r="F54" s="1521">
        <v>95</v>
      </c>
      <c r="G54" s="1521">
        <v>41</v>
      </c>
      <c r="H54" s="1521">
        <v>1</v>
      </c>
      <c r="I54" s="1521">
        <v>3</v>
      </c>
      <c r="J54" s="238" t="s">
        <v>227</v>
      </c>
      <c r="K54" s="1029">
        <v>185</v>
      </c>
    </row>
    <row r="55" spans="1:11">
      <c r="A55" s="1575"/>
      <c r="B55" s="1561"/>
      <c r="C55" s="1521"/>
      <c r="D55" s="1521"/>
      <c r="E55" s="1521"/>
      <c r="F55" s="1521"/>
      <c r="G55" s="1521"/>
      <c r="H55" s="1521"/>
      <c r="I55" s="1521"/>
      <c r="J55" s="238" t="s">
        <v>49</v>
      </c>
      <c r="K55" s="1029">
        <v>123</v>
      </c>
    </row>
    <row r="56" spans="1:11">
      <c r="A56" s="1575"/>
      <c r="B56" s="1561"/>
      <c r="C56" s="1521"/>
      <c r="D56" s="1521"/>
      <c r="E56" s="1521"/>
      <c r="F56" s="1521"/>
      <c r="G56" s="1521"/>
      <c r="H56" s="1521"/>
      <c r="I56" s="1521"/>
      <c r="J56" s="238" t="s">
        <v>228</v>
      </c>
      <c r="K56" s="1029">
        <v>62</v>
      </c>
    </row>
    <row r="57" spans="1:11">
      <c r="A57" s="1575" t="s">
        <v>13</v>
      </c>
      <c r="B57" s="1561">
        <v>32</v>
      </c>
      <c r="C57" s="1521">
        <v>0</v>
      </c>
      <c r="D57" s="1521">
        <v>7</v>
      </c>
      <c r="E57" s="1521">
        <v>3</v>
      </c>
      <c r="F57" s="1521">
        <v>18</v>
      </c>
      <c r="G57" s="1521">
        <v>3</v>
      </c>
      <c r="H57" s="1521">
        <v>0</v>
      </c>
      <c r="I57" s="1521">
        <v>1</v>
      </c>
      <c r="J57" s="238" t="s">
        <v>227</v>
      </c>
      <c r="K57" s="1029">
        <v>35</v>
      </c>
    </row>
    <row r="58" spans="1:11">
      <c r="A58" s="1575"/>
      <c r="B58" s="1561"/>
      <c r="C58" s="1521"/>
      <c r="D58" s="1521"/>
      <c r="E58" s="1521"/>
      <c r="F58" s="1521"/>
      <c r="G58" s="1521"/>
      <c r="H58" s="1521"/>
      <c r="I58" s="1521"/>
      <c r="J58" s="238" t="s">
        <v>49</v>
      </c>
      <c r="K58" s="1029">
        <v>22</v>
      </c>
    </row>
    <row r="59" spans="1:11" ht="17.25" thickBot="1">
      <c r="A59" s="1576"/>
      <c r="B59" s="1527"/>
      <c r="C59" s="1522"/>
      <c r="D59" s="1522"/>
      <c r="E59" s="1522"/>
      <c r="F59" s="1522"/>
      <c r="G59" s="1522"/>
      <c r="H59" s="1522"/>
      <c r="I59" s="1522"/>
      <c r="J59" s="239" t="s">
        <v>228</v>
      </c>
      <c r="K59" s="662">
        <v>13</v>
      </c>
    </row>
    <row r="60" spans="1:11">
      <c r="B60" s="910"/>
      <c r="C60" s="910"/>
      <c r="D60" s="910"/>
      <c r="E60" s="910"/>
      <c r="F60" s="910"/>
      <c r="G60" s="910"/>
      <c r="H60" s="910"/>
      <c r="I60" s="910"/>
      <c r="K60" s="1030"/>
    </row>
    <row r="61" spans="1:11">
      <c r="A61" s="109" t="s">
        <v>1404</v>
      </c>
      <c r="B61" s="1026"/>
      <c r="C61" s="910"/>
      <c r="D61" s="910"/>
      <c r="E61" s="910"/>
      <c r="F61" s="910"/>
      <c r="G61" s="910"/>
      <c r="H61" s="910"/>
      <c r="I61" s="910"/>
      <c r="K61" s="1030"/>
    </row>
  </sheetData>
  <mergeCells count="167">
    <mergeCell ref="I57:I59"/>
    <mergeCell ref="C57:C59"/>
    <mergeCell ref="D57:D59"/>
    <mergeCell ref="E57:E59"/>
    <mergeCell ref="F57:F59"/>
    <mergeCell ref="G57:G59"/>
    <mergeCell ref="G48:G50"/>
    <mergeCell ref="H48:H50"/>
    <mergeCell ref="C51:C53"/>
    <mergeCell ref="D51:D53"/>
    <mergeCell ref="E51:E53"/>
    <mergeCell ref="F51:F53"/>
    <mergeCell ref="G51:G53"/>
    <mergeCell ref="H51:H53"/>
    <mergeCell ref="I51:I53"/>
    <mergeCell ref="D48:D50"/>
    <mergeCell ref="E48:E50"/>
    <mergeCell ref="F48:F50"/>
    <mergeCell ref="G54:G56"/>
    <mergeCell ref="H54:H56"/>
    <mergeCell ref="I54:I56"/>
    <mergeCell ref="C54:C56"/>
    <mergeCell ref="D54:D56"/>
    <mergeCell ref="E54:E56"/>
    <mergeCell ref="I39:I41"/>
    <mergeCell ref="G42:G44"/>
    <mergeCell ref="H42:H44"/>
    <mergeCell ref="I42:I44"/>
    <mergeCell ref="C42:C44"/>
    <mergeCell ref="D42:D44"/>
    <mergeCell ref="E42:E44"/>
    <mergeCell ref="F42:F44"/>
    <mergeCell ref="H45:H47"/>
    <mergeCell ref="I45:I47"/>
    <mergeCell ref="C45:C47"/>
    <mergeCell ref="D45:D47"/>
    <mergeCell ref="E45:E47"/>
    <mergeCell ref="F45:F47"/>
    <mergeCell ref="G45:G47"/>
    <mergeCell ref="E36:E38"/>
    <mergeCell ref="F36:F38"/>
    <mergeCell ref="G36:G38"/>
    <mergeCell ref="H36:H38"/>
    <mergeCell ref="C39:C41"/>
    <mergeCell ref="D39:D41"/>
    <mergeCell ref="E39:E41"/>
    <mergeCell ref="F39:F41"/>
    <mergeCell ref="G39:G41"/>
    <mergeCell ref="H39:H41"/>
    <mergeCell ref="I27:I29"/>
    <mergeCell ref="C27:C29"/>
    <mergeCell ref="D27:D29"/>
    <mergeCell ref="E27:E29"/>
    <mergeCell ref="F27:F29"/>
    <mergeCell ref="G27:G29"/>
    <mergeCell ref="H27:H29"/>
    <mergeCell ref="C30:C32"/>
    <mergeCell ref="D30:D32"/>
    <mergeCell ref="E30:E32"/>
    <mergeCell ref="F30:F32"/>
    <mergeCell ref="G30:G32"/>
    <mergeCell ref="H30:H32"/>
    <mergeCell ref="I30:I32"/>
    <mergeCell ref="C21:C23"/>
    <mergeCell ref="D21:D23"/>
    <mergeCell ref="E21:E23"/>
    <mergeCell ref="F21:F23"/>
    <mergeCell ref="H24:H26"/>
    <mergeCell ref="I24:I26"/>
    <mergeCell ref="C24:C26"/>
    <mergeCell ref="D24:D26"/>
    <mergeCell ref="E24:E26"/>
    <mergeCell ref="F24:F26"/>
    <mergeCell ref="G24:G26"/>
    <mergeCell ref="E15:E17"/>
    <mergeCell ref="F15:F17"/>
    <mergeCell ref="G15:G17"/>
    <mergeCell ref="H15:H17"/>
    <mergeCell ref="C18:C20"/>
    <mergeCell ref="D18:D20"/>
    <mergeCell ref="E18:E20"/>
    <mergeCell ref="F18:F20"/>
    <mergeCell ref="G18:G20"/>
    <mergeCell ref="H18:H20"/>
    <mergeCell ref="B57:B59"/>
    <mergeCell ref="B27:B29"/>
    <mergeCell ref="B33:B35"/>
    <mergeCell ref="B36:B38"/>
    <mergeCell ref="B39:B41"/>
    <mergeCell ref="B42:B44"/>
    <mergeCell ref="B45:B47"/>
    <mergeCell ref="B48:B50"/>
    <mergeCell ref="B51:B53"/>
    <mergeCell ref="B54:B56"/>
    <mergeCell ref="B30:B32"/>
    <mergeCell ref="I48:I50"/>
    <mergeCell ref="C48:C50"/>
    <mergeCell ref="I6:I8"/>
    <mergeCell ref="G9:G11"/>
    <mergeCell ref="H9:H11"/>
    <mergeCell ref="I9:I11"/>
    <mergeCell ref="I15:I17"/>
    <mergeCell ref="I18:I20"/>
    <mergeCell ref="G21:G23"/>
    <mergeCell ref="H21:H23"/>
    <mergeCell ref="I21:I23"/>
    <mergeCell ref="C9:C11"/>
    <mergeCell ref="D9:D11"/>
    <mergeCell ref="E9:E11"/>
    <mergeCell ref="F9:F11"/>
    <mergeCell ref="H12:H14"/>
    <mergeCell ref="I12:I14"/>
    <mergeCell ref="C12:C14"/>
    <mergeCell ref="D12:D14"/>
    <mergeCell ref="E12:E14"/>
    <mergeCell ref="F12:F14"/>
    <mergeCell ref="G12:G14"/>
    <mergeCell ref="C15:C17"/>
    <mergeCell ref="D15:D17"/>
    <mergeCell ref="H33:H35"/>
    <mergeCell ref="I33:I35"/>
    <mergeCell ref="A54:A56"/>
    <mergeCell ref="A15:A17"/>
    <mergeCell ref="A18:A20"/>
    <mergeCell ref="B4:I4"/>
    <mergeCell ref="B6:B8"/>
    <mergeCell ref="B9:B11"/>
    <mergeCell ref="B12:B14"/>
    <mergeCell ref="B15:B17"/>
    <mergeCell ref="B18:B20"/>
    <mergeCell ref="B21:B23"/>
    <mergeCell ref="B24:B26"/>
    <mergeCell ref="G6:G8"/>
    <mergeCell ref="H6:H8"/>
    <mergeCell ref="A6:A8"/>
    <mergeCell ref="C33:C35"/>
    <mergeCell ref="D33:D35"/>
    <mergeCell ref="E33:E35"/>
    <mergeCell ref="F33:F35"/>
    <mergeCell ref="G33:G35"/>
    <mergeCell ref="I36:I38"/>
    <mergeCell ref="C36:C38"/>
    <mergeCell ref="D36:D38"/>
    <mergeCell ref="F54:F56"/>
    <mergeCell ref="H57:H59"/>
    <mergeCell ref="A57:A59"/>
    <mergeCell ref="A1:K1"/>
    <mergeCell ref="A9:A11"/>
    <mergeCell ref="A12:A14"/>
    <mergeCell ref="E6:E8"/>
    <mergeCell ref="F6:F8"/>
    <mergeCell ref="A4:A5"/>
    <mergeCell ref="J4:K4"/>
    <mergeCell ref="C6:C8"/>
    <mergeCell ref="D6:D8"/>
    <mergeCell ref="J5:K5"/>
    <mergeCell ref="A48:A50"/>
    <mergeCell ref="A51:A53"/>
    <mergeCell ref="A42:A44"/>
    <mergeCell ref="A45:A47"/>
    <mergeCell ref="A21:A23"/>
    <mergeCell ref="A24:A26"/>
    <mergeCell ref="A27:A29"/>
    <mergeCell ref="A33:A35"/>
    <mergeCell ref="A36:A38"/>
    <mergeCell ref="A39:A41"/>
    <mergeCell ref="A30:A32"/>
  </mergeCells>
  <phoneticPr fontId="9" type="noConversion"/>
  <pageMargins left="0.7" right="0.31" top="0.28000000000000003" bottom="0.28000000000000003" header="0.3" footer="0.3"/>
  <pageSetup paperSize="9" scale="8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47"/>
  <sheetViews>
    <sheetView zoomScaleNormal="100" workbookViewId="0">
      <selection activeCell="D14" sqref="D14"/>
    </sheetView>
  </sheetViews>
  <sheetFormatPr defaultRowHeight="16.5"/>
  <cols>
    <col min="2" max="2" width="10.125" customWidth="1"/>
    <col min="3" max="3" width="19.25" bestFit="1" customWidth="1"/>
    <col min="4" max="4" width="11.25" bestFit="1" customWidth="1"/>
    <col min="5" max="11" width="13.5" style="28" customWidth="1"/>
  </cols>
  <sheetData>
    <row r="1" spans="1:11" ht="26.25">
      <c r="A1" s="1331" t="s">
        <v>724</v>
      </c>
      <c r="B1" s="1331"/>
      <c r="C1" s="1331"/>
      <c r="D1" s="1331"/>
      <c r="E1" s="1331"/>
      <c r="F1" s="1331"/>
      <c r="G1" s="1331"/>
      <c r="H1" s="1331"/>
      <c r="I1" s="1331"/>
      <c r="J1" s="1331"/>
      <c r="K1" s="1331"/>
    </row>
    <row r="2" spans="1:11" ht="16.5" customHeight="1">
      <c r="A2" s="17" t="s">
        <v>725</v>
      </c>
      <c r="B2" s="17"/>
      <c r="C2" s="18"/>
      <c r="D2" s="19"/>
      <c r="E2" s="19"/>
      <c r="F2" s="19"/>
      <c r="G2" s="19"/>
      <c r="H2" s="19"/>
      <c r="I2" s="19"/>
      <c r="J2" s="19"/>
      <c r="K2" s="4"/>
    </row>
    <row r="3" spans="1:11" ht="17.25" thickBot="1">
      <c r="A3" s="2"/>
      <c r="B3" s="31"/>
      <c r="C3" s="12"/>
      <c r="D3" s="8"/>
      <c r="F3" s="522" t="s">
        <v>959</v>
      </c>
      <c r="G3"/>
      <c r="H3"/>
      <c r="J3"/>
      <c r="K3" s="3" t="s">
        <v>234</v>
      </c>
    </row>
    <row r="4" spans="1:11" s="1" customFormat="1" ht="22.5" customHeight="1">
      <c r="A4" s="1462" t="s">
        <v>373</v>
      </c>
      <c r="B4" s="1438"/>
      <c r="C4" s="1439"/>
      <c r="D4" s="1480" t="s">
        <v>374</v>
      </c>
      <c r="E4" s="1438"/>
      <c r="F4" s="1438"/>
      <c r="G4" s="1438"/>
      <c r="H4" s="1438"/>
      <c r="I4" s="1438"/>
      <c r="J4" s="1438"/>
      <c r="K4" s="1439"/>
    </row>
    <row r="5" spans="1:11" s="1" customFormat="1" ht="37.5" customHeight="1">
      <c r="A5" s="1463"/>
      <c r="B5" s="1440"/>
      <c r="C5" s="1464"/>
      <c r="D5" s="481" t="s">
        <v>375</v>
      </c>
      <c r="E5" s="486" t="s">
        <v>932</v>
      </c>
      <c r="F5" s="486" t="s">
        <v>908</v>
      </c>
      <c r="G5" s="501" t="s">
        <v>934</v>
      </c>
      <c r="H5" s="669" t="s">
        <v>933</v>
      </c>
      <c r="I5" s="486" t="s">
        <v>935</v>
      </c>
      <c r="J5" s="486" t="s">
        <v>936</v>
      </c>
      <c r="K5" s="487" t="s">
        <v>937</v>
      </c>
    </row>
    <row r="6" spans="1:11">
      <c r="A6" s="1594" t="s">
        <v>376</v>
      </c>
      <c r="B6" s="39" t="s">
        <v>726</v>
      </c>
      <c r="C6" s="40" t="s">
        <v>706</v>
      </c>
      <c r="D6" s="663">
        <f>SUM(E6:K6)</f>
        <v>629</v>
      </c>
      <c r="E6" s="664">
        <v>61</v>
      </c>
      <c r="F6" s="664">
        <v>220</v>
      </c>
      <c r="G6" s="664">
        <v>21</v>
      </c>
      <c r="H6" s="664">
        <v>273</v>
      </c>
      <c r="I6" s="664">
        <v>54</v>
      </c>
      <c r="J6" s="664">
        <v>0</v>
      </c>
      <c r="K6" s="665">
        <v>0</v>
      </c>
    </row>
    <row r="7" spans="1:11">
      <c r="A7" s="1595"/>
      <c r="B7" s="1588" t="s">
        <v>377</v>
      </c>
      <c r="C7" s="15" t="s">
        <v>383</v>
      </c>
      <c r="D7" s="663">
        <f t="shared" ref="D7:D33" si="0">SUM(E7:K7)</f>
        <v>30390</v>
      </c>
      <c r="E7" s="664">
        <v>2933</v>
      </c>
      <c r="F7" s="664">
        <v>14100</v>
      </c>
      <c r="G7" s="664">
        <v>837</v>
      </c>
      <c r="H7" s="664">
        <v>11462</v>
      </c>
      <c r="I7" s="664">
        <v>1058</v>
      </c>
      <c r="J7" s="664">
        <v>0</v>
      </c>
      <c r="K7" s="665">
        <v>0</v>
      </c>
    </row>
    <row r="8" spans="1:11">
      <c r="A8" s="1595"/>
      <c r="B8" s="1588"/>
      <c r="C8" s="15" t="s">
        <v>19</v>
      </c>
      <c r="D8" s="663">
        <f t="shared" si="0"/>
        <v>24595</v>
      </c>
      <c r="E8" s="664">
        <v>2607</v>
      </c>
      <c r="F8" s="664">
        <v>10380</v>
      </c>
      <c r="G8" s="664">
        <v>743</v>
      </c>
      <c r="H8" s="664">
        <v>9845</v>
      </c>
      <c r="I8" s="664">
        <v>1020</v>
      </c>
      <c r="J8" s="664">
        <v>0</v>
      </c>
      <c r="K8" s="665">
        <v>0</v>
      </c>
    </row>
    <row r="9" spans="1:11">
      <c r="A9" s="1595"/>
      <c r="B9" s="16" t="s">
        <v>707</v>
      </c>
      <c r="C9" s="51" t="s">
        <v>592</v>
      </c>
      <c r="D9" s="663">
        <f t="shared" si="0"/>
        <v>4554</v>
      </c>
      <c r="E9" s="664">
        <v>497</v>
      </c>
      <c r="F9" s="664">
        <v>1817</v>
      </c>
      <c r="G9" s="664">
        <v>145</v>
      </c>
      <c r="H9" s="664">
        <v>1875</v>
      </c>
      <c r="I9" s="664">
        <v>220</v>
      </c>
      <c r="J9" s="664">
        <v>0</v>
      </c>
      <c r="K9" s="665">
        <v>0</v>
      </c>
    </row>
    <row r="10" spans="1:11" ht="16.5" customHeight="1">
      <c r="A10" s="1595" t="s">
        <v>879</v>
      </c>
      <c r="B10" s="16" t="s">
        <v>726</v>
      </c>
      <c r="C10" s="15" t="s">
        <v>706</v>
      </c>
      <c r="D10" s="663">
        <f t="shared" si="0"/>
        <v>172</v>
      </c>
      <c r="E10" s="664">
        <v>36</v>
      </c>
      <c r="F10" s="664">
        <v>100</v>
      </c>
      <c r="G10" s="664">
        <v>7</v>
      </c>
      <c r="H10" s="664">
        <v>28</v>
      </c>
      <c r="I10" s="664">
        <v>1</v>
      </c>
      <c r="J10" s="664">
        <v>0</v>
      </c>
      <c r="K10" s="665">
        <v>0</v>
      </c>
    </row>
    <row r="11" spans="1:11">
      <c r="A11" s="1595"/>
      <c r="B11" s="1588" t="s">
        <v>377</v>
      </c>
      <c r="C11" s="15" t="s">
        <v>383</v>
      </c>
      <c r="D11" s="663">
        <f t="shared" si="0"/>
        <v>8251</v>
      </c>
      <c r="E11" s="664">
        <v>1419</v>
      </c>
      <c r="F11" s="664">
        <v>5338</v>
      </c>
      <c r="G11" s="664">
        <v>330</v>
      </c>
      <c r="H11" s="664">
        <v>1144</v>
      </c>
      <c r="I11" s="664">
        <v>20</v>
      </c>
      <c r="J11" s="664">
        <v>0</v>
      </c>
      <c r="K11" s="665">
        <v>0</v>
      </c>
    </row>
    <row r="12" spans="1:11">
      <c r="A12" s="1595"/>
      <c r="B12" s="1588"/>
      <c r="C12" s="15" t="s">
        <v>378</v>
      </c>
      <c r="D12" s="663">
        <f t="shared" si="0"/>
        <v>5883</v>
      </c>
      <c r="E12" s="664">
        <v>1048</v>
      </c>
      <c r="F12" s="664">
        <v>3744</v>
      </c>
      <c r="G12" s="664">
        <v>266</v>
      </c>
      <c r="H12" s="664">
        <v>810</v>
      </c>
      <c r="I12" s="664">
        <v>15</v>
      </c>
      <c r="J12" s="664">
        <v>0</v>
      </c>
      <c r="K12" s="665">
        <v>0</v>
      </c>
    </row>
    <row r="13" spans="1:11" ht="33">
      <c r="A13" s="1595"/>
      <c r="B13" s="16" t="s">
        <v>707</v>
      </c>
      <c r="C13" s="41" t="s">
        <v>1437</v>
      </c>
      <c r="D13" s="663">
        <f t="shared" si="0"/>
        <v>2491</v>
      </c>
      <c r="E13" s="664">
        <v>434</v>
      </c>
      <c r="F13" s="664">
        <v>1596</v>
      </c>
      <c r="G13" s="664">
        <v>108</v>
      </c>
      <c r="H13" s="664">
        <v>346</v>
      </c>
      <c r="I13" s="664">
        <v>7</v>
      </c>
      <c r="J13" s="664">
        <v>0</v>
      </c>
      <c r="K13" s="665">
        <v>0</v>
      </c>
    </row>
    <row r="14" spans="1:11" ht="16.5" customHeight="1">
      <c r="A14" s="1593" t="s">
        <v>673</v>
      </c>
      <c r="B14" s="201" t="s">
        <v>726</v>
      </c>
      <c r="C14" s="51" t="s">
        <v>706</v>
      </c>
      <c r="D14" s="663">
        <f t="shared" si="0"/>
        <v>867</v>
      </c>
      <c r="E14" s="666">
        <v>571</v>
      </c>
      <c r="F14" s="666">
        <v>43</v>
      </c>
      <c r="G14" s="666">
        <v>39</v>
      </c>
      <c r="H14" s="666">
        <v>186</v>
      </c>
      <c r="I14" s="666">
        <v>25</v>
      </c>
      <c r="J14" s="666">
        <v>1</v>
      </c>
      <c r="K14" s="667">
        <v>2</v>
      </c>
    </row>
    <row r="15" spans="1:11">
      <c r="A15" s="1593"/>
      <c r="B15" s="1592" t="s">
        <v>674</v>
      </c>
      <c r="C15" s="51" t="s">
        <v>675</v>
      </c>
      <c r="D15" s="663">
        <f t="shared" si="0"/>
        <v>79144</v>
      </c>
      <c r="E15" s="666">
        <v>53157</v>
      </c>
      <c r="F15" s="666">
        <v>4636</v>
      </c>
      <c r="G15" s="666">
        <v>3595</v>
      </c>
      <c r="H15" s="666">
        <v>17101</v>
      </c>
      <c r="I15" s="666">
        <v>475</v>
      </c>
      <c r="J15" s="666">
        <v>37</v>
      </c>
      <c r="K15" s="667">
        <v>143</v>
      </c>
    </row>
    <row r="16" spans="1:11">
      <c r="A16" s="1593"/>
      <c r="B16" s="1592"/>
      <c r="C16" s="51" t="s">
        <v>676</v>
      </c>
      <c r="D16" s="663">
        <f t="shared" si="0"/>
        <v>3689</v>
      </c>
      <c r="E16" s="666">
        <v>2643</v>
      </c>
      <c r="F16" s="666">
        <v>157</v>
      </c>
      <c r="G16" s="666">
        <v>206</v>
      </c>
      <c r="H16" s="666">
        <v>620</v>
      </c>
      <c r="I16" s="666">
        <v>50</v>
      </c>
      <c r="J16" s="666">
        <v>1</v>
      </c>
      <c r="K16" s="667">
        <v>12</v>
      </c>
    </row>
    <row r="17" spans="1:11" ht="33">
      <c r="A17" s="1593"/>
      <c r="B17" s="201" t="s">
        <v>707</v>
      </c>
      <c r="C17" s="202" t="s">
        <v>1437</v>
      </c>
      <c r="D17" s="663">
        <f t="shared" si="0"/>
        <v>1342</v>
      </c>
      <c r="E17" s="666">
        <v>977</v>
      </c>
      <c r="F17" s="666">
        <v>62</v>
      </c>
      <c r="G17" s="666">
        <v>72</v>
      </c>
      <c r="H17" s="666">
        <v>216</v>
      </c>
      <c r="I17" s="666">
        <v>10</v>
      </c>
      <c r="J17" s="666">
        <v>0</v>
      </c>
      <c r="K17" s="667">
        <v>5</v>
      </c>
    </row>
    <row r="18" spans="1:11">
      <c r="A18" s="1589" t="s">
        <v>20</v>
      </c>
      <c r="B18" s="16" t="s">
        <v>726</v>
      </c>
      <c r="C18" s="15" t="s">
        <v>706</v>
      </c>
      <c r="D18" s="663">
        <f t="shared" si="0"/>
        <v>387</v>
      </c>
      <c r="E18" s="664">
        <v>76</v>
      </c>
      <c r="F18" s="664">
        <v>64</v>
      </c>
      <c r="G18" s="664">
        <v>94</v>
      </c>
      <c r="H18" s="664">
        <v>142</v>
      </c>
      <c r="I18" s="664">
        <v>8</v>
      </c>
      <c r="J18" s="664">
        <v>1</v>
      </c>
      <c r="K18" s="665">
        <v>2</v>
      </c>
    </row>
    <row r="19" spans="1:11">
      <c r="A19" s="1590"/>
      <c r="B19" s="1588" t="s">
        <v>377</v>
      </c>
      <c r="C19" s="15" t="s">
        <v>383</v>
      </c>
      <c r="D19" s="663">
        <f t="shared" si="0"/>
        <v>31420</v>
      </c>
      <c r="E19" s="664">
        <v>6436</v>
      </c>
      <c r="F19" s="664">
        <v>7149</v>
      </c>
      <c r="G19" s="664">
        <v>5104</v>
      </c>
      <c r="H19" s="664">
        <v>12225</v>
      </c>
      <c r="I19" s="664">
        <v>149</v>
      </c>
      <c r="J19" s="664">
        <v>77</v>
      </c>
      <c r="K19" s="665">
        <v>280</v>
      </c>
    </row>
    <row r="20" spans="1:11">
      <c r="A20" s="1590"/>
      <c r="B20" s="1588"/>
      <c r="C20" s="41" t="s">
        <v>379</v>
      </c>
      <c r="D20" s="663">
        <f t="shared" si="0"/>
        <v>4955</v>
      </c>
      <c r="E20" s="663">
        <v>1359</v>
      </c>
      <c r="F20" s="663">
        <v>515</v>
      </c>
      <c r="G20" s="663">
        <v>1902</v>
      </c>
      <c r="H20" s="663">
        <v>1110</v>
      </c>
      <c r="I20" s="664">
        <v>20</v>
      </c>
      <c r="J20" s="664">
        <v>0</v>
      </c>
      <c r="K20" s="665">
        <v>49</v>
      </c>
    </row>
    <row r="21" spans="1:11">
      <c r="A21" s="1590"/>
      <c r="B21" s="16" t="s">
        <v>707</v>
      </c>
      <c r="C21" s="41" t="s">
        <v>593</v>
      </c>
      <c r="D21" s="663">
        <f t="shared" si="0"/>
        <v>271</v>
      </c>
      <c r="E21" s="663">
        <v>87</v>
      </c>
      <c r="F21" s="663">
        <v>25</v>
      </c>
      <c r="G21" s="663">
        <v>84</v>
      </c>
      <c r="H21" s="663">
        <v>72</v>
      </c>
      <c r="I21" s="664">
        <v>0</v>
      </c>
      <c r="J21" s="664">
        <v>0</v>
      </c>
      <c r="K21" s="665">
        <v>3</v>
      </c>
    </row>
    <row r="22" spans="1:11">
      <c r="A22" s="1586" t="s">
        <v>380</v>
      </c>
      <c r="B22" s="16" t="s">
        <v>726</v>
      </c>
      <c r="C22" s="15" t="s">
        <v>706</v>
      </c>
      <c r="D22" s="663">
        <f t="shared" si="0"/>
        <v>8705</v>
      </c>
      <c r="E22" s="664">
        <v>1541</v>
      </c>
      <c r="F22" s="664">
        <v>369</v>
      </c>
      <c r="G22" s="664">
        <v>188</v>
      </c>
      <c r="H22" s="664">
        <v>2653</v>
      </c>
      <c r="I22" s="664">
        <v>3835</v>
      </c>
      <c r="J22" s="664">
        <v>7</v>
      </c>
      <c r="K22" s="665">
        <v>112</v>
      </c>
    </row>
    <row r="23" spans="1:11">
      <c r="A23" s="1586"/>
      <c r="B23" s="1588" t="s">
        <v>377</v>
      </c>
      <c r="C23" s="15" t="s">
        <v>383</v>
      </c>
      <c r="D23" s="663">
        <f t="shared" si="0"/>
        <v>415428</v>
      </c>
      <c r="E23" s="664">
        <v>119382</v>
      </c>
      <c r="F23" s="664">
        <v>35982</v>
      </c>
      <c r="G23" s="664">
        <v>14053</v>
      </c>
      <c r="H23" s="664">
        <v>166428</v>
      </c>
      <c r="I23" s="664">
        <v>68875</v>
      </c>
      <c r="J23" s="664">
        <v>400</v>
      </c>
      <c r="K23" s="665">
        <v>10308</v>
      </c>
    </row>
    <row r="24" spans="1:11">
      <c r="A24" s="1586"/>
      <c r="B24" s="1588"/>
      <c r="C24" s="15" t="s">
        <v>381</v>
      </c>
      <c r="D24" s="663">
        <f t="shared" si="0"/>
        <v>41052</v>
      </c>
      <c r="E24" s="664">
        <v>5796</v>
      </c>
      <c r="F24" s="664">
        <v>1860</v>
      </c>
      <c r="G24" s="664">
        <v>1092</v>
      </c>
      <c r="H24" s="664">
        <v>15093</v>
      </c>
      <c r="I24" s="664">
        <v>16112</v>
      </c>
      <c r="J24" s="664">
        <v>53</v>
      </c>
      <c r="K24" s="665">
        <v>1046</v>
      </c>
    </row>
    <row r="25" spans="1:11">
      <c r="A25" s="1586"/>
      <c r="B25" s="16" t="s">
        <v>707</v>
      </c>
      <c r="C25" s="15" t="s">
        <v>594</v>
      </c>
      <c r="D25" s="663">
        <f t="shared" si="0"/>
        <v>9054</v>
      </c>
      <c r="E25" s="664">
        <v>1434</v>
      </c>
      <c r="F25" s="664">
        <v>422</v>
      </c>
      <c r="G25" s="664">
        <v>252</v>
      </c>
      <c r="H25" s="664">
        <v>3538</v>
      </c>
      <c r="I25" s="664">
        <v>3038</v>
      </c>
      <c r="J25" s="664">
        <v>10</v>
      </c>
      <c r="K25" s="665">
        <v>360</v>
      </c>
    </row>
    <row r="26" spans="1:11">
      <c r="A26" s="1591" t="s">
        <v>677</v>
      </c>
      <c r="B26" s="201" t="s">
        <v>726</v>
      </c>
      <c r="C26" s="51" t="s">
        <v>706</v>
      </c>
      <c r="D26" s="663">
        <f t="shared" si="0"/>
        <v>269</v>
      </c>
      <c r="E26" s="666">
        <v>117</v>
      </c>
      <c r="F26" s="666">
        <v>43</v>
      </c>
      <c r="G26" s="666">
        <v>15</v>
      </c>
      <c r="H26" s="666">
        <v>59</v>
      </c>
      <c r="I26" s="666">
        <v>27</v>
      </c>
      <c r="J26" s="666">
        <v>0</v>
      </c>
      <c r="K26" s="667">
        <v>8</v>
      </c>
    </row>
    <row r="27" spans="1:11">
      <c r="A27" s="1591"/>
      <c r="B27" s="1592" t="s">
        <v>674</v>
      </c>
      <c r="C27" s="51" t="s">
        <v>675</v>
      </c>
      <c r="D27" s="663">
        <f t="shared" si="0"/>
        <v>20397</v>
      </c>
      <c r="E27" s="666">
        <v>10115</v>
      </c>
      <c r="F27" s="666">
        <v>4566</v>
      </c>
      <c r="G27" s="666">
        <v>1336</v>
      </c>
      <c r="H27" s="666">
        <v>3085</v>
      </c>
      <c r="I27" s="666">
        <v>487</v>
      </c>
      <c r="J27" s="666">
        <v>0</v>
      </c>
      <c r="K27" s="667">
        <v>808</v>
      </c>
    </row>
    <row r="28" spans="1:11">
      <c r="A28" s="1591"/>
      <c r="B28" s="1592"/>
      <c r="C28" s="51" t="s">
        <v>678</v>
      </c>
      <c r="D28" s="663">
        <f t="shared" si="0"/>
        <v>489</v>
      </c>
      <c r="E28" s="666">
        <v>69</v>
      </c>
      <c r="F28" s="666">
        <v>136</v>
      </c>
      <c r="G28" s="666">
        <v>91</v>
      </c>
      <c r="H28" s="666">
        <v>124</v>
      </c>
      <c r="I28" s="666">
        <v>28</v>
      </c>
      <c r="J28" s="666">
        <v>0</v>
      </c>
      <c r="K28" s="667">
        <v>41</v>
      </c>
    </row>
    <row r="29" spans="1:11">
      <c r="A29" s="1591"/>
      <c r="B29" s="201" t="s">
        <v>707</v>
      </c>
      <c r="C29" s="51" t="s">
        <v>679</v>
      </c>
      <c r="D29" s="663">
        <f t="shared" si="0"/>
        <v>209</v>
      </c>
      <c r="E29" s="666">
        <v>42</v>
      </c>
      <c r="F29" s="666">
        <v>50</v>
      </c>
      <c r="G29" s="666">
        <v>32</v>
      </c>
      <c r="H29" s="666">
        <v>59</v>
      </c>
      <c r="I29" s="666">
        <v>5</v>
      </c>
      <c r="J29" s="666">
        <v>0</v>
      </c>
      <c r="K29" s="667">
        <v>21</v>
      </c>
    </row>
    <row r="30" spans="1:11">
      <c r="A30" s="1586" t="s">
        <v>360</v>
      </c>
      <c r="B30" s="16" t="s">
        <v>726</v>
      </c>
      <c r="C30" s="15" t="s">
        <v>706</v>
      </c>
      <c r="D30" s="663">
        <f t="shared" si="0"/>
        <v>284</v>
      </c>
      <c r="E30" s="664">
        <v>65</v>
      </c>
      <c r="F30" s="664">
        <v>15</v>
      </c>
      <c r="G30" s="664">
        <v>4</v>
      </c>
      <c r="H30" s="664">
        <v>103</v>
      </c>
      <c r="I30" s="664">
        <v>91</v>
      </c>
      <c r="J30" s="664">
        <v>0</v>
      </c>
      <c r="K30" s="665">
        <v>6</v>
      </c>
    </row>
    <row r="31" spans="1:11">
      <c r="A31" s="1586"/>
      <c r="B31" s="1588" t="s">
        <v>377</v>
      </c>
      <c r="C31" s="15" t="s">
        <v>383</v>
      </c>
      <c r="D31" s="663">
        <f t="shared" si="0"/>
        <v>15052</v>
      </c>
      <c r="E31" s="663">
        <v>5077</v>
      </c>
      <c r="F31" s="664">
        <v>1186</v>
      </c>
      <c r="G31" s="664">
        <v>443</v>
      </c>
      <c r="H31" s="664">
        <v>6038</v>
      </c>
      <c r="I31" s="664">
        <v>1700</v>
      </c>
      <c r="J31" s="664">
        <v>0</v>
      </c>
      <c r="K31" s="665">
        <v>608</v>
      </c>
    </row>
    <row r="32" spans="1:11">
      <c r="A32" s="1586"/>
      <c r="B32" s="1588"/>
      <c r="C32" s="15" t="s">
        <v>382</v>
      </c>
      <c r="D32" s="663">
        <f t="shared" si="0"/>
        <v>853</v>
      </c>
      <c r="E32" s="664">
        <v>165</v>
      </c>
      <c r="F32" s="664">
        <v>60</v>
      </c>
      <c r="G32" s="664">
        <v>7</v>
      </c>
      <c r="H32" s="663">
        <v>371</v>
      </c>
      <c r="I32" s="664">
        <v>232</v>
      </c>
      <c r="J32" s="664">
        <v>0</v>
      </c>
      <c r="K32" s="665">
        <v>18</v>
      </c>
    </row>
    <row r="33" spans="1:11" ht="17.25" thickBot="1">
      <c r="A33" s="1587"/>
      <c r="B33" s="81" t="s">
        <v>707</v>
      </c>
      <c r="C33" s="82" t="s">
        <v>591</v>
      </c>
      <c r="D33" s="668">
        <f t="shared" si="0"/>
        <v>305</v>
      </c>
      <c r="E33" s="654">
        <v>34</v>
      </c>
      <c r="F33" s="654">
        <v>18</v>
      </c>
      <c r="G33" s="654">
        <v>3</v>
      </c>
      <c r="H33" s="654">
        <v>135</v>
      </c>
      <c r="I33" s="654">
        <v>102</v>
      </c>
      <c r="J33" s="654">
        <v>0</v>
      </c>
      <c r="K33" s="655">
        <v>13</v>
      </c>
    </row>
    <row r="34" spans="1:11">
      <c r="A34" s="42"/>
      <c r="B34" s="42"/>
      <c r="C34" s="47"/>
      <c r="D34" s="48"/>
      <c r="E34" s="43"/>
      <c r="F34" s="43"/>
      <c r="G34" s="43"/>
      <c r="H34" s="43"/>
      <c r="I34" s="43"/>
      <c r="J34" s="43"/>
      <c r="K34" s="43"/>
    </row>
    <row r="35" spans="1:11">
      <c r="A35" s="109" t="s">
        <v>1449</v>
      </c>
    </row>
    <row r="36" spans="1:11">
      <c r="A36" s="109" t="s">
        <v>1435</v>
      </c>
    </row>
    <row r="37" spans="1:11">
      <c r="A37" s="109" t="s">
        <v>1436</v>
      </c>
    </row>
    <row r="38" spans="1:11">
      <c r="A38" s="109" t="s">
        <v>1415</v>
      </c>
    </row>
    <row r="39" spans="1:11">
      <c r="A39" s="52" t="s">
        <v>1438</v>
      </c>
    </row>
    <row r="40" spans="1:11">
      <c r="A40" s="52" t="s">
        <v>1439</v>
      </c>
    </row>
    <row r="41" spans="1:11">
      <c r="A41" s="52" t="s">
        <v>1440</v>
      </c>
    </row>
    <row r="42" spans="1:11">
      <c r="A42" s="52" t="s">
        <v>1416</v>
      </c>
    </row>
    <row r="43" spans="1:11">
      <c r="A43" s="52" t="s">
        <v>1417</v>
      </c>
    </row>
    <row r="44" spans="1:11">
      <c r="A44" s="52" t="s">
        <v>727</v>
      </c>
    </row>
    <row r="47" spans="1:11">
      <c r="A47" s="109"/>
    </row>
  </sheetData>
  <mergeCells count="17">
    <mergeCell ref="A1:K1"/>
    <mergeCell ref="A4:C5"/>
    <mergeCell ref="D4:K4"/>
    <mergeCell ref="A14:A17"/>
    <mergeCell ref="B15:B16"/>
    <mergeCell ref="A6:A9"/>
    <mergeCell ref="B7:B8"/>
    <mergeCell ref="A10:A13"/>
    <mergeCell ref="B11:B12"/>
    <mergeCell ref="A30:A33"/>
    <mergeCell ref="B31:B32"/>
    <mergeCell ref="A22:A25"/>
    <mergeCell ref="B23:B24"/>
    <mergeCell ref="A18:A21"/>
    <mergeCell ref="B19:B20"/>
    <mergeCell ref="A26:A29"/>
    <mergeCell ref="B27:B28"/>
  </mergeCells>
  <phoneticPr fontId="9" type="noConversion"/>
  <pageMargins left="0.57999999999999996" right="0.7" top="0.56000000000000005" bottom="0.75" header="0.3" footer="0.3"/>
  <pageSetup paperSize="9" scale="68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66"/>
  <sheetViews>
    <sheetView zoomScale="90" zoomScaleNormal="90" workbookViewId="0">
      <selection activeCell="D15" sqref="D15"/>
    </sheetView>
  </sheetViews>
  <sheetFormatPr defaultRowHeight="16.5"/>
  <cols>
    <col min="1" max="1" width="6.5" style="107" customWidth="1"/>
    <col min="2" max="2" width="9.125" style="107" bestFit="1" customWidth="1"/>
    <col min="3" max="3" width="9.375" style="107" bestFit="1" customWidth="1"/>
    <col min="4" max="4" width="5.125" style="115" bestFit="1" customWidth="1"/>
    <col min="5" max="6" width="9.375" style="125" bestFit="1" customWidth="1"/>
    <col min="7" max="8" width="9.125" style="125" bestFit="1" customWidth="1"/>
    <col min="9" max="9" width="9.375" style="125" bestFit="1" customWidth="1"/>
    <col min="10" max="10" width="9.125" style="125" bestFit="1" customWidth="1"/>
    <col min="11" max="11" width="5.125" style="115" bestFit="1" customWidth="1"/>
    <col min="12" max="18" width="9.125" style="125" bestFit="1" customWidth="1"/>
    <col min="19" max="16384" width="9" style="107"/>
  </cols>
  <sheetData>
    <row r="1" spans="1:19" ht="26.25">
      <c r="A1" s="1331" t="s">
        <v>728</v>
      </c>
      <c r="B1" s="1331"/>
      <c r="C1" s="1331"/>
      <c r="D1" s="1331"/>
      <c r="E1" s="1331"/>
      <c r="F1" s="1331"/>
      <c r="G1" s="1331"/>
      <c r="H1" s="1331"/>
      <c r="I1" s="1331"/>
      <c r="J1" s="1331"/>
      <c r="K1" s="1331"/>
      <c r="L1" s="1331"/>
      <c r="M1" s="1331"/>
      <c r="N1" s="1331"/>
      <c r="O1" s="1331"/>
      <c r="P1" s="1331"/>
      <c r="Q1" s="1331"/>
      <c r="R1" s="1331"/>
    </row>
    <row r="2" spans="1:19" ht="16.5" customHeight="1">
      <c r="A2" s="114" t="s">
        <v>729</v>
      </c>
      <c r="B2" s="128"/>
      <c r="C2" s="120"/>
      <c r="D2" s="200"/>
      <c r="E2" s="127"/>
      <c r="F2" s="124"/>
      <c r="G2" s="124"/>
      <c r="H2" s="124"/>
      <c r="I2" s="124"/>
      <c r="J2" s="124"/>
      <c r="K2" s="111"/>
      <c r="L2" s="124"/>
      <c r="M2" s="124"/>
      <c r="N2" s="124"/>
      <c r="O2" s="124"/>
    </row>
    <row r="3" spans="1:19" ht="17.25" thickBot="1">
      <c r="A3" s="109"/>
      <c r="B3" s="128"/>
      <c r="C3" s="121"/>
      <c r="D3" s="200"/>
      <c r="E3" s="129"/>
      <c r="I3" s="522" t="s">
        <v>959</v>
      </c>
      <c r="K3" s="200"/>
      <c r="R3" s="126" t="s">
        <v>411</v>
      </c>
    </row>
    <row r="4" spans="1:19" s="108" customFormat="1" ht="16.5" customHeight="1">
      <c r="A4" s="1462" t="s">
        <v>26</v>
      </c>
      <c r="B4" s="1438" t="s">
        <v>706</v>
      </c>
      <c r="C4" s="1438" t="s">
        <v>384</v>
      </c>
      <c r="D4" s="1438"/>
      <c r="E4" s="1438"/>
      <c r="F4" s="1438"/>
      <c r="G4" s="1438"/>
      <c r="H4" s="1438"/>
      <c r="I4" s="1438"/>
      <c r="J4" s="1438"/>
      <c r="K4" s="1438" t="s">
        <v>738</v>
      </c>
      <c r="L4" s="1438"/>
      <c r="M4" s="1438"/>
      <c r="N4" s="1438"/>
      <c r="O4" s="1438"/>
      <c r="P4" s="1438"/>
      <c r="Q4" s="1438"/>
      <c r="R4" s="1439"/>
    </row>
    <row r="5" spans="1:19" s="108" customFormat="1" ht="16.5" customHeight="1">
      <c r="A5" s="1463"/>
      <c r="B5" s="1440"/>
      <c r="C5" s="1610" t="s">
        <v>51</v>
      </c>
      <c r="D5" s="1440" t="s">
        <v>385</v>
      </c>
      <c r="E5" s="1440"/>
      <c r="F5" s="1440"/>
      <c r="G5" s="1440"/>
      <c r="H5" s="1440"/>
      <c r="I5" s="1440"/>
      <c r="J5" s="1440"/>
      <c r="K5" s="1440"/>
      <c r="L5" s="1440"/>
      <c r="M5" s="1440"/>
      <c r="N5" s="1440"/>
      <c r="O5" s="1440"/>
      <c r="P5" s="1440"/>
      <c r="Q5" s="1440"/>
      <c r="R5" s="1464"/>
    </row>
    <row r="6" spans="1:19" s="108" customFormat="1" ht="16.5" customHeight="1">
      <c r="A6" s="1463"/>
      <c r="B6" s="1440"/>
      <c r="C6" s="1410"/>
      <c r="D6" s="1440" t="s">
        <v>21</v>
      </c>
      <c r="E6" s="1440"/>
      <c r="F6" s="1421" t="s">
        <v>386</v>
      </c>
      <c r="G6" s="1421"/>
      <c r="H6" s="1421"/>
      <c r="I6" s="1421"/>
      <c r="J6" s="1611" t="s">
        <v>387</v>
      </c>
      <c r="K6" s="1440" t="s">
        <v>21</v>
      </c>
      <c r="L6" s="1440"/>
      <c r="M6" s="1421" t="s">
        <v>737</v>
      </c>
      <c r="N6" s="1611" t="s">
        <v>28</v>
      </c>
      <c r="O6" s="1611"/>
      <c r="P6" s="1611"/>
      <c r="Q6" s="1421" t="s">
        <v>388</v>
      </c>
      <c r="R6" s="1484" t="s">
        <v>389</v>
      </c>
    </row>
    <row r="7" spans="1:19" s="122" customFormat="1" ht="33" customHeight="1" thickBot="1">
      <c r="A7" s="1609"/>
      <c r="B7" s="1610"/>
      <c r="C7" s="1410"/>
      <c r="D7" s="1610"/>
      <c r="E7" s="1610"/>
      <c r="F7" s="268" t="s">
        <v>9</v>
      </c>
      <c r="G7" s="268" t="s">
        <v>390</v>
      </c>
      <c r="H7" s="268" t="s">
        <v>391</v>
      </c>
      <c r="I7" s="268" t="s">
        <v>392</v>
      </c>
      <c r="J7" s="1612"/>
      <c r="K7" s="1610"/>
      <c r="L7" s="1610"/>
      <c r="M7" s="1612"/>
      <c r="N7" s="268" t="s">
        <v>9</v>
      </c>
      <c r="O7" s="183" t="s">
        <v>393</v>
      </c>
      <c r="P7" s="183" t="s">
        <v>394</v>
      </c>
      <c r="Q7" s="1612"/>
      <c r="R7" s="1613"/>
    </row>
    <row r="8" spans="1:19" s="108" customFormat="1" ht="17.25" customHeight="1">
      <c r="A8" s="1462" t="s">
        <v>21</v>
      </c>
      <c r="B8" s="1603">
        <f>SUM(B11:B61)</f>
        <v>629</v>
      </c>
      <c r="C8" s="1606">
        <f>SUM(C11:C61)</f>
        <v>30390</v>
      </c>
      <c r="D8" s="230" t="s">
        <v>227</v>
      </c>
      <c r="E8" s="952">
        <f>SUM(F8,J8)</f>
        <v>26885</v>
      </c>
      <c r="F8" s="952">
        <f>SUM(G8:I8)</f>
        <v>24595</v>
      </c>
      <c r="G8" s="713">
        <f>SUM(G9:G10)</f>
        <v>3551</v>
      </c>
      <c r="H8" s="713">
        <f t="shared" ref="H8:J8" si="0">SUM(H9:H10)</f>
        <v>9828</v>
      </c>
      <c r="I8" s="713">
        <f t="shared" si="0"/>
        <v>11216</v>
      </c>
      <c r="J8" s="713">
        <f t="shared" si="0"/>
        <v>2290</v>
      </c>
      <c r="K8" s="713" t="s">
        <v>227</v>
      </c>
      <c r="L8" s="713">
        <f>SUM(M8:N8,Q8:R8)</f>
        <v>6689</v>
      </c>
      <c r="M8" s="713">
        <f>SUM(M9:M10)</f>
        <v>624</v>
      </c>
      <c r="N8" s="713">
        <f>SUM(O8:P8)</f>
        <v>5027</v>
      </c>
      <c r="O8" s="713">
        <f>SUM(O9:O10)</f>
        <v>4554</v>
      </c>
      <c r="P8" s="713">
        <f>SUM(P9:P10)</f>
        <v>473</v>
      </c>
      <c r="Q8" s="713">
        <f>SUM(Q9:Q10)</f>
        <v>657</v>
      </c>
      <c r="R8" s="1031">
        <f>SUM(R9:R10)</f>
        <v>381</v>
      </c>
      <c r="S8" s="1032"/>
    </row>
    <row r="9" spans="1:19" s="108" customFormat="1" ht="17.25" customHeight="1">
      <c r="A9" s="1463"/>
      <c r="B9" s="1604"/>
      <c r="C9" s="1607"/>
      <c r="D9" s="231" t="s">
        <v>49</v>
      </c>
      <c r="E9" s="953">
        <f>SUM(F9,J9)</f>
        <v>13960</v>
      </c>
      <c r="F9" s="953">
        <f>SUM(G9:I9)</f>
        <v>12761</v>
      </c>
      <c r="G9" s="715">
        <f>SUM(G12,G15,G18,G21,G24,G27,G30,G33,G36,G39,G42,G45,G48,G51,G54,G57,G60)</f>
        <v>1833</v>
      </c>
      <c r="H9" s="715">
        <f t="shared" ref="H9:J9" si="1">SUM(H12,H15,H18,H21,H24,H27,H30,H33,H36,H39,H42,H45,H48,H51,H54,H57,H60)</f>
        <v>5150</v>
      </c>
      <c r="I9" s="715">
        <f t="shared" si="1"/>
        <v>5778</v>
      </c>
      <c r="J9" s="715">
        <f t="shared" si="1"/>
        <v>1199</v>
      </c>
      <c r="K9" s="715" t="s">
        <v>49</v>
      </c>
      <c r="L9" s="715">
        <f>SUM(M9:N9,Q9:R9)</f>
        <v>395</v>
      </c>
      <c r="M9" s="715">
        <f>SUM(M12,M15,M18,M21,M24,M27,M30,M33,M36,M39,M42,M45,M48,M51,M54,M57,M60)</f>
        <v>68</v>
      </c>
      <c r="N9" s="715">
        <f>SUM(O9:P9)</f>
        <v>38</v>
      </c>
      <c r="O9" s="715">
        <f t="shared" ref="O9:R10" si="2">SUM(O12,O15,O18,O21,O24,O27,O30,O33,O36,O39,O42,O45,O48,O51,O54,O57,O60)</f>
        <v>24</v>
      </c>
      <c r="P9" s="715">
        <f t="shared" si="2"/>
        <v>14</v>
      </c>
      <c r="Q9" s="715">
        <f t="shared" si="2"/>
        <v>0</v>
      </c>
      <c r="R9" s="1033">
        <f t="shared" si="2"/>
        <v>289</v>
      </c>
      <c r="S9" s="1032"/>
    </row>
    <row r="10" spans="1:19" s="108" customFormat="1" ht="17.25" customHeight="1" thickBot="1">
      <c r="A10" s="1481"/>
      <c r="B10" s="1605"/>
      <c r="C10" s="1608"/>
      <c r="D10" s="251" t="s">
        <v>228</v>
      </c>
      <c r="E10" s="719">
        <f>SUM(F10,J10)</f>
        <v>12925</v>
      </c>
      <c r="F10" s="719">
        <f>SUM(G10:I10)</f>
        <v>11834</v>
      </c>
      <c r="G10" s="719">
        <f>SUM(G13,G16,G19,G22,G25,G28,G31,G34,G37,G40,G43,G46,G49,G52,G55,G58,G61)</f>
        <v>1718</v>
      </c>
      <c r="H10" s="719">
        <f t="shared" ref="H10:J10" si="3">SUM(H13,H16,H19,H22,H25,H28,H31,H34,H37,H40,H43,H46,H49,H52,H55,H58,H61)</f>
        <v>4678</v>
      </c>
      <c r="I10" s="719">
        <f t="shared" si="3"/>
        <v>5438</v>
      </c>
      <c r="J10" s="719">
        <f t="shared" si="3"/>
        <v>1091</v>
      </c>
      <c r="K10" s="719" t="s">
        <v>228</v>
      </c>
      <c r="L10" s="719">
        <f>SUM(M10:N10,Q10:R10)</f>
        <v>6294</v>
      </c>
      <c r="M10" s="719">
        <f>SUM(M13,M16,M19,M22,M25,M28,M31,M34,M37,M40,M43,M46,M49,M52,M55,M58,M61)</f>
        <v>556</v>
      </c>
      <c r="N10" s="719">
        <f>SUM(O10:P10)</f>
        <v>4989</v>
      </c>
      <c r="O10" s="719">
        <f t="shared" si="2"/>
        <v>4530</v>
      </c>
      <c r="P10" s="719">
        <f t="shared" si="2"/>
        <v>459</v>
      </c>
      <c r="Q10" s="719">
        <f t="shared" si="2"/>
        <v>657</v>
      </c>
      <c r="R10" s="866">
        <f t="shared" si="2"/>
        <v>92</v>
      </c>
      <c r="S10" s="1032"/>
    </row>
    <row r="11" spans="1:19">
      <c r="A11" s="1361" t="s">
        <v>368</v>
      </c>
      <c r="B11" s="1600">
        <v>54</v>
      </c>
      <c r="C11" s="1596">
        <v>2059</v>
      </c>
      <c r="D11" s="269" t="s">
        <v>227</v>
      </c>
      <c r="E11" s="1034">
        <f>F11+J11</f>
        <v>1798</v>
      </c>
      <c r="F11" s="1034">
        <v>1752</v>
      </c>
      <c r="G11" s="1035">
        <v>352</v>
      </c>
      <c r="H11" s="1035">
        <v>693</v>
      </c>
      <c r="I11" s="1035">
        <v>707</v>
      </c>
      <c r="J11" s="1035">
        <v>46</v>
      </c>
      <c r="K11" s="1035" t="s">
        <v>227</v>
      </c>
      <c r="L11" s="1035">
        <f>M11+N11+Q11+R11</f>
        <v>537</v>
      </c>
      <c r="M11" s="1035">
        <v>53</v>
      </c>
      <c r="N11" s="1035">
        <v>409</v>
      </c>
      <c r="O11" s="1035">
        <v>353</v>
      </c>
      <c r="P11" s="1035">
        <v>56</v>
      </c>
      <c r="Q11" s="1035">
        <v>53</v>
      </c>
      <c r="R11" s="1036">
        <v>22</v>
      </c>
      <c r="S11" s="910"/>
    </row>
    <row r="12" spans="1:19">
      <c r="A12" s="1364" t="s">
        <v>338</v>
      </c>
      <c r="B12" s="1600"/>
      <c r="C12" s="1597"/>
      <c r="D12" s="250" t="s">
        <v>49</v>
      </c>
      <c r="E12" s="1035">
        <f t="shared" ref="E12:E61" si="4">F12+J12</f>
        <v>915</v>
      </c>
      <c r="F12" s="1035">
        <v>894</v>
      </c>
      <c r="G12" s="867">
        <v>172</v>
      </c>
      <c r="H12" s="867">
        <v>368</v>
      </c>
      <c r="I12" s="867">
        <v>354</v>
      </c>
      <c r="J12" s="867">
        <v>21</v>
      </c>
      <c r="K12" s="867" t="s">
        <v>49</v>
      </c>
      <c r="L12" s="1035">
        <f t="shared" ref="L12:L61" si="5">M12+N12+Q12+R12</f>
        <v>14</v>
      </c>
      <c r="M12" s="867">
        <v>4</v>
      </c>
      <c r="N12" s="1035">
        <v>0</v>
      </c>
      <c r="O12" s="867">
        <v>0</v>
      </c>
      <c r="P12" s="867">
        <v>0</v>
      </c>
      <c r="Q12" s="867">
        <v>0</v>
      </c>
      <c r="R12" s="868">
        <v>10</v>
      </c>
      <c r="S12" s="910"/>
    </row>
    <row r="13" spans="1:19">
      <c r="A13" s="1364" t="s">
        <v>338</v>
      </c>
      <c r="B13" s="1601"/>
      <c r="C13" s="1598"/>
      <c r="D13" s="250" t="s">
        <v>228</v>
      </c>
      <c r="E13" s="1035">
        <f t="shared" si="4"/>
        <v>883</v>
      </c>
      <c r="F13" s="1035">
        <v>858</v>
      </c>
      <c r="G13" s="867">
        <v>180</v>
      </c>
      <c r="H13" s="867">
        <v>325</v>
      </c>
      <c r="I13" s="867">
        <v>353</v>
      </c>
      <c r="J13" s="867">
        <v>25</v>
      </c>
      <c r="K13" s="867" t="s">
        <v>228</v>
      </c>
      <c r="L13" s="1035">
        <f t="shared" si="5"/>
        <v>523</v>
      </c>
      <c r="M13" s="867">
        <v>49</v>
      </c>
      <c r="N13" s="1035">
        <v>409</v>
      </c>
      <c r="O13" s="867">
        <v>353</v>
      </c>
      <c r="P13" s="867">
        <v>56</v>
      </c>
      <c r="Q13" s="867">
        <v>53</v>
      </c>
      <c r="R13" s="868">
        <v>12</v>
      </c>
      <c r="S13" s="910"/>
    </row>
    <row r="14" spans="1:19">
      <c r="A14" s="1364" t="s">
        <v>243</v>
      </c>
      <c r="B14" s="1599">
        <v>72</v>
      </c>
      <c r="C14" s="1596">
        <v>3238</v>
      </c>
      <c r="D14" s="250" t="s">
        <v>227</v>
      </c>
      <c r="E14" s="1035">
        <f t="shared" si="4"/>
        <v>2803</v>
      </c>
      <c r="F14" s="1035">
        <v>2609</v>
      </c>
      <c r="G14" s="867">
        <v>363</v>
      </c>
      <c r="H14" s="867">
        <v>1049</v>
      </c>
      <c r="I14" s="867">
        <v>1197</v>
      </c>
      <c r="J14" s="867">
        <v>194</v>
      </c>
      <c r="K14" s="867" t="s">
        <v>227</v>
      </c>
      <c r="L14" s="1035">
        <f t="shared" si="5"/>
        <v>725</v>
      </c>
      <c r="M14" s="867">
        <v>71</v>
      </c>
      <c r="N14" s="1035">
        <v>535</v>
      </c>
      <c r="O14" s="867">
        <v>495</v>
      </c>
      <c r="P14" s="867">
        <v>40</v>
      </c>
      <c r="Q14" s="867">
        <v>70</v>
      </c>
      <c r="R14" s="868">
        <v>49</v>
      </c>
      <c r="S14" s="910"/>
    </row>
    <row r="15" spans="1:19">
      <c r="A15" s="1364" t="s">
        <v>339</v>
      </c>
      <c r="B15" s="1600"/>
      <c r="C15" s="1597"/>
      <c r="D15" s="250" t="s">
        <v>49</v>
      </c>
      <c r="E15" s="1035">
        <f t="shared" si="4"/>
        <v>1468</v>
      </c>
      <c r="F15" s="1035">
        <v>1360</v>
      </c>
      <c r="G15" s="867">
        <v>182</v>
      </c>
      <c r="H15" s="867">
        <v>569</v>
      </c>
      <c r="I15" s="867">
        <v>609</v>
      </c>
      <c r="J15" s="867">
        <v>108</v>
      </c>
      <c r="K15" s="867" t="s">
        <v>49</v>
      </c>
      <c r="L15" s="1035">
        <f t="shared" si="5"/>
        <v>57</v>
      </c>
      <c r="M15" s="867">
        <v>7</v>
      </c>
      <c r="N15" s="1035">
        <v>4</v>
      </c>
      <c r="O15" s="867">
        <v>2</v>
      </c>
      <c r="P15" s="867">
        <v>2</v>
      </c>
      <c r="Q15" s="867">
        <v>0</v>
      </c>
      <c r="R15" s="868">
        <v>46</v>
      </c>
      <c r="S15" s="910"/>
    </row>
    <row r="16" spans="1:19">
      <c r="A16" s="1364" t="s">
        <v>339</v>
      </c>
      <c r="B16" s="1601"/>
      <c r="C16" s="1598"/>
      <c r="D16" s="250" t="s">
        <v>228</v>
      </c>
      <c r="E16" s="1035">
        <f t="shared" si="4"/>
        <v>1335</v>
      </c>
      <c r="F16" s="1035">
        <v>1249</v>
      </c>
      <c r="G16" s="867">
        <v>181</v>
      </c>
      <c r="H16" s="867">
        <v>480</v>
      </c>
      <c r="I16" s="867">
        <v>588</v>
      </c>
      <c r="J16" s="867">
        <v>86</v>
      </c>
      <c r="K16" s="867" t="s">
        <v>228</v>
      </c>
      <c r="L16" s="1035">
        <f t="shared" si="5"/>
        <v>668</v>
      </c>
      <c r="M16" s="867">
        <v>64</v>
      </c>
      <c r="N16" s="1035">
        <v>531</v>
      </c>
      <c r="O16" s="867">
        <v>493</v>
      </c>
      <c r="P16" s="867">
        <v>38</v>
      </c>
      <c r="Q16" s="867">
        <v>70</v>
      </c>
      <c r="R16" s="868">
        <v>3</v>
      </c>
      <c r="S16" s="910"/>
    </row>
    <row r="17" spans="1:19">
      <c r="A17" s="1364" t="s">
        <v>244</v>
      </c>
      <c r="B17" s="1599">
        <v>41</v>
      </c>
      <c r="C17" s="1596">
        <v>3113</v>
      </c>
      <c r="D17" s="250" t="s">
        <v>227</v>
      </c>
      <c r="E17" s="1035">
        <f t="shared" si="4"/>
        <v>2755</v>
      </c>
      <c r="F17" s="1035">
        <v>2141</v>
      </c>
      <c r="G17" s="867">
        <v>245</v>
      </c>
      <c r="H17" s="867">
        <v>786</v>
      </c>
      <c r="I17" s="867">
        <v>1110</v>
      </c>
      <c r="J17" s="867">
        <v>614</v>
      </c>
      <c r="K17" s="867" t="s">
        <v>227</v>
      </c>
      <c r="L17" s="1035">
        <f t="shared" si="5"/>
        <v>581</v>
      </c>
      <c r="M17" s="867">
        <v>41</v>
      </c>
      <c r="N17" s="1035">
        <v>450</v>
      </c>
      <c r="O17" s="867">
        <v>382</v>
      </c>
      <c r="P17" s="867">
        <v>68</v>
      </c>
      <c r="Q17" s="867">
        <v>53</v>
      </c>
      <c r="R17" s="868">
        <v>37</v>
      </c>
      <c r="S17" s="910"/>
    </row>
    <row r="18" spans="1:19">
      <c r="A18" s="1364" t="s">
        <v>340</v>
      </c>
      <c r="B18" s="1600"/>
      <c r="C18" s="1597"/>
      <c r="D18" s="250" t="s">
        <v>49</v>
      </c>
      <c r="E18" s="1035">
        <f t="shared" si="4"/>
        <v>1436</v>
      </c>
      <c r="F18" s="1035">
        <v>1123</v>
      </c>
      <c r="G18" s="867">
        <v>124</v>
      </c>
      <c r="H18" s="867">
        <v>404</v>
      </c>
      <c r="I18" s="867">
        <v>595</v>
      </c>
      <c r="J18" s="867">
        <v>313</v>
      </c>
      <c r="K18" s="867" t="s">
        <v>49</v>
      </c>
      <c r="L18" s="1035">
        <f t="shared" si="5"/>
        <v>40</v>
      </c>
      <c r="M18" s="867">
        <v>5</v>
      </c>
      <c r="N18" s="1035">
        <v>3</v>
      </c>
      <c r="O18" s="867">
        <v>3</v>
      </c>
      <c r="P18" s="867">
        <v>0</v>
      </c>
      <c r="Q18" s="867">
        <v>0</v>
      </c>
      <c r="R18" s="868">
        <v>32</v>
      </c>
      <c r="S18" s="910"/>
    </row>
    <row r="19" spans="1:19">
      <c r="A19" s="1364" t="s">
        <v>340</v>
      </c>
      <c r="B19" s="1601"/>
      <c r="C19" s="1598"/>
      <c r="D19" s="250" t="s">
        <v>228</v>
      </c>
      <c r="E19" s="1035">
        <f t="shared" si="4"/>
        <v>1319</v>
      </c>
      <c r="F19" s="1035">
        <v>1018</v>
      </c>
      <c r="G19" s="867">
        <v>121</v>
      </c>
      <c r="H19" s="867">
        <v>382</v>
      </c>
      <c r="I19" s="867">
        <v>515</v>
      </c>
      <c r="J19" s="867">
        <v>301</v>
      </c>
      <c r="K19" s="867" t="s">
        <v>228</v>
      </c>
      <c r="L19" s="1035">
        <f t="shared" si="5"/>
        <v>541</v>
      </c>
      <c r="M19" s="867">
        <v>36</v>
      </c>
      <c r="N19" s="1035">
        <v>447</v>
      </c>
      <c r="O19" s="867">
        <v>379</v>
      </c>
      <c r="P19" s="867">
        <v>68</v>
      </c>
      <c r="Q19" s="867">
        <v>53</v>
      </c>
      <c r="R19" s="868">
        <v>5</v>
      </c>
      <c r="S19" s="910"/>
    </row>
    <row r="20" spans="1:19">
      <c r="A20" s="1364" t="s">
        <v>245</v>
      </c>
      <c r="B20" s="1599">
        <v>26</v>
      </c>
      <c r="C20" s="1599">
        <v>917</v>
      </c>
      <c r="D20" s="250" t="s">
        <v>227</v>
      </c>
      <c r="E20" s="1035">
        <f t="shared" si="4"/>
        <v>847</v>
      </c>
      <c r="F20" s="1035">
        <v>847</v>
      </c>
      <c r="G20" s="867">
        <v>124</v>
      </c>
      <c r="H20" s="867">
        <v>371</v>
      </c>
      <c r="I20" s="867">
        <v>352</v>
      </c>
      <c r="J20" s="867">
        <v>0</v>
      </c>
      <c r="K20" s="867" t="s">
        <v>227</v>
      </c>
      <c r="L20" s="1035">
        <f t="shared" si="5"/>
        <v>231</v>
      </c>
      <c r="M20" s="867">
        <v>26</v>
      </c>
      <c r="N20" s="1035">
        <v>164</v>
      </c>
      <c r="O20" s="867">
        <v>156</v>
      </c>
      <c r="P20" s="867">
        <v>8</v>
      </c>
      <c r="Q20" s="867">
        <v>29</v>
      </c>
      <c r="R20" s="868">
        <v>12</v>
      </c>
      <c r="S20" s="910"/>
    </row>
    <row r="21" spans="1:19">
      <c r="A21" s="1364" t="s">
        <v>341</v>
      </c>
      <c r="B21" s="1600"/>
      <c r="C21" s="1600"/>
      <c r="D21" s="250" t="s">
        <v>49</v>
      </c>
      <c r="E21" s="1035">
        <f t="shared" si="4"/>
        <v>429</v>
      </c>
      <c r="F21" s="1035">
        <v>429</v>
      </c>
      <c r="G21" s="867">
        <v>57</v>
      </c>
      <c r="H21" s="867">
        <v>204</v>
      </c>
      <c r="I21" s="867">
        <v>168</v>
      </c>
      <c r="J21" s="867">
        <v>0</v>
      </c>
      <c r="K21" s="867" t="s">
        <v>49</v>
      </c>
      <c r="L21" s="1035">
        <f t="shared" si="5"/>
        <v>11</v>
      </c>
      <c r="M21" s="867">
        <v>0</v>
      </c>
      <c r="N21" s="1035">
        <v>1</v>
      </c>
      <c r="O21" s="867">
        <v>1</v>
      </c>
      <c r="P21" s="867">
        <v>0</v>
      </c>
      <c r="Q21" s="867">
        <v>0</v>
      </c>
      <c r="R21" s="868">
        <v>10</v>
      </c>
      <c r="S21" s="910"/>
    </row>
    <row r="22" spans="1:19">
      <c r="A22" s="1364" t="s">
        <v>341</v>
      </c>
      <c r="B22" s="1601"/>
      <c r="C22" s="1601"/>
      <c r="D22" s="250" t="s">
        <v>228</v>
      </c>
      <c r="E22" s="1035">
        <f t="shared" si="4"/>
        <v>418</v>
      </c>
      <c r="F22" s="1035">
        <v>418</v>
      </c>
      <c r="G22" s="867">
        <v>67</v>
      </c>
      <c r="H22" s="867">
        <v>167</v>
      </c>
      <c r="I22" s="867">
        <v>184</v>
      </c>
      <c r="J22" s="867">
        <v>0</v>
      </c>
      <c r="K22" s="867" t="s">
        <v>228</v>
      </c>
      <c r="L22" s="1035">
        <f t="shared" si="5"/>
        <v>220</v>
      </c>
      <c r="M22" s="867">
        <v>26</v>
      </c>
      <c r="N22" s="1035">
        <v>163</v>
      </c>
      <c r="O22" s="867">
        <v>155</v>
      </c>
      <c r="P22" s="867">
        <v>8</v>
      </c>
      <c r="Q22" s="867">
        <v>29</v>
      </c>
      <c r="R22" s="868">
        <v>2</v>
      </c>
      <c r="S22" s="910"/>
    </row>
    <row r="23" spans="1:19">
      <c r="A23" s="1364" t="s">
        <v>246</v>
      </c>
      <c r="B23" s="1599">
        <v>25</v>
      </c>
      <c r="C23" s="1599">
        <v>1186</v>
      </c>
      <c r="D23" s="250" t="s">
        <v>227</v>
      </c>
      <c r="E23" s="1035">
        <f t="shared" si="4"/>
        <v>1069</v>
      </c>
      <c r="F23" s="1035">
        <v>1041</v>
      </c>
      <c r="G23" s="867">
        <v>148</v>
      </c>
      <c r="H23" s="867">
        <v>429</v>
      </c>
      <c r="I23" s="867">
        <v>464</v>
      </c>
      <c r="J23" s="867">
        <v>28</v>
      </c>
      <c r="K23" s="867" t="s">
        <v>227</v>
      </c>
      <c r="L23" s="1035">
        <f t="shared" si="5"/>
        <v>271</v>
      </c>
      <c r="M23" s="867">
        <v>25</v>
      </c>
      <c r="N23" s="1035">
        <v>213</v>
      </c>
      <c r="O23" s="867">
        <v>195</v>
      </c>
      <c r="P23" s="867">
        <v>18</v>
      </c>
      <c r="Q23" s="867">
        <v>25</v>
      </c>
      <c r="R23" s="868">
        <v>8</v>
      </c>
      <c r="S23" s="910"/>
    </row>
    <row r="24" spans="1:19">
      <c r="A24" s="1364" t="s">
        <v>342</v>
      </c>
      <c r="B24" s="1600"/>
      <c r="C24" s="1600"/>
      <c r="D24" s="250" t="s">
        <v>49</v>
      </c>
      <c r="E24" s="1035">
        <f t="shared" si="4"/>
        <v>531</v>
      </c>
      <c r="F24" s="1035">
        <v>519</v>
      </c>
      <c r="G24" s="867">
        <v>71</v>
      </c>
      <c r="H24" s="867">
        <v>230</v>
      </c>
      <c r="I24" s="867">
        <v>218</v>
      </c>
      <c r="J24" s="867">
        <v>12</v>
      </c>
      <c r="K24" s="867" t="s">
        <v>49</v>
      </c>
      <c r="L24" s="1035">
        <f t="shared" si="5"/>
        <v>14</v>
      </c>
      <c r="M24" s="867">
        <v>6</v>
      </c>
      <c r="N24" s="1035">
        <v>1</v>
      </c>
      <c r="O24" s="867">
        <v>0</v>
      </c>
      <c r="P24" s="867">
        <v>1</v>
      </c>
      <c r="Q24" s="867">
        <v>0</v>
      </c>
      <c r="R24" s="868">
        <v>7</v>
      </c>
      <c r="S24" s="910"/>
    </row>
    <row r="25" spans="1:19">
      <c r="A25" s="1364" t="s">
        <v>342</v>
      </c>
      <c r="B25" s="1601"/>
      <c r="C25" s="1601"/>
      <c r="D25" s="250" t="s">
        <v>228</v>
      </c>
      <c r="E25" s="1035">
        <f t="shared" si="4"/>
        <v>538</v>
      </c>
      <c r="F25" s="1035">
        <v>522</v>
      </c>
      <c r="G25" s="867">
        <v>77</v>
      </c>
      <c r="H25" s="867">
        <v>199</v>
      </c>
      <c r="I25" s="867">
        <v>246</v>
      </c>
      <c r="J25" s="867">
        <v>16</v>
      </c>
      <c r="K25" s="867" t="s">
        <v>228</v>
      </c>
      <c r="L25" s="1035">
        <f t="shared" si="5"/>
        <v>257</v>
      </c>
      <c r="M25" s="867">
        <v>19</v>
      </c>
      <c r="N25" s="1035">
        <v>212</v>
      </c>
      <c r="O25" s="867">
        <v>195</v>
      </c>
      <c r="P25" s="867">
        <v>17</v>
      </c>
      <c r="Q25" s="867">
        <v>25</v>
      </c>
      <c r="R25" s="868">
        <v>1</v>
      </c>
      <c r="S25" s="910"/>
    </row>
    <row r="26" spans="1:19">
      <c r="A26" s="1364" t="s">
        <v>247</v>
      </c>
      <c r="B26" s="1599">
        <v>24</v>
      </c>
      <c r="C26" s="1599">
        <v>1200</v>
      </c>
      <c r="D26" s="250" t="s">
        <v>227</v>
      </c>
      <c r="E26" s="1035">
        <f t="shared" si="4"/>
        <v>1119</v>
      </c>
      <c r="F26" s="1035">
        <v>1021</v>
      </c>
      <c r="G26" s="867">
        <v>157</v>
      </c>
      <c r="H26" s="867">
        <v>402</v>
      </c>
      <c r="I26" s="867">
        <v>462</v>
      </c>
      <c r="J26" s="867">
        <v>98</v>
      </c>
      <c r="K26" s="867" t="s">
        <v>227</v>
      </c>
      <c r="L26" s="1035">
        <f t="shared" si="5"/>
        <v>296</v>
      </c>
      <c r="M26" s="867">
        <v>24</v>
      </c>
      <c r="N26" s="1035">
        <v>232</v>
      </c>
      <c r="O26" s="867">
        <v>194</v>
      </c>
      <c r="P26" s="867">
        <v>38</v>
      </c>
      <c r="Q26" s="867">
        <v>26</v>
      </c>
      <c r="R26" s="868">
        <v>14</v>
      </c>
      <c r="S26" s="910"/>
    </row>
    <row r="27" spans="1:19">
      <c r="A27" s="1364" t="s">
        <v>343</v>
      </c>
      <c r="B27" s="1600"/>
      <c r="C27" s="1600"/>
      <c r="D27" s="250" t="s">
        <v>49</v>
      </c>
      <c r="E27" s="1035">
        <f t="shared" si="4"/>
        <v>605</v>
      </c>
      <c r="F27" s="1035">
        <v>553</v>
      </c>
      <c r="G27" s="867">
        <v>97</v>
      </c>
      <c r="H27" s="867">
        <v>211</v>
      </c>
      <c r="I27" s="867">
        <v>245</v>
      </c>
      <c r="J27" s="867">
        <v>52</v>
      </c>
      <c r="K27" s="867" t="s">
        <v>49</v>
      </c>
      <c r="L27" s="1035">
        <f t="shared" si="5"/>
        <v>16</v>
      </c>
      <c r="M27" s="867">
        <v>1</v>
      </c>
      <c r="N27" s="1035">
        <v>3</v>
      </c>
      <c r="O27" s="867">
        <v>1</v>
      </c>
      <c r="P27" s="867">
        <v>2</v>
      </c>
      <c r="Q27" s="867">
        <v>0</v>
      </c>
      <c r="R27" s="868">
        <v>12</v>
      </c>
      <c r="S27" s="910"/>
    </row>
    <row r="28" spans="1:19">
      <c r="A28" s="1364" t="s">
        <v>343</v>
      </c>
      <c r="B28" s="1601"/>
      <c r="C28" s="1601"/>
      <c r="D28" s="250" t="s">
        <v>228</v>
      </c>
      <c r="E28" s="1035">
        <f t="shared" si="4"/>
        <v>514</v>
      </c>
      <c r="F28" s="1035">
        <v>468</v>
      </c>
      <c r="G28" s="867">
        <v>60</v>
      </c>
      <c r="H28" s="867">
        <v>191</v>
      </c>
      <c r="I28" s="867">
        <v>217</v>
      </c>
      <c r="J28" s="867">
        <v>46</v>
      </c>
      <c r="K28" s="867" t="s">
        <v>228</v>
      </c>
      <c r="L28" s="1035">
        <f t="shared" si="5"/>
        <v>280</v>
      </c>
      <c r="M28" s="867">
        <v>23</v>
      </c>
      <c r="N28" s="1035">
        <v>229</v>
      </c>
      <c r="O28" s="867">
        <v>193</v>
      </c>
      <c r="P28" s="867">
        <v>36</v>
      </c>
      <c r="Q28" s="867">
        <v>26</v>
      </c>
      <c r="R28" s="868">
        <v>2</v>
      </c>
      <c r="S28" s="910"/>
    </row>
    <row r="29" spans="1:19">
      <c r="A29" s="1364" t="s">
        <v>248</v>
      </c>
      <c r="B29" s="1599">
        <v>25</v>
      </c>
      <c r="C29" s="1599">
        <v>1271</v>
      </c>
      <c r="D29" s="250" t="s">
        <v>227</v>
      </c>
      <c r="E29" s="1035">
        <f t="shared" si="4"/>
        <v>1232</v>
      </c>
      <c r="F29" s="1035">
        <v>1122</v>
      </c>
      <c r="G29" s="867">
        <v>120</v>
      </c>
      <c r="H29" s="867">
        <v>434</v>
      </c>
      <c r="I29" s="867">
        <v>568</v>
      </c>
      <c r="J29" s="867">
        <v>110</v>
      </c>
      <c r="K29" s="867" t="s">
        <v>227</v>
      </c>
      <c r="L29" s="1035">
        <f t="shared" si="5"/>
        <v>263</v>
      </c>
      <c r="M29" s="867">
        <v>25</v>
      </c>
      <c r="N29" s="1035">
        <v>201</v>
      </c>
      <c r="O29" s="867">
        <v>191</v>
      </c>
      <c r="P29" s="867">
        <v>10</v>
      </c>
      <c r="Q29" s="867">
        <v>25</v>
      </c>
      <c r="R29" s="868">
        <v>12</v>
      </c>
      <c r="S29" s="910"/>
    </row>
    <row r="30" spans="1:19">
      <c r="A30" s="1364" t="s">
        <v>344</v>
      </c>
      <c r="B30" s="1600"/>
      <c r="C30" s="1600"/>
      <c r="D30" s="250" t="s">
        <v>49</v>
      </c>
      <c r="E30" s="1035">
        <f t="shared" si="4"/>
        <v>649</v>
      </c>
      <c r="F30" s="1035">
        <v>592</v>
      </c>
      <c r="G30" s="867">
        <v>74</v>
      </c>
      <c r="H30" s="867">
        <v>235</v>
      </c>
      <c r="I30" s="867">
        <v>283</v>
      </c>
      <c r="J30" s="867">
        <v>57</v>
      </c>
      <c r="K30" s="867" t="s">
        <v>49</v>
      </c>
      <c r="L30" s="1035">
        <f t="shared" si="5"/>
        <v>6</v>
      </c>
      <c r="M30" s="867">
        <v>1</v>
      </c>
      <c r="N30" s="1035">
        <v>2</v>
      </c>
      <c r="O30" s="867">
        <v>2</v>
      </c>
      <c r="P30" s="867">
        <v>0</v>
      </c>
      <c r="Q30" s="867">
        <v>0</v>
      </c>
      <c r="R30" s="868">
        <v>3</v>
      </c>
      <c r="S30" s="910"/>
    </row>
    <row r="31" spans="1:19">
      <c r="A31" s="1364" t="s">
        <v>344</v>
      </c>
      <c r="B31" s="1601"/>
      <c r="C31" s="1601"/>
      <c r="D31" s="250" t="s">
        <v>228</v>
      </c>
      <c r="E31" s="1035">
        <f t="shared" si="4"/>
        <v>583</v>
      </c>
      <c r="F31" s="1035">
        <v>530</v>
      </c>
      <c r="G31" s="867">
        <v>46</v>
      </c>
      <c r="H31" s="867">
        <v>199</v>
      </c>
      <c r="I31" s="867">
        <v>285</v>
      </c>
      <c r="J31" s="867">
        <v>53</v>
      </c>
      <c r="K31" s="867" t="s">
        <v>228</v>
      </c>
      <c r="L31" s="1035">
        <f t="shared" si="5"/>
        <v>257</v>
      </c>
      <c r="M31" s="867">
        <v>24</v>
      </c>
      <c r="N31" s="1035">
        <v>199</v>
      </c>
      <c r="O31" s="867">
        <v>189</v>
      </c>
      <c r="P31" s="867">
        <v>10</v>
      </c>
      <c r="Q31" s="867">
        <v>25</v>
      </c>
      <c r="R31" s="868">
        <v>9</v>
      </c>
      <c r="S31" s="910"/>
    </row>
    <row r="32" spans="1:19" ht="16.5" customHeight="1">
      <c r="A32" s="1364" t="s">
        <v>870</v>
      </c>
      <c r="B32" s="1596">
        <v>0</v>
      </c>
      <c r="C32" s="1596">
        <v>0</v>
      </c>
      <c r="D32" s="250" t="s">
        <v>227</v>
      </c>
      <c r="E32" s="1035">
        <f t="shared" si="4"/>
        <v>0</v>
      </c>
      <c r="F32" s="1035">
        <v>0</v>
      </c>
      <c r="G32" s="867">
        <v>0</v>
      </c>
      <c r="H32" s="867">
        <v>0</v>
      </c>
      <c r="I32" s="867">
        <v>0</v>
      </c>
      <c r="J32" s="867">
        <v>0</v>
      </c>
      <c r="K32" s="867" t="s">
        <v>227</v>
      </c>
      <c r="L32" s="1035">
        <f t="shared" si="5"/>
        <v>0</v>
      </c>
      <c r="M32" s="867">
        <v>0</v>
      </c>
      <c r="N32" s="1035">
        <v>0</v>
      </c>
      <c r="O32" s="867">
        <v>0</v>
      </c>
      <c r="P32" s="867">
        <v>0</v>
      </c>
      <c r="Q32" s="867">
        <v>0</v>
      </c>
      <c r="R32" s="868">
        <v>0</v>
      </c>
      <c r="S32" s="910"/>
    </row>
    <row r="33" spans="1:19" ht="16.5" customHeight="1">
      <c r="A33" s="1364"/>
      <c r="B33" s="1597"/>
      <c r="C33" s="1597"/>
      <c r="D33" s="250" t="s">
        <v>49</v>
      </c>
      <c r="E33" s="1035">
        <f t="shared" si="4"/>
        <v>0</v>
      </c>
      <c r="F33" s="1035">
        <v>0</v>
      </c>
      <c r="G33" s="867">
        <v>0</v>
      </c>
      <c r="H33" s="867">
        <v>0</v>
      </c>
      <c r="I33" s="867">
        <v>0</v>
      </c>
      <c r="J33" s="867">
        <v>0</v>
      </c>
      <c r="K33" s="867" t="s">
        <v>49</v>
      </c>
      <c r="L33" s="1035">
        <f t="shared" si="5"/>
        <v>0</v>
      </c>
      <c r="M33" s="867">
        <v>0</v>
      </c>
      <c r="N33" s="1035">
        <v>0</v>
      </c>
      <c r="O33" s="867">
        <v>0</v>
      </c>
      <c r="P33" s="867">
        <v>0</v>
      </c>
      <c r="Q33" s="867">
        <v>0</v>
      </c>
      <c r="R33" s="868">
        <v>0</v>
      </c>
      <c r="S33" s="910"/>
    </row>
    <row r="34" spans="1:19">
      <c r="A34" s="1364"/>
      <c r="B34" s="1598"/>
      <c r="C34" s="1598"/>
      <c r="D34" s="250" t="s">
        <v>228</v>
      </c>
      <c r="E34" s="1035">
        <f t="shared" si="4"/>
        <v>0</v>
      </c>
      <c r="F34" s="1035">
        <v>0</v>
      </c>
      <c r="G34" s="867">
        <v>0</v>
      </c>
      <c r="H34" s="867">
        <v>0</v>
      </c>
      <c r="I34" s="867">
        <v>0</v>
      </c>
      <c r="J34" s="867">
        <v>0</v>
      </c>
      <c r="K34" s="867" t="s">
        <v>228</v>
      </c>
      <c r="L34" s="1035">
        <f t="shared" si="5"/>
        <v>0</v>
      </c>
      <c r="M34" s="867">
        <v>0</v>
      </c>
      <c r="N34" s="1035">
        <v>0</v>
      </c>
      <c r="O34" s="867">
        <v>0</v>
      </c>
      <c r="P34" s="867">
        <v>0</v>
      </c>
      <c r="Q34" s="867">
        <v>0</v>
      </c>
      <c r="R34" s="868">
        <v>0</v>
      </c>
      <c r="S34" s="910"/>
    </row>
    <row r="35" spans="1:19" ht="16.5" customHeight="1">
      <c r="A35" s="1364" t="s">
        <v>284</v>
      </c>
      <c r="B35" s="1599">
        <v>55</v>
      </c>
      <c r="C35" s="1599">
        <v>1932</v>
      </c>
      <c r="D35" s="250" t="s">
        <v>227</v>
      </c>
      <c r="E35" s="1035">
        <f t="shared" si="4"/>
        <v>1788</v>
      </c>
      <c r="F35" s="1035">
        <v>1755</v>
      </c>
      <c r="G35" s="867">
        <v>349</v>
      </c>
      <c r="H35" s="867">
        <v>683</v>
      </c>
      <c r="I35" s="867">
        <v>723</v>
      </c>
      <c r="J35" s="867">
        <v>33</v>
      </c>
      <c r="K35" s="867" t="s">
        <v>227</v>
      </c>
      <c r="L35" s="1035">
        <f t="shared" si="5"/>
        <v>513</v>
      </c>
      <c r="M35" s="867">
        <v>55</v>
      </c>
      <c r="N35" s="1035">
        <v>388</v>
      </c>
      <c r="O35" s="867">
        <v>362</v>
      </c>
      <c r="P35" s="867">
        <v>26</v>
      </c>
      <c r="Q35" s="867">
        <v>58</v>
      </c>
      <c r="R35" s="868">
        <v>12</v>
      </c>
      <c r="S35" s="910"/>
    </row>
    <row r="36" spans="1:19" ht="16.5" customHeight="1">
      <c r="A36" s="1364" t="s">
        <v>355</v>
      </c>
      <c r="B36" s="1600"/>
      <c r="C36" s="1600"/>
      <c r="D36" s="250" t="s">
        <v>49</v>
      </c>
      <c r="E36" s="1035">
        <f t="shared" si="4"/>
        <v>930</v>
      </c>
      <c r="F36" s="1035">
        <v>921</v>
      </c>
      <c r="G36" s="867">
        <v>178</v>
      </c>
      <c r="H36" s="867">
        <v>355</v>
      </c>
      <c r="I36" s="867">
        <v>388</v>
      </c>
      <c r="J36" s="867">
        <v>9</v>
      </c>
      <c r="K36" s="867" t="s">
        <v>49</v>
      </c>
      <c r="L36" s="1035">
        <f t="shared" si="5"/>
        <v>16</v>
      </c>
      <c r="M36" s="867">
        <v>4</v>
      </c>
      <c r="N36" s="1035">
        <v>3</v>
      </c>
      <c r="O36" s="867">
        <v>2</v>
      </c>
      <c r="P36" s="867">
        <v>1</v>
      </c>
      <c r="Q36" s="867">
        <v>0</v>
      </c>
      <c r="R36" s="868">
        <v>9</v>
      </c>
      <c r="S36" s="910"/>
    </row>
    <row r="37" spans="1:19">
      <c r="A37" s="1364" t="s">
        <v>355</v>
      </c>
      <c r="B37" s="1601"/>
      <c r="C37" s="1601"/>
      <c r="D37" s="250" t="s">
        <v>228</v>
      </c>
      <c r="E37" s="1035">
        <f t="shared" si="4"/>
        <v>858</v>
      </c>
      <c r="F37" s="1035">
        <v>834</v>
      </c>
      <c r="G37" s="867">
        <v>171</v>
      </c>
      <c r="H37" s="867">
        <v>328</v>
      </c>
      <c r="I37" s="867">
        <v>335</v>
      </c>
      <c r="J37" s="867">
        <v>24</v>
      </c>
      <c r="K37" s="867" t="s">
        <v>228</v>
      </c>
      <c r="L37" s="1035">
        <f t="shared" si="5"/>
        <v>497</v>
      </c>
      <c r="M37" s="867">
        <v>51</v>
      </c>
      <c r="N37" s="1035">
        <v>385</v>
      </c>
      <c r="O37" s="867">
        <v>360</v>
      </c>
      <c r="P37" s="867">
        <v>25</v>
      </c>
      <c r="Q37" s="867">
        <v>58</v>
      </c>
      <c r="R37" s="868">
        <v>3</v>
      </c>
      <c r="S37" s="910"/>
    </row>
    <row r="38" spans="1:19" ht="16.5" customHeight="1">
      <c r="A38" s="1364" t="s">
        <v>8</v>
      </c>
      <c r="B38" s="1599">
        <v>25</v>
      </c>
      <c r="C38" s="1599">
        <v>1218</v>
      </c>
      <c r="D38" s="250" t="s">
        <v>227</v>
      </c>
      <c r="E38" s="1035">
        <f t="shared" si="4"/>
        <v>1052</v>
      </c>
      <c r="F38" s="1035">
        <v>980</v>
      </c>
      <c r="G38" s="867">
        <v>141</v>
      </c>
      <c r="H38" s="867">
        <v>414</v>
      </c>
      <c r="I38" s="867">
        <v>425</v>
      </c>
      <c r="J38" s="867">
        <v>72</v>
      </c>
      <c r="K38" s="867" t="s">
        <v>227</v>
      </c>
      <c r="L38" s="1035">
        <f t="shared" si="5"/>
        <v>248</v>
      </c>
      <c r="M38" s="867">
        <v>24</v>
      </c>
      <c r="N38" s="1035">
        <v>183</v>
      </c>
      <c r="O38" s="867">
        <v>171</v>
      </c>
      <c r="P38" s="867">
        <v>12</v>
      </c>
      <c r="Q38" s="867">
        <v>25</v>
      </c>
      <c r="R38" s="868">
        <v>16</v>
      </c>
      <c r="S38" s="910"/>
    </row>
    <row r="39" spans="1:19" ht="16.5" customHeight="1">
      <c r="A39" s="1364" t="s">
        <v>356</v>
      </c>
      <c r="B39" s="1600"/>
      <c r="C39" s="1600"/>
      <c r="D39" s="250" t="s">
        <v>49</v>
      </c>
      <c r="E39" s="1035">
        <f t="shared" si="4"/>
        <v>564</v>
      </c>
      <c r="F39" s="1035">
        <v>526</v>
      </c>
      <c r="G39" s="867">
        <v>79</v>
      </c>
      <c r="H39" s="867">
        <v>224</v>
      </c>
      <c r="I39" s="867">
        <v>223</v>
      </c>
      <c r="J39" s="867">
        <v>38</v>
      </c>
      <c r="K39" s="867" t="s">
        <v>49</v>
      </c>
      <c r="L39" s="1035">
        <f t="shared" si="5"/>
        <v>16</v>
      </c>
      <c r="M39" s="867">
        <v>4</v>
      </c>
      <c r="N39" s="1035">
        <v>1</v>
      </c>
      <c r="O39" s="867">
        <v>1</v>
      </c>
      <c r="P39" s="867">
        <v>0</v>
      </c>
      <c r="Q39" s="867">
        <v>0</v>
      </c>
      <c r="R39" s="868">
        <v>11</v>
      </c>
      <c r="S39" s="910"/>
    </row>
    <row r="40" spans="1:19">
      <c r="A40" s="1364" t="s">
        <v>356</v>
      </c>
      <c r="B40" s="1601"/>
      <c r="C40" s="1601"/>
      <c r="D40" s="250" t="s">
        <v>228</v>
      </c>
      <c r="E40" s="1035">
        <f t="shared" si="4"/>
        <v>488</v>
      </c>
      <c r="F40" s="1035">
        <v>454</v>
      </c>
      <c r="G40" s="867">
        <v>62</v>
      </c>
      <c r="H40" s="867">
        <v>190</v>
      </c>
      <c r="I40" s="867">
        <v>202</v>
      </c>
      <c r="J40" s="867">
        <v>34</v>
      </c>
      <c r="K40" s="867" t="s">
        <v>228</v>
      </c>
      <c r="L40" s="1035">
        <f t="shared" si="5"/>
        <v>232</v>
      </c>
      <c r="M40" s="867">
        <v>20</v>
      </c>
      <c r="N40" s="1035">
        <v>182</v>
      </c>
      <c r="O40" s="867">
        <v>170</v>
      </c>
      <c r="P40" s="867">
        <v>12</v>
      </c>
      <c r="Q40" s="867">
        <v>25</v>
      </c>
      <c r="R40" s="868">
        <v>5</v>
      </c>
      <c r="S40" s="910"/>
    </row>
    <row r="41" spans="1:19" ht="16.5" customHeight="1">
      <c r="A41" s="1364" t="s">
        <v>10</v>
      </c>
      <c r="B41" s="1599">
        <v>27</v>
      </c>
      <c r="C41" s="1599">
        <v>1717</v>
      </c>
      <c r="D41" s="250" t="s">
        <v>227</v>
      </c>
      <c r="E41" s="1035">
        <f t="shared" si="4"/>
        <v>1427</v>
      </c>
      <c r="F41" s="1035">
        <v>1226</v>
      </c>
      <c r="G41" s="867">
        <v>162</v>
      </c>
      <c r="H41" s="867">
        <v>581</v>
      </c>
      <c r="I41" s="867">
        <v>483</v>
      </c>
      <c r="J41" s="867">
        <v>201</v>
      </c>
      <c r="K41" s="867" t="s">
        <v>227</v>
      </c>
      <c r="L41" s="1035">
        <f t="shared" si="5"/>
        <v>330</v>
      </c>
      <c r="M41" s="867">
        <v>27</v>
      </c>
      <c r="N41" s="1035">
        <v>255</v>
      </c>
      <c r="O41" s="867">
        <v>230</v>
      </c>
      <c r="P41" s="867">
        <v>25</v>
      </c>
      <c r="Q41" s="867">
        <v>31</v>
      </c>
      <c r="R41" s="868">
        <v>17</v>
      </c>
      <c r="S41" s="910"/>
    </row>
    <row r="42" spans="1:19">
      <c r="A42" s="1364" t="s">
        <v>347</v>
      </c>
      <c r="B42" s="1600"/>
      <c r="C42" s="1600"/>
      <c r="D42" s="250" t="s">
        <v>49</v>
      </c>
      <c r="E42" s="1035">
        <f t="shared" si="4"/>
        <v>734</v>
      </c>
      <c r="F42" s="1035">
        <v>630</v>
      </c>
      <c r="G42" s="867">
        <v>82</v>
      </c>
      <c r="H42" s="867">
        <v>301</v>
      </c>
      <c r="I42" s="867">
        <v>247</v>
      </c>
      <c r="J42" s="867">
        <v>104</v>
      </c>
      <c r="K42" s="867" t="s">
        <v>49</v>
      </c>
      <c r="L42" s="1035">
        <f t="shared" si="5"/>
        <v>20</v>
      </c>
      <c r="M42" s="867">
        <v>4</v>
      </c>
      <c r="N42" s="1035">
        <v>3</v>
      </c>
      <c r="O42" s="867">
        <v>1</v>
      </c>
      <c r="P42" s="867">
        <v>2</v>
      </c>
      <c r="Q42" s="867">
        <v>0</v>
      </c>
      <c r="R42" s="868">
        <v>13</v>
      </c>
      <c r="S42" s="910"/>
    </row>
    <row r="43" spans="1:19">
      <c r="A43" s="1364" t="s">
        <v>347</v>
      </c>
      <c r="B43" s="1601"/>
      <c r="C43" s="1601"/>
      <c r="D43" s="250" t="s">
        <v>228</v>
      </c>
      <c r="E43" s="1035">
        <f t="shared" si="4"/>
        <v>693</v>
      </c>
      <c r="F43" s="1035">
        <v>596</v>
      </c>
      <c r="G43" s="867">
        <v>80</v>
      </c>
      <c r="H43" s="867">
        <v>280</v>
      </c>
      <c r="I43" s="867">
        <v>236</v>
      </c>
      <c r="J43" s="867">
        <v>97</v>
      </c>
      <c r="K43" s="867" t="s">
        <v>228</v>
      </c>
      <c r="L43" s="1035">
        <f t="shared" si="5"/>
        <v>310</v>
      </c>
      <c r="M43" s="867">
        <v>23</v>
      </c>
      <c r="N43" s="1035">
        <v>252</v>
      </c>
      <c r="O43" s="867">
        <v>229</v>
      </c>
      <c r="P43" s="867">
        <v>23</v>
      </c>
      <c r="Q43" s="867">
        <v>31</v>
      </c>
      <c r="R43" s="868">
        <v>4</v>
      </c>
      <c r="S43" s="910"/>
    </row>
    <row r="44" spans="1:19">
      <c r="A44" s="1364" t="s">
        <v>273</v>
      </c>
      <c r="B44" s="1599">
        <v>45</v>
      </c>
      <c r="C44" s="1599">
        <v>2055</v>
      </c>
      <c r="D44" s="250" t="s">
        <v>227</v>
      </c>
      <c r="E44" s="1035">
        <f t="shared" si="4"/>
        <v>1778</v>
      </c>
      <c r="F44" s="1035">
        <v>1651</v>
      </c>
      <c r="G44" s="867">
        <v>138</v>
      </c>
      <c r="H44" s="867">
        <v>701</v>
      </c>
      <c r="I44" s="867">
        <v>812</v>
      </c>
      <c r="J44" s="867">
        <v>127</v>
      </c>
      <c r="K44" s="867" t="s">
        <v>227</v>
      </c>
      <c r="L44" s="1035">
        <f t="shared" si="5"/>
        <v>424</v>
      </c>
      <c r="M44" s="867">
        <v>45</v>
      </c>
      <c r="N44" s="1035">
        <v>293</v>
      </c>
      <c r="O44" s="867">
        <v>275</v>
      </c>
      <c r="P44" s="867">
        <v>18</v>
      </c>
      <c r="Q44" s="867">
        <v>46</v>
      </c>
      <c r="R44" s="868">
        <v>40</v>
      </c>
      <c r="S44" s="910"/>
    </row>
    <row r="45" spans="1:19">
      <c r="A45" s="1364" t="s">
        <v>348</v>
      </c>
      <c r="B45" s="1600"/>
      <c r="C45" s="1600"/>
      <c r="D45" s="250" t="s">
        <v>49</v>
      </c>
      <c r="E45" s="1035">
        <f t="shared" si="4"/>
        <v>923</v>
      </c>
      <c r="F45" s="1035">
        <v>852</v>
      </c>
      <c r="G45" s="867">
        <v>64</v>
      </c>
      <c r="H45" s="867">
        <v>364</v>
      </c>
      <c r="I45" s="867">
        <v>424</v>
      </c>
      <c r="J45" s="867">
        <v>71</v>
      </c>
      <c r="K45" s="867" t="s">
        <v>49</v>
      </c>
      <c r="L45" s="1035">
        <f t="shared" si="5"/>
        <v>30</v>
      </c>
      <c r="M45" s="867">
        <v>6</v>
      </c>
      <c r="N45" s="1035">
        <v>2</v>
      </c>
      <c r="O45" s="867">
        <v>0</v>
      </c>
      <c r="P45" s="867">
        <v>2</v>
      </c>
      <c r="Q45" s="867">
        <v>0</v>
      </c>
      <c r="R45" s="868">
        <v>22</v>
      </c>
      <c r="S45" s="910"/>
    </row>
    <row r="46" spans="1:19">
      <c r="A46" s="1364" t="s">
        <v>348</v>
      </c>
      <c r="B46" s="1601"/>
      <c r="C46" s="1601"/>
      <c r="D46" s="250" t="s">
        <v>228</v>
      </c>
      <c r="E46" s="1035">
        <f t="shared" si="4"/>
        <v>855</v>
      </c>
      <c r="F46" s="1035">
        <v>799</v>
      </c>
      <c r="G46" s="867">
        <v>74</v>
      </c>
      <c r="H46" s="867">
        <v>337</v>
      </c>
      <c r="I46" s="867">
        <v>388</v>
      </c>
      <c r="J46" s="867">
        <v>56</v>
      </c>
      <c r="K46" s="867" t="s">
        <v>228</v>
      </c>
      <c r="L46" s="1035">
        <f t="shared" si="5"/>
        <v>394</v>
      </c>
      <c r="M46" s="867">
        <v>39</v>
      </c>
      <c r="N46" s="1035">
        <v>291</v>
      </c>
      <c r="O46" s="867">
        <v>275</v>
      </c>
      <c r="P46" s="867">
        <v>16</v>
      </c>
      <c r="Q46" s="867">
        <v>46</v>
      </c>
      <c r="R46" s="868">
        <v>18</v>
      </c>
      <c r="S46" s="910"/>
    </row>
    <row r="47" spans="1:19">
      <c r="A47" s="1364" t="s">
        <v>11</v>
      </c>
      <c r="B47" s="1599">
        <v>38</v>
      </c>
      <c r="C47" s="1599">
        <v>1815</v>
      </c>
      <c r="D47" s="250" t="s">
        <v>227</v>
      </c>
      <c r="E47" s="1035">
        <f t="shared" si="4"/>
        <v>1628</v>
      </c>
      <c r="F47" s="1035">
        <v>1599</v>
      </c>
      <c r="G47" s="867">
        <v>215</v>
      </c>
      <c r="H47" s="867">
        <v>569</v>
      </c>
      <c r="I47" s="867">
        <v>815</v>
      </c>
      <c r="J47" s="867">
        <v>29</v>
      </c>
      <c r="K47" s="867" t="s">
        <v>227</v>
      </c>
      <c r="L47" s="1035">
        <f t="shared" si="5"/>
        <v>395</v>
      </c>
      <c r="M47" s="867">
        <v>38</v>
      </c>
      <c r="N47" s="1035">
        <v>298</v>
      </c>
      <c r="O47" s="867">
        <v>289</v>
      </c>
      <c r="P47" s="867">
        <v>9</v>
      </c>
      <c r="Q47" s="867">
        <v>39</v>
      </c>
      <c r="R47" s="868">
        <v>20</v>
      </c>
      <c r="S47" s="910"/>
    </row>
    <row r="48" spans="1:19">
      <c r="A48" s="1364" t="s">
        <v>349</v>
      </c>
      <c r="B48" s="1600"/>
      <c r="C48" s="1600"/>
      <c r="D48" s="250" t="s">
        <v>49</v>
      </c>
      <c r="E48" s="1035">
        <f t="shared" si="4"/>
        <v>828</v>
      </c>
      <c r="F48" s="1035">
        <v>814</v>
      </c>
      <c r="G48" s="867">
        <v>112</v>
      </c>
      <c r="H48" s="867">
        <v>275</v>
      </c>
      <c r="I48" s="867">
        <v>427</v>
      </c>
      <c r="J48" s="867">
        <v>14</v>
      </c>
      <c r="K48" s="867" t="s">
        <v>49</v>
      </c>
      <c r="L48" s="1035">
        <f t="shared" si="5"/>
        <v>24</v>
      </c>
      <c r="M48" s="867">
        <v>6</v>
      </c>
      <c r="N48" s="1035">
        <v>2</v>
      </c>
      <c r="O48" s="867">
        <v>2</v>
      </c>
      <c r="P48" s="867">
        <v>0</v>
      </c>
      <c r="Q48" s="867">
        <v>0</v>
      </c>
      <c r="R48" s="868">
        <v>16</v>
      </c>
      <c r="S48" s="910"/>
    </row>
    <row r="49" spans="1:19">
      <c r="A49" s="1364" t="s">
        <v>349</v>
      </c>
      <c r="B49" s="1601"/>
      <c r="C49" s="1601"/>
      <c r="D49" s="250" t="s">
        <v>228</v>
      </c>
      <c r="E49" s="1035">
        <f t="shared" si="4"/>
        <v>800</v>
      </c>
      <c r="F49" s="1035">
        <v>785</v>
      </c>
      <c r="G49" s="867">
        <v>103</v>
      </c>
      <c r="H49" s="867">
        <v>294</v>
      </c>
      <c r="I49" s="867">
        <v>388</v>
      </c>
      <c r="J49" s="867">
        <v>15</v>
      </c>
      <c r="K49" s="867" t="s">
        <v>228</v>
      </c>
      <c r="L49" s="1035">
        <f t="shared" si="5"/>
        <v>371</v>
      </c>
      <c r="M49" s="867">
        <v>32</v>
      </c>
      <c r="N49" s="1035">
        <v>296</v>
      </c>
      <c r="O49" s="867">
        <v>287</v>
      </c>
      <c r="P49" s="867">
        <v>9</v>
      </c>
      <c r="Q49" s="867">
        <v>39</v>
      </c>
      <c r="R49" s="868">
        <v>4</v>
      </c>
      <c r="S49" s="910"/>
    </row>
    <row r="50" spans="1:19">
      <c r="A50" s="1364" t="s">
        <v>274</v>
      </c>
      <c r="B50" s="1599">
        <v>47</v>
      </c>
      <c r="C50" s="1599">
        <v>2143</v>
      </c>
      <c r="D50" s="250" t="s">
        <v>227</v>
      </c>
      <c r="E50" s="1035">
        <f t="shared" si="4"/>
        <v>1980</v>
      </c>
      <c r="F50" s="1035">
        <v>1913</v>
      </c>
      <c r="G50" s="867">
        <v>329</v>
      </c>
      <c r="H50" s="867">
        <v>785</v>
      </c>
      <c r="I50" s="867">
        <v>799</v>
      </c>
      <c r="J50" s="867">
        <v>67</v>
      </c>
      <c r="K50" s="867" t="s">
        <v>227</v>
      </c>
      <c r="L50" s="1035">
        <f t="shared" si="5"/>
        <v>505</v>
      </c>
      <c r="M50" s="867">
        <v>46</v>
      </c>
      <c r="N50" s="1035">
        <v>374</v>
      </c>
      <c r="O50" s="867">
        <v>354</v>
      </c>
      <c r="P50" s="867">
        <v>20</v>
      </c>
      <c r="Q50" s="867">
        <v>47</v>
      </c>
      <c r="R50" s="868">
        <v>38</v>
      </c>
      <c r="S50" s="910"/>
    </row>
    <row r="51" spans="1:19">
      <c r="A51" s="1364" t="s">
        <v>350</v>
      </c>
      <c r="B51" s="1600"/>
      <c r="C51" s="1600"/>
      <c r="D51" s="250" t="s">
        <v>49</v>
      </c>
      <c r="E51" s="1035">
        <f t="shared" si="4"/>
        <v>1020</v>
      </c>
      <c r="F51" s="1035">
        <v>977</v>
      </c>
      <c r="G51" s="867">
        <v>167</v>
      </c>
      <c r="H51" s="867">
        <v>392</v>
      </c>
      <c r="I51" s="867">
        <v>418</v>
      </c>
      <c r="J51" s="867">
        <v>43</v>
      </c>
      <c r="K51" s="867" t="s">
        <v>49</v>
      </c>
      <c r="L51" s="1035">
        <f t="shared" si="5"/>
        <v>45</v>
      </c>
      <c r="M51" s="867">
        <v>7</v>
      </c>
      <c r="N51" s="1035">
        <v>3</v>
      </c>
      <c r="O51" s="867">
        <v>2</v>
      </c>
      <c r="P51" s="867">
        <v>1</v>
      </c>
      <c r="Q51" s="867">
        <v>0</v>
      </c>
      <c r="R51" s="868">
        <v>35</v>
      </c>
      <c r="S51" s="910"/>
    </row>
    <row r="52" spans="1:19">
      <c r="A52" s="1364" t="s">
        <v>350</v>
      </c>
      <c r="B52" s="1601"/>
      <c r="C52" s="1601"/>
      <c r="D52" s="250" t="s">
        <v>228</v>
      </c>
      <c r="E52" s="1035">
        <f t="shared" si="4"/>
        <v>960</v>
      </c>
      <c r="F52" s="1035">
        <v>936</v>
      </c>
      <c r="G52" s="867">
        <v>162</v>
      </c>
      <c r="H52" s="867">
        <v>393</v>
      </c>
      <c r="I52" s="867">
        <v>381</v>
      </c>
      <c r="J52" s="867">
        <v>24</v>
      </c>
      <c r="K52" s="867" t="s">
        <v>228</v>
      </c>
      <c r="L52" s="1035">
        <f t="shared" si="5"/>
        <v>460</v>
      </c>
      <c r="M52" s="867">
        <v>39</v>
      </c>
      <c r="N52" s="1035">
        <v>371</v>
      </c>
      <c r="O52" s="867">
        <v>352</v>
      </c>
      <c r="P52" s="867">
        <v>19</v>
      </c>
      <c r="Q52" s="867">
        <v>47</v>
      </c>
      <c r="R52" s="868">
        <v>3</v>
      </c>
      <c r="S52" s="910"/>
    </row>
    <row r="53" spans="1:19">
      <c r="A53" s="1364" t="s">
        <v>12</v>
      </c>
      <c r="B53" s="1599">
        <v>25</v>
      </c>
      <c r="C53" s="1599">
        <v>1476</v>
      </c>
      <c r="D53" s="250" t="s">
        <v>227</v>
      </c>
      <c r="E53" s="1035">
        <f t="shared" si="4"/>
        <v>1276</v>
      </c>
      <c r="F53" s="1035">
        <v>1123</v>
      </c>
      <c r="G53" s="867">
        <v>173</v>
      </c>
      <c r="H53" s="867">
        <v>421</v>
      </c>
      <c r="I53" s="867">
        <v>529</v>
      </c>
      <c r="J53" s="867">
        <v>153</v>
      </c>
      <c r="K53" s="867" t="s">
        <v>227</v>
      </c>
      <c r="L53" s="1035">
        <f t="shared" si="5"/>
        <v>311</v>
      </c>
      <c r="M53" s="867">
        <v>25</v>
      </c>
      <c r="N53" s="1035">
        <v>243</v>
      </c>
      <c r="O53" s="867">
        <v>210</v>
      </c>
      <c r="P53" s="867">
        <v>33</v>
      </c>
      <c r="Q53" s="867">
        <v>26</v>
      </c>
      <c r="R53" s="868">
        <v>17</v>
      </c>
      <c r="S53" s="910"/>
    </row>
    <row r="54" spans="1:19">
      <c r="A54" s="1364" t="s">
        <v>351</v>
      </c>
      <c r="B54" s="1600"/>
      <c r="C54" s="1600"/>
      <c r="D54" s="250" t="s">
        <v>49</v>
      </c>
      <c r="E54" s="1035">
        <f t="shared" si="4"/>
        <v>664</v>
      </c>
      <c r="F54" s="1035">
        <v>589</v>
      </c>
      <c r="G54" s="867">
        <v>94</v>
      </c>
      <c r="H54" s="867">
        <v>220</v>
      </c>
      <c r="I54" s="867">
        <v>275</v>
      </c>
      <c r="J54" s="867">
        <v>75</v>
      </c>
      <c r="K54" s="867" t="s">
        <v>49</v>
      </c>
      <c r="L54" s="1035">
        <f t="shared" si="5"/>
        <v>21</v>
      </c>
      <c r="M54" s="867">
        <v>5</v>
      </c>
      <c r="N54" s="1035">
        <v>3</v>
      </c>
      <c r="O54" s="867">
        <v>0</v>
      </c>
      <c r="P54" s="867">
        <v>3</v>
      </c>
      <c r="Q54" s="867">
        <v>0</v>
      </c>
      <c r="R54" s="868">
        <v>13</v>
      </c>
      <c r="S54" s="910"/>
    </row>
    <row r="55" spans="1:19">
      <c r="A55" s="1364" t="s">
        <v>351</v>
      </c>
      <c r="B55" s="1601"/>
      <c r="C55" s="1601"/>
      <c r="D55" s="250" t="s">
        <v>228</v>
      </c>
      <c r="E55" s="1035">
        <f t="shared" si="4"/>
        <v>612</v>
      </c>
      <c r="F55" s="1035">
        <v>534</v>
      </c>
      <c r="G55" s="867">
        <v>79</v>
      </c>
      <c r="H55" s="867">
        <v>201</v>
      </c>
      <c r="I55" s="867">
        <v>254</v>
      </c>
      <c r="J55" s="867">
        <v>78</v>
      </c>
      <c r="K55" s="867" t="s">
        <v>228</v>
      </c>
      <c r="L55" s="1035">
        <f t="shared" si="5"/>
        <v>290</v>
      </c>
      <c r="M55" s="867">
        <v>20</v>
      </c>
      <c r="N55" s="1035">
        <v>240</v>
      </c>
      <c r="O55" s="867">
        <v>210</v>
      </c>
      <c r="P55" s="867">
        <v>30</v>
      </c>
      <c r="Q55" s="867">
        <v>26</v>
      </c>
      <c r="R55" s="868">
        <v>4</v>
      </c>
      <c r="S55" s="910"/>
    </row>
    <row r="56" spans="1:19">
      <c r="A56" s="1364" t="s">
        <v>275</v>
      </c>
      <c r="B56" s="1599">
        <v>75</v>
      </c>
      <c r="C56" s="1596">
        <v>3419</v>
      </c>
      <c r="D56" s="250" t="s">
        <v>227</v>
      </c>
      <c r="E56" s="1035">
        <f t="shared" si="4"/>
        <v>2901</v>
      </c>
      <c r="F56" s="1035">
        <v>2580</v>
      </c>
      <c r="G56" s="867">
        <v>324</v>
      </c>
      <c r="H56" s="867">
        <v>968</v>
      </c>
      <c r="I56" s="867">
        <v>1288</v>
      </c>
      <c r="J56" s="867">
        <v>321</v>
      </c>
      <c r="K56" s="867" t="s">
        <v>227</v>
      </c>
      <c r="L56" s="1035">
        <f t="shared" si="5"/>
        <v>720</v>
      </c>
      <c r="M56" s="867">
        <v>74</v>
      </c>
      <c r="N56" s="1035">
        <v>532</v>
      </c>
      <c r="O56" s="867">
        <v>471</v>
      </c>
      <c r="P56" s="867">
        <v>61</v>
      </c>
      <c r="Q56" s="867">
        <v>74</v>
      </c>
      <c r="R56" s="868">
        <v>40</v>
      </c>
      <c r="S56" s="910"/>
    </row>
    <row r="57" spans="1:19">
      <c r="A57" s="1364" t="s">
        <v>352</v>
      </c>
      <c r="B57" s="1600"/>
      <c r="C57" s="1597"/>
      <c r="D57" s="250" t="s">
        <v>49</v>
      </c>
      <c r="E57" s="1035">
        <f t="shared" si="4"/>
        <v>1508</v>
      </c>
      <c r="F57" s="1035">
        <v>1334</v>
      </c>
      <c r="G57" s="867">
        <v>171</v>
      </c>
      <c r="H57" s="867">
        <v>515</v>
      </c>
      <c r="I57" s="867">
        <v>648</v>
      </c>
      <c r="J57" s="867">
        <v>174</v>
      </c>
      <c r="K57" s="867" t="s">
        <v>49</v>
      </c>
      <c r="L57" s="1035">
        <f t="shared" si="5"/>
        <v>42</v>
      </c>
      <c r="M57" s="867">
        <v>8</v>
      </c>
      <c r="N57" s="1035">
        <v>6</v>
      </c>
      <c r="O57" s="867">
        <v>6</v>
      </c>
      <c r="P57" s="867">
        <v>0</v>
      </c>
      <c r="Q57" s="867">
        <v>0</v>
      </c>
      <c r="R57" s="868">
        <v>28</v>
      </c>
      <c r="S57" s="910"/>
    </row>
    <row r="58" spans="1:19">
      <c r="A58" s="1364" t="s">
        <v>352</v>
      </c>
      <c r="B58" s="1601"/>
      <c r="C58" s="1598"/>
      <c r="D58" s="250" t="s">
        <v>228</v>
      </c>
      <c r="E58" s="1035">
        <f t="shared" si="4"/>
        <v>1393</v>
      </c>
      <c r="F58" s="1035">
        <v>1246</v>
      </c>
      <c r="G58" s="867">
        <v>153</v>
      </c>
      <c r="H58" s="867">
        <v>453</v>
      </c>
      <c r="I58" s="867">
        <v>640</v>
      </c>
      <c r="J58" s="867">
        <v>147</v>
      </c>
      <c r="K58" s="867" t="s">
        <v>228</v>
      </c>
      <c r="L58" s="1035">
        <f t="shared" si="5"/>
        <v>678</v>
      </c>
      <c r="M58" s="867">
        <v>66</v>
      </c>
      <c r="N58" s="1035">
        <v>526</v>
      </c>
      <c r="O58" s="867">
        <v>465</v>
      </c>
      <c r="P58" s="867">
        <v>61</v>
      </c>
      <c r="Q58" s="867">
        <v>74</v>
      </c>
      <c r="R58" s="868">
        <v>12</v>
      </c>
      <c r="S58" s="910"/>
    </row>
    <row r="59" spans="1:19">
      <c r="A59" s="1364" t="s">
        <v>13</v>
      </c>
      <c r="B59" s="1599">
        <v>25</v>
      </c>
      <c r="C59" s="1599">
        <v>1631</v>
      </c>
      <c r="D59" s="250" t="s">
        <v>227</v>
      </c>
      <c r="E59" s="867">
        <f t="shared" si="4"/>
        <v>1432</v>
      </c>
      <c r="F59" s="867">
        <v>1235</v>
      </c>
      <c r="G59" s="867">
        <v>211</v>
      </c>
      <c r="H59" s="867">
        <v>542</v>
      </c>
      <c r="I59" s="867">
        <v>482</v>
      </c>
      <c r="J59" s="867">
        <v>197</v>
      </c>
      <c r="K59" s="867" t="s">
        <v>227</v>
      </c>
      <c r="L59" s="1035">
        <f t="shared" si="5"/>
        <v>339</v>
      </c>
      <c r="M59" s="867">
        <v>25</v>
      </c>
      <c r="N59" s="1035">
        <v>257</v>
      </c>
      <c r="O59" s="867">
        <v>226</v>
      </c>
      <c r="P59" s="867">
        <v>31</v>
      </c>
      <c r="Q59" s="867">
        <v>30</v>
      </c>
      <c r="R59" s="868">
        <v>27</v>
      </c>
      <c r="S59" s="910"/>
    </row>
    <row r="60" spans="1:19">
      <c r="A60" s="1364" t="s">
        <v>363</v>
      </c>
      <c r="B60" s="1600"/>
      <c r="C60" s="1600"/>
      <c r="D60" s="250" t="s">
        <v>49</v>
      </c>
      <c r="E60" s="1035">
        <f t="shared" si="4"/>
        <v>756</v>
      </c>
      <c r="F60" s="1035">
        <v>648</v>
      </c>
      <c r="G60" s="867">
        <v>109</v>
      </c>
      <c r="H60" s="867">
        <v>283</v>
      </c>
      <c r="I60" s="867">
        <v>256</v>
      </c>
      <c r="J60" s="867">
        <v>108</v>
      </c>
      <c r="K60" s="867" t="s">
        <v>49</v>
      </c>
      <c r="L60" s="1035">
        <f t="shared" si="5"/>
        <v>23</v>
      </c>
      <c r="M60" s="867">
        <v>0</v>
      </c>
      <c r="N60" s="1035">
        <v>1</v>
      </c>
      <c r="O60" s="867">
        <v>1</v>
      </c>
      <c r="P60" s="867">
        <v>0</v>
      </c>
      <c r="Q60" s="867">
        <v>0</v>
      </c>
      <c r="R60" s="868">
        <v>22</v>
      </c>
      <c r="S60" s="910"/>
    </row>
    <row r="61" spans="1:19" ht="17.25" thickBot="1">
      <c r="A61" s="1365" t="s">
        <v>363</v>
      </c>
      <c r="B61" s="1602"/>
      <c r="C61" s="1602"/>
      <c r="D61" s="261" t="s">
        <v>228</v>
      </c>
      <c r="E61" s="1037">
        <f t="shared" si="4"/>
        <v>676</v>
      </c>
      <c r="F61" s="1037">
        <v>587</v>
      </c>
      <c r="G61" s="869">
        <v>102</v>
      </c>
      <c r="H61" s="869">
        <v>259</v>
      </c>
      <c r="I61" s="869">
        <v>226</v>
      </c>
      <c r="J61" s="869">
        <v>89</v>
      </c>
      <c r="K61" s="869" t="s">
        <v>228</v>
      </c>
      <c r="L61" s="1037">
        <f t="shared" si="5"/>
        <v>316</v>
      </c>
      <c r="M61" s="869">
        <v>25</v>
      </c>
      <c r="N61" s="1037">
        <v>256</v>
      </c>
      <c r="O61" s="869">
        <v>225</v>
      </c>
      <c r="P61" s="869">
        <v>31</v>
      </c>
      <c r="Q61" s="869">
        <v>30</v>
      </c>
      <c r="R61" s="870">
        <v>5</v>
      </c>
      <c r="S61" s="910"/>
    </row>
    <row r="62" spans="1:19">
      <c r="A62" s="160"/>
      <c r="B62" s="162"/>
      <c r="C62" s="162"/>
      <c r="D62" s="162"/>
      <c r="E62" s="163"/>
      <c r="F62" s="163"/>
      <c r="G62" s="163"/>
      <c r="H62" s="163"/>
      <c r="I62" s="163"/>
      <c r="J62" s="163"/>
      <c r="K62" s="162"/>
      <c r="L62" s="163"/>
      <c r="M62" s="163"/>
      <c r="N62" s="163"/>
      <c r="O62" s="163"/>
      <c r="P62" s="163"/>
      <c r="Q62" s="163"/>
      <c r="R62" s="163"/>
    </row>
    <row r="63" spans="1:19">
      <c r="A63" s="109" t="s">
        <v>1449</v>
      </c>
      <c r="B63" s="162"/>
      <c r="C63" s="162"/>
      <c r="D63" s="162"/>
      <c r="E63" s="163"/>
      <c r="F63" s="163"/>
      <c r="G63" s="163"/>
      <c r="H63" s="163"/>
      <c r="I63" s="163"/>
      <c r="J63" s="163"/>
      <c r="K63" s="162"/>
      <c r="L63" s="163"/>
      <c r="M63" s="163"/>
      <c r="N63" s="163"/>
      <c r="O63" s="163"/>
      <c r="P63" s="163"/>
      <c r="Q63" s="163"/>
      <c r="R63" s="163"/>
    </row>
    <row r="64" spans="1:19">
      <c r="A64" s="161" t="s">
        <v>22</v>
      </c>
      <c r="B64" s="112"/>
      <c r="C64" s="112"/>
      <c r="D64" s="164"/>
      <c r="E64" s="165"/>
      <c r="F64" s="165"/>
      <c r="G64" s="165"/>
      <c r="H64" s="165"/>
      <c r="I64" s="165"/>
      <c r="J64" s="165"/>
      <c r="K64" s="164"/>
      <c r="L64" s="165"/>
      <c r="M64" s="165"/>
      <c r="N64" s="165"/>
      <c r="O64" s="165"/>
      <c r="P64" s="165"/>
      <c r="Q64" s="165"/>
      <c r="R64" s="165"/>
    </row>
    <row r="65" spans="1:18">
      <c r="A65" s="161" t="s">
        <v>1403</v>
      </c>
      <c r="B65" s="112"/>
      <c r="C65" s="112"/>
      <c r="D65" s="164"/>
      <c r="E65" s="165"/>
      <c r="F65" s="165"/>
      <c r="G65" s="165"/>
      <c r="H65" s="165"/>
      <c r="I65" s="165"/>
      <c r="J65" s="165"/>
      <c r="K65" s="164"/>
      <c r="L65" s="165"/>
      <c r="M65" s="165"/>
      <c r="N65" s="165"/>
      <c r="O65" s="165"/>
      <c r="P65" s="165"/>
      <c r="Q65" s="165"/>
      <c r="R65" s="165"/>
    </row>
    <row r="66" spans="1:18">
      <c r="A66" s="112"/>
      <c r="B66" s="112"/>
      <c r="C66" s="112"/>
      <c r="D66" s="164"/>
      <c r="E66" s="165"/>
      <c r="F66" s="165"/>
      <c r="G66" s="165"/>
      <c r="H66" s="165"/>
      <c r="I66" s="165"/>
      <c r="J66" s="165"/>
      <c r="K66" s="164"/>
      <c r="L66" s="165"/>
      <c r="M66" s="165"/>
      <c r="N66" s="165"/>
      <c r="O66" s="165"/>
      <c r="P66" s="165"/>
      <c r="Q66" s="165"/>
      <c r="R66" s="165"/>
    </row>
  </sheetData>
  <mergeCells count="69">
    <mergeCell ref="A8:A10"/>
    <mergeCell ref="A1:R1"/>
    <mergeCell ref="A4:A7"/>
    <mergeCell ref="B4:B7"/>
    <mergeCell ref="C4:J4"/>
    <mergeCell ref="K4:R5"/>
    <mergeCell ref="C5:C7"/>
    <mergeCell ref="D5:J5"/>
    <mergeCell ref="D6:E7"/>
    <mergeCell ref="F6:I6"/>
    <mergeCell ref="J6:J7"/>
    <mergeCell ref="K6:L7"/>
    <mergeCell ref="M6:M7"/>
    <mergeCell ref="N6:P6"/>
    <mergeCell ref="Q6:Q7"/>
    <mergeCell ref="R6:R7"/>
    <mergeCell ref="A20:A22"/>
    <mergeCell ref="A23:A25"/>
    <mergeCell ref="A14:A16"/>
    <mergeCell ref="A17:A19"/>
    <mergeCell ref="A11:A13"/>
    <mergeCell ref="A41:A43"/>
    <mergeCell ref="A44:A46"/>
    <mergeCell ref="A35:A37"/>
    <mergeCell ref="A38:A40"/>
    <mergeCell ref="A26:A28"/>
    <mergeCell ref="A29:A31"/>
    <mergeCell ref="A32:A34"/>
    <mergeCell ref="A59:A61"/>
    <mergeCell ref="A53:A55"/>
    <mergeCell ref="A56:A58"/>
    <mergeCell ref="A47:A49"/>
    <mergeCell ref="A50:A52"/>
    <mergeCell ref="B17:B19"/>
    <mergeCell ref="B20:B22"/>
    <mergeCell ref="B23:B25"/>
    <mergeCell ref="B26:B28"/>
    <mergeCell ref="B29:B31"/>
    <mergeCell ref="B8:B10"/>
    <mergeCell ref="C8:C10"/>
    <mergeCell ref="B11:B13"/>
    <mergeCell ref="C11:C13"/>
    <mergeCell ref="B14:B16"/>
    <mergeCell ref="C14:C16"/>
    <mergeCell ref="C38:C40"/>
    <mergeCell ref="C41:C43"/>
    <mergeCell ref="C44:C46"/>
    <mergeCell ref="C47:C49"/>
    <mergeCell ref="C17:C19"/>
    <mergeCell ref="C23:C25"/>
    <mergeCell ref="C26:C28"/>
    <mergeCell ref="C29:C31"/>
    <mergeCell ref="C20:C22"/>
    <mergeCell ref="B32:B34"/>
    <mergeCell ref="C32:C34"/>
    <mergeCell ref="B56:B58"/>
    <mergeCell ref="B59:B61"/>
    <mergeCell ref="C50:C52"/>
    <mergeCell ref="C53:C55"/>
    <mergeCell ref="C56:C58"/>
    <mergeCell ref="C59:C61"/>
    <mergeCell ref="B50:B52"/>
    <mergeCell ref="B53:B55"/>
    <mergeCell ref="B35:B37"/>
    <mergeCell ref="B38:B40"/>
    <mergeCell ref="B41:B43"/>
    <mergeCell ref="B44:B46"/>
    <mergeCell ref="B47:B49"/>
    <mergeCell ref="C35:C37"/>
  </mergeCells>
  <phoneticPr fontId="9" type="noConversion"/>
  <pageMargins left="0.22" right="0.25" top="0.25" bottom="0.16" header="0.3" footer="0.3"/>
  <pageSetup paperSize="9" scale="50" orientation="landscape" r:id="rId1"/>
  <ignoredErrors>
    <ignoredError sqref="O8:R8 M8 G8:J8" formulaRange="1"/>
    <ignoredError sqref="N8:N10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dimension ref="A1:R65"/>
  <sheetViews>
    <sheetView workbookViewId="0">
      <selection activeCell="G17" sqref="G17"/>
    </sheetView>
  </sheetViews>
  <sheetFormatPr defaultRowHeight="16.5"/>
  <cols>
    <col min="1" max="1" width="9" style="107"/>
    <col min="2" max="2" width="10.375" style="107" customWidth="1"/>
    <col min="3" max="3" width="8.25" style="107" bestFit="1" customWidth="1"/>
    <col min="4" max="4" width="5.125" style="107" bestFit="1" customWidth="1"/>
    <col min="5" max="5" width="9" style="107"/>
    <col min="6" max="7" width="9.25" style="107" bestFit="1" customWidth="1"/>
    <col min="8" max="8" width="5.375" style="107" customWidth="1"/>
    <col min="9" max="9" width="8.25" style="107" bestFit="1" customWidth="1"/>
    <col min="10" max="10" width="7.375" style="107" bestFit="1" customWidth="1"/>
    <col min="11" max="11" width="9.25" style="107" bestFit="1" customWidth="1"/>
    <col min="12" max="12" width="6.625" style="107" bestFit="1" customWidth="1"/>
    <col min="13" max="13" width="9.25" style="107" bestFit="1" customWidth="1"/>
    <col min="14" max="15" width="7.375" style="107" bestFit="1" customWidth="1"/>
    <col min="16" max="16" width="8.375" style="107" bestFit="1" customWidth="1"/>
    <col min="17" max="16384" width="9" style="107"/>
  </cols>
  <sheetData>
    <row r="1" spans="1:18" ht="26.25">
      <c r="A1" s="1331" t="s">
        <v>730</v>
      </c>
      <c r="B1" s="1331"/>
      <c r="C1" s="1331"/>
      <c r="D1" s="1331"/>
      <c r="E1" s="1331"/>
      <c r="F1" s="1331"/>
      <c r="G1" s="1331"/>
      <c r="H1" s="1331"/>
      <c r="I1" s="1331"/>
      <c r="J1" s="1331"/>
      <c r="K1" s="1331"/>
      <c r="L1" s="1331"/>
      <c r="M1" s="1331"/>
      <c r="N1" s="1331"/>
      <c r="O1" s="1331"/>
      <c r="P1" s="1331"/>
    </row>
    <row r="2" spans="1:18" ht="16.5" customHeight="1">
      <c r="A2" s="114" t="s">
        <v>876</v>
      </c>
      <c r="B2" s="128"/>
      <c r="C2" s="120"/>
      <c r="E2" s="115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8" ht="17.25" thickBot="1">
      <c r="A3" s="109"/>
      <c r="B3" s="128"/>
      <c r="C3" s="121"/>
      <c r="E3" s="121"/>
      <c r="H3" s="522" t="s">
        <v>959</v>
      </c>
      <c r="K3" s="115"/>
      <c r="L3" s="115"/>
      <c r="P3" s="110" t="s">
        <v>294</v>
      </c>
    </row>
    <row r="4" spans="1:18" ht="16.5" customHeight="1">
      <c r="A4" s="1462" t="s">
        <v>334</v>
      </c>
      <c r="B4" s="1438" t="s">
        <v>706</v>
      </c>
      <c r="C4" s="1438" t="s">
        <v>397</v>
      </c>
      <c r="D4" s="1438"/>
      <c r="E4" s="1438"/>
      <c r="F4" s="1438"/>
      <c r="G4" s="1438"/>
      <c r="H4" s="1438" t="s">
        <v>739</v>
      </c>
      <c r="I4" s="1438"/>
      <c r="J4" s="1438"/>
      <c r="K4" s="1438"/>
      <c r="L4" s="1438"/>
      <c r="M4" s="1438"/>
      <c r="N4" s="1438"/>
      <c r="O4" s="1438"/>
      <c r="P4" s="1439"/>
    </row>
    <row r="5" spans="1:18" ht="16.5" customHeight="1">
      <c r="A5" s="1463"/>
      <c r="B5" s="1440"/>
      <c r="C5" s="1440" t="s">
        <v>51</v>
      </c>
      <c r="D5" s="1440" t="s">
        <v>398</v>
      </c>
      <c r="E5" s="1440"/>
      <c r="F5" s="1440"/>
      <c r="G5" s="1440"/>
      <c r="H5" s="1440" t="s">
        <v>227</v>
      </c>
      <c r="I5" s="1440"/>
      <c r="J5" s="1440" t="s">
        <v>737</v>
      </c>
      <c r="K5" s="1440" t="s">
        <v>399</v>
      </c>
      <c r="L5" s="1440"/>
      <c r="M5" s="1440" t="s">
        <v>400</v>
      </c>
      <c r="N5" s="1440" t="s">
        <v>401</v>
      </c>
      <c r="O5" s="1440" t="s">
        <v>388</v>
      </c>
      <c r="P5" s="1464" t="s">
        <v>389</v>
      </c>
    </row>
    <row r="6" spans="1:18" ht="16.5" customHeight="1">
      <c r="A6" s="1463"/>
      <c r="B6" s="1440"/>
      <c r="C6" s="1440"/>
      <c r="D6" s="1440" t="s">
        <v>227</v>
      </c>
      <c r="E6" s="1440"/>
      <c r="F6" s="1440" t="s">
        <v>402</v>
      </c>
      <c r="G6" s="1440" t="s">
        <v>403</v>
      </c>
      <c r="H6" s="1440"/>
      <c r="I6" s="1440"/>
      <c r="J6" s="1440"/>
      <c r="K6" s="1440"/>
      <c r="L6" s="1440"/>
      <c r="M6" s="1440"/>
      <c r="N6" s="1440"/>
      <c r="O6" s="1440"/>
      <c r="P6" s="1464"/>
    </row>
    <row r="7" spans="1:18" ht="17.25" thickBot="1">
      <c r="A7" s="1609"/>
      <c r="B7" s="1610"/>
      <c r="C7" s="1610"/>
      <c r="D7" s="1610"/>
      <c r="E7" s="1610"/>
      <c r="F7" s="1610"/>
      <c r="G7" s="1610"/>
      <c r="H7" s="1610"/>
      <c r="I7" s="1610"/>
      <c r="J7" s="1610"/>
      <c r="K7" s="234" t="s">
        <v>404</v>
      </c>
      <c r="L7" s="234" t="s">
        <v>405</v>
      </c>
      <c r="M7" s="1610"/>
      <c r="N7" s="1610"/>
      <c r="O7" s="1610"/>
      <c r="P7" s="1618"/>
    </row>
    <row r="8" spans="1:18" ht="17.25" thickBot="1">
      <c r="A8" s="1462" t="s">
        <v>227</v>
      </c>
      <c r="B8" s="1616">
        <f>SUM(B11:B61)</f>
        <v>170</v>
      </c>
      <c r="C8" s="1616">
        <f>SUM(C11:C61)</f>
        <v>8202</v>
      </c>
      <c r="D8" s="271" t="s">
        <v>227</v>
      </c>
      <c r="E8" s="846">
        <f>SUM(E9:E10)</f>
        <v>6736</v>
      </c>
      <c r="F8" s="846">
        <f>SUM(F9:F10)</f>
        <v>5844</v>
      </c>
      <c r="G8" s="846">
        <f>SUM(G9:G10)</f>
        <v>892</v>
      </c>
      <c r="H8" s="271" t="s">
        <v>227</v>
      </c>
      <c r="I8" s="846">
        <f>SUM(J8:P8)</f>
        <v>3214</v>
      </c>
      <c r="J8" s="846">
        <f>SUM(J9:J10)</f>
        <v>170</v>
      </c>
      <c r="K8" s="846">
        <f t="shared" ref="K8:P8" si="0">SUM(K9:K10)</f>
        <v>894</v>
      </c>
      <c r="L8" s="846">
        <f t="shared" si="0"/>
        <v>206</v>
      </c>
      <c r="M8" s="846">
        <f t="shared" si="0"/>
        <v>1116</v>
      </c>
      <c r="N8" s="846">
        <f t="shared" si="0"/>
        <v>466</v>
      </c>
      <c r="O8" s="846">
        <f t="shared" si="0"/>
        <v>179</v>
      </c>
      <c r="P8" s="807">
        <f t="shared" si="0"/>
        <v>183</v>
      </c>
      <c r="Q8" s="910"/>
      <c r="R8" s="910"/>
    </row>
    <row r="9" spans="1:18" ht="17.25" thickBot="1">
      <c r="A9" s="1463"/>
      <c r="B9" s="1616"/>
      <c r="C9" s="1616"/>
      <c r="D9" s="270" t="s">
        <v>49</v>
      </c>
      <c r="E9" s="847">
        <f t="shared" ref="E9:G10" si="1">SUM(E12,E15,E18,E21,E24,E27,E30,E33,E36,E39,E42,E45,E48,E51,E54,E57,E60)</f>
        <v>4371</v>
      </c>
      <c r="F9" s="847">
        <f t="shared" si="1"/>
        <v>3935</v>
      </c>
      <c r="G9" s="847">
        <f t="shared" si="1"/>
        <v>436</v>
      </c>
      <c r="H9" s="270" t="s">
        <v>49</v>
      </c>
      <c r="I9" s="847">
        <f>SUM(J9:P9)</f>
        <v>383</v>
      </c>
      <c r="J9" s="847">
        <f>SUM(J12,J15,J18,J21,J24,J27,J30,J33,J36,J39,J42,J45,J48,J51,J54,J57,J60)</f>
        <v>31</v>
      </c>
      <c r="K9" s="847">
        <f t="shared" ref="K9:P9" si="2">SUM(K12,K15,K18,K21,K24,K27,K30,K33,K36,K39,K42,K45,K48,K51,K54,K57,K60)</f>
        <v>78</v>
      </c>
      <c r="L9" s="847">
        <f t="shared" si="2"/>
        <v>7</v>
      </c>
      <c r="M9" s="847">
        <f t="shared" si="2"/>
        <v>82</v>
      </c>
      <c r="N9" s="847">
        <f t="shared" si="2"/>
        <v>49</v>
      </c>
      <c r="O9" s="847">
        <f t="shared" si="2"/>
        <v>0</v>
      </c>
      <c r="P9" s="855">
        <f t="shared" si="2"/>
        <v>136</v>
      </c>
      <c r="Q9" s="910"/>
      <c r="R9" s="910"/>
    </row>
    <row r="10" spans="1:18" ht="17.25" thickBot="1">
      <c r="A10" s="1609"/>
      <c r="B10" s="1616"/>
      <c r="C10" s="1616"/>
      <c r="D10" s="374" t="s">
        <v>228</v>
      </c>
      <c r="E10" s="848">
        <f t="shared" si="1"/>
        <v>2365</v>
      </c>
      <c r="F10" s="848">
        <f t="shared" si="1"/>
        <v>1909</v>
      </c>
      <c r="G10" s="848">
        <f t="shared" si="1"/>
        <v>456</v>
      </c>
      <c r="H10" s="374" t="s">
        <v>228</v>
      </c>
      <c r="I10" s="848">
        <f>SUM(J10:P10)</f>
        <v>2831</v>
      </c>
      <c r="J10" s="848">
        <f>SUM(J13,J16,J19,J22,J25,J28,J31,J34,J37,J40,J43,J46,J49,J52,J55,J58,J61)</f>
        <v>139</v>
      </c>
      <c r="K10" s="848">
        <f t="shared" ref="K10:P10" si="3">SUM(K13,K16,K19,K22,K25,K28,K31,K34,K37,K40,K43,K46,K49,K52,K55,K58,K61)</f>
        <v>816</v>
      </c>
      <c r="L10" s="848">
        <f t="shared" si="3"/>
        <v>199</v>
      </c>
      <c r="M10" s="848">
        <f t="shared" si="3"/>
        <v>1034</v>
      </c>
      <c r="N10" s="848">
        <f t="shared" si="3"/>
        <v>417</v>
      </c>
      <c r="O10" s="848">
        <f t="shared" si="3"/>
        <v>179</v>
      </c>
      <c r="P10" s="813">
        <f t="shared" si="3"/>
        <v>47</v>
      </c>
      <c r="Q10" s="910"/>
      <c r="R10" s="910"/>
    </row>
    <row r="11" spans="1:18">
      <c r="A11" s="1617" t="s">
        <v>318</v>
      </c>
      <c r="B11" s="1521">
        <v>10</v>
      </c>
      <c r="C11" s="1521">
        <v>351</v>
      </c>
      <c r="D11" s="341" t="s">
        <v>227</v>
      </c>
      <c r="E11" s="1038">
        <v>275</v>
      </c>
      <c r="F11" s="1038">
        <v>250</v>
      </c>
      <c r="G11" s="1038">
        <v>25</v>
      </c>
      <c r="H11" s="341" t="s">
        <v>227</v>
      </c>
      <c r="I11" s="1038">
        <v>146</v>
      </c>
      <c r="J11" s="1038">
        <v>10</v>
      </c>
      <c r="K11" s="1038">
        <v>34</v>
      </c>
      <c r="L11" s="1038">
        <v>10</v>
      </c>
      <c r="M11" s="1038">
        <v>51</v>
      </c>
      <c r="N11" s="1038">
        <v>15</v>
      </c>
      <c r="O11" s="1038">
        <v>11</v>
      </c>
      <c r="P11" s="1041">
        <v>15</v>
      </c>
      <c r="Q11" s="910"/>
      <c r="R11" s="910"/>
    </row>
    <row r="12" spans="1:18">
      <c r="A12" s="1586"/>
      <c r="B12" s="1521"/>
      <c r="C12" s="1521"/>
      <c r="D12" s="334" t="s">
        <v>49</v>
      </c>
      <c r="E12" s="1039">
        <v>166</v>
      </c>
      <c r="F12" s="1039">
        <v>151</v>
      </c>
      <c r="G12" s="1039">
        <v>15</v>
      </c>
      <c r="H12" s="334" t="s">
        <v>49</v>
      </c>
      <c r="I12" s="1039">
        <v>9</v>
      </c>
      <c r="J12" s="1039">
        <v>0</v>
      </c>
      <c r="K12" s="1039">
        <v>1</v>
      </c>
      <c r="L12" s="1039">
        <v>0</v>
      </c>
      <c r="M12" s="1039">
        <v>1</v>
      </c>
      <c r="N12" s="1039">
        <v>2</v>
      </c>
      <c r="O12" s="1039">
        <v>0</v>
      </c>
      <c r="P12" s="1042">
        <v>5</v>
      </c>
      <c r="Q12" s="910"/>
      <c r="R12" s="910"/>
    </row>
    <row r="13" spans="1:18">
      <c r="A13" s="1586"/>
      <c r="B13" s="1521"/>
      <c r="C13" s="1521"/>
      <c r="D13" s="334" t="s">
        <v>228</v>
      </c>
      <c r="E13" s="1039">
        <v>109</v>
      </c>
      <c r="F13" s="1039">
        <v>99</v>
      </c>
      <c r="G13" s="1039">
        <v>10</v>
      </c>
      <c r="H13" s="334" t="s">
        <v>228</v>
      </c>
      <c r="I13" s="1039">
        <v>137</v>
      </c>
      <c r="J13" s="1039">
        <v>10</v>
      </c>
      <c r="K13" s="1039">
        <v>33</v>
      </c>
      <c r="L13" s="1039">
        <v>10</v>
      </c>
      <c r="M13" s="1039">
        <v>50</v>
      </c>
      <c r="N13" s="1039">
        <v>13</v>
      </c>
      <c r="O13" s="1039">
        <v>11</v>
      </c>
      <c r="P13" s="1042">
        <v>10</v>
      </c>
      <c r="Q13" s="910"/>
      <c r="R13" s="910"/>
    </row>
    <row r="14" spans="1:18">
      <c r="A14" s="1586" t="s">
        <v>319</v>
      </c>
      <c r="B14" s="1521">
        <v>16</v>
      </c>
      <c r="C14" s="1521">
        <v>601</v>
      </c>
      <c r="D14" s="334" t="s">
        <v>227</v>
      </c>
      <c r="E14" s="1039">
        <v>538</v>
      </c>
      <c r="F14" s="1039">
        <v>528</v>
      </c>
      <c r="G14" s="1039">
        <v>10</v>
      </c>
      <c r="H14" s="334" t="s">
        <v>227</v>
      </c>
      <c r="I14" s="1039">
        <v>267</v>
      </c>
      <c r="J14" s="1039">
        <v>16</v>
      </c>
      <c r="K14" s="1039">
        <v>80</v>
      </c>
      <c r="L14" s="1039">
        <v>2</v>
      </c>
      <c r="M14" s="1039">
        <v>98</v>
      </c>
      <c r="N14" s="1039">
        <v>46</v>
      </c>
      <c r="O14" s="1039">
        <v>16</v>
      </c>
      <c r="P14" s="1042">
        <v>9</v>
      </c>
      <c r="Q14" s="910"/>
      <c r="R14" s="910"/>
    </row>
    <row r="15" spans="1:18">
      <c r="A15" s="1586"/>
      <c r="B15" s="1521"/>
      <c r="C15" s="1521"/>
      <c r="D15" s="334" t="s">
        <v>49</v>
      </c>
      <c r="E15" s="1039">
        <v>360</v>
      </c>
      <c r="F15" s="1039">
        <v>356</v>
      </c>
      <c r="G15" s="1039">
        <v>4</v>
      </c>
      <c r="H15" s="334" t="s">
        <v>49</v>
      </c>
      <c r="I15" s="1039">
        <v>27</v>
      </c>
      <c r="J15" s="1039">
        <v>4</v>
      </c>
      <c r="K15" s="1039">
        <v>7</v>
      </c>
      <c r="L15" s="1039">
        <v>0</v>
      </c>
      <c r="M15" s="1039">
        <v>3</v>
      </c>
      <c r="N15" s="1039">
        <v>4</v>
      </c>
      <c r="O15" s="1039">
        <v>0</v>
      </c>
      <c r="P15" s="1042">
        <v>9</v>
      </c>
      <c r="Q15" s="910"/>
      <c r="R15" s="910"/>
    </row>
    <row r="16" spans="1:18">
      <c r="A16" s="1586"/>
      <c r="B16" s="1521"/>
      <c r="C16" s="1521"/>
      <c r="D16" s="334" t="s">
        <v>228</v>
      </c>
      <c r="E16" s="1039">
        <v>178</v>
      </c>
      <c r="F16" s="1039">
        <v>172</v>
      </c>
      <c r="G16" s="1039">
        <v>6</v>
      </c>
      <c r="H16" s="334" t="s">
        <v>228</v>
      </c>
      <c r="I16" s="1039">
        <v>240</v>
      </c>
      <c r="J16" s="1039">
        <v>12</v>
      </c>
      <c r="K16" s="1039">
        <v>73</v>
      </c>
      <c r="L16" s="1039">
        <v>2</v>
      </c>
      <c r="M16" s="1039">
        <v>95</v>
      </c>
      <c r="N16" s="1039">
        <v>42</v>
      </c>
      <c r="O16" s="1039">
        <v>16</v>
      </c>
      <c r="P16" s="1042">
        <v>0</v>
      </c>
      <c r="Q16" s="910"/>
      <c r="R16" s="910"/>
    </row>
    <row r="17" spans="1:18">
      <c r="A17" s="1586" t="s">
        <v>320</v>
      </c>
      <c r="B17" s="1521">
        <v>17</v>
      </c>
      <c r="C17" s="1521">
        <v>991</v>
      </c>
      <c r="D17" s="334" t="s">
        <v>227</v>
      </c>
      <c r="E17" s="1039">
        <v>820</v>
      </c>
      <c r="F17" s="1039">
        <v>743</v>
      </c>
      <c r="G17" s="1039">
        <v>77</v>
      </c>
      <c r="H17" s="334" t="s">
        <v>227</v>
      </c>
      <c r="I17" s="1039">
        <v>376</v>
      </c>
      <c r="J17" s="1039">
        <v>17</v>
      </c>
      <c r="K17" s="1039">
        <v>91</v>
      </c>
      <c r="L17" s="1039">
        <v>15</v>
      </c>
      <c r="M17" s="1039">
        <v>168</v>
      </c>
      <c r="N17" s="1039">
        <v>58</v>
      </c>
      <c r="O17" s="1039">
        <v>18</v>
      </c>
      <c r="P17" s="1042">
        <v>9</v>
      </c>
      <c r="Q17" s="910"/>
      <c r="R17" s="910"/>
    </row>
    <row r="18" spans="1:18">
      <c r="A18" s="1586"/>
      <c r="B18" s="1521"/>
      <c r="C18" s="1521"/>
      <c r="D18" s="334" t="s">
        <v>49</v>
      </c>
      <c r="E18" s="1039">
        <v>553</v>
      </c>
      <c r="F18" s="1039">
        <v>511</v>
      </c>
      <c r="G18" s="1039">
        <v>42</v>
      </c>
      <c r="H18" s="334" t="s">
        <v>49</v>
      </c>
      <c r="I18" s="1039">
        <v>50</v>
      </c>
      <c r="J18" s="1039">
        <v>4</v>
      </c>
      <c r="K18" s="1039">
        <v>17</v>
      </c>
      <c r="L18" s="1039">
        <v>0</v>
      </c>
      <c r="M18" s="1039">
        <v>18</v>
      </c>
      <c r="N18" s="1039">
        <v>6</v>
      </c>
      <c r="O18" s="1039">
        <v>0</v>
      </c>
      <c r="P18" s="1042">
        <v>5</v>
      </c>
      <c r="Q18" s="910"/>
      <c r="R18" s="910"/>
    </row>
    <row r="19" spans="1:18">
      <c r="A19" s="1586"/>
      <c r="B19" s="1521"/>
      <c r="C19" s="1521"/>
      <c r="D19" s="334" t="s">
        <v>228</v>
      </c>
      <c r="E19" s="1039">
        <v>267</v>
      </c>
      <c r="F19" s="1039">
        <v>232</v>
      </c>
      <c r="G19" s="1039">
        <v>35</v>
      </c>
      <c r="H19" s="334" t="s">
        <v>228</v>
      </c>
      <c r="I19" s="1039">
        <v>326</v>
      </c>
      <c r="J19" s="1039">
        <v>13</v>
      </c>
      <c r="K19" s="1039">
        <v>74</v>
      </c>
      <c r="L19" s="1039">
        <v>15</v>
      </c>
      <c r="M19" s="1039">
        <v>150</v>
      </c>
      <c r="N19" s="1039">
        <v>52</v>
      </c>
      <c r="O19" s="1039">
        <v>18</v>
      </c>
      <c r="P19" s="1042">
        <v>4</v>
      </c>
      <c r="Q19" s="910"/>
      <c r="R19" s="910"/>
    </row>
    <row r="20" spans="1:18">
      <c r="A20" s="1586" t="s">
        <v>321</v>
      </c>
      <c r="B20" s="1521">
        <v>5</v>
      </c>
      <c r="C20" s="1521">
        <v>119</v>
      </c>
      <c r="D20" s="334" t="s">
        <v>227</v>
      </c>
      <c r="E20" s="1039">
        <v>112</v>
      </c>
      <c r="F20" s="1039">
        <v>112</v>
      </c>
      <c r="G20" s="1039">
        <v>0</v>
      </c>
      <c r="H20" s="334" t="s">
        <v>227</v>
      </c>
      <c r="I20" s="1039">
        <v>70</v>
      </c>
      <c r="J20" s="1039">
        <v>5</v>
      </c>
      <c r="K20" s="1039">
        <v>7</v>
      </c>
      <c r="L20" s="1039">
        <v>4</v>
      </c>
      <c r="M20" s="1039">
        <v>30</v>
      </c>
      <c r="N20" s="1039">
        <v>12</v>
      </c>
      <c r="O20" s="1039">
        <v>5</v>
      </c>
      <c r="P20" s="1042">
        <v>7</v>
      </c>
      <c r="Q20" s="910"/>
      <c r="R20" s="910"/>
    </row>
    <row r="21" spans="1:18">
      <c r="A21" s="1586"/>
      <c r="B21" s="1521"/>
      <c r="C21" s="1521"/>
      <c r="D21" s="334" t="s">
        <v>49</v>
      </c>
      <c r="E21" s="1039">
        <v>77</v>
      </c>
      <c r="F21" s="1039">
        <v>77</v>
      </c>
      <c r="G21" s="1039">
        <v>0</v>
      </c>
      <c r="H21" s="334" t="s">
        <v>49</v>
      </c>
      <c r="I21" s="1039">
        <v>5</v>
      </c>
      <c r="J21" s="1039">
        <v>0</v>
      </c>
      <c r="K21" s="1039">
        <v>1</v>
      </c>
      <c r="L21" s="1039">
        <v>0</v>
      </c>
      <c r="M21" s="1039">
        <v>0</v>
      </c>
      <c r="N21" s="1039">
        <v>2</v>
      </c>
      <c r="O21" s="1039">
        <v>0</v>
      </c>
      <c r="P21" s="1042">
        <v>2</v>
      </c>
      <c r="Q21" s="910"/>
      <c r="R21" s="910"/>
    </row>
    <row r="22" spans="1:18">
      <c r="A22" s="1586"/>
      <c r="B22" s="1521"/>
      <c r="C22" s="1521"/>
      <c r="D22" s="334" t="s">
        <v>228</v>
      </c>
      <c r="E22" s="1039">
        <v>35</v>
      </c>
      <c r="F22" s="1039">
        <v>35</v>
      </c>
      <c r="G22" s="1039">
        <v>0</v>
      </c>
      <c r="H22" s="334" t="s">
        <v>228</v>
      </c>
      <c r="I22" s="1039">
        <v>65</v>
      </c>
      <c r="J22" s="1039">
        <v>5</v>
      </c>
      <c r="K22" s="1039">
        <v>6</v>
      </c>
      <c r="L22" s="1039">
        <v>4</v>
      </c>
      <c r="M22" s="1039">
        <v>30</v>
      </c>
      <c r="N22" s="1039">
        <v>10</v>
      </c>
      <c r="O22" s="1039">
        <v>5</v>
      </c>
      <c r="P22" s="1042">
        <v>5</v>
      </c>
      <c r="Q22" s="910"/>
      <c r="R22" s="910"/>
    </row>
    <row r="23" spans="1:18">
      <c r="A23" s="1586" t="s">
        <v>322</v>
      </c>
      <c r="B23" s="1521">
        <v>11</v>
      </c>
      <c r="C23" s="1521">
        <v>735</v>
      </c>
      <c r="D23" s="334" t="s">
        <v>227</v>
      </c>
      <c r="E23" s="1039">
        <v>609</v>
      </c>
      <c r="F23" s="1039">
        <v>504</v>
      </c>
      <c r="G23" s="1039">
        <v>105</v>
      </c>
      <c r="H23" s="334" t="s">
        <v>227</v>
      </c>
      <c r="I23" s="1039">
        <v>275</v>
      </c>
      <c r="J23" s="1039">
        <v>10</v>
      </c>
      <c r="K23" s="1039">
        <v>105</v>
      </c>
      <c r="L23" s="1039">
        <v>18</v>
      </c>
      <c r="M23" s="1039">
        <v>63</v>
      </c>
      <c r="N23" s="1039">
        <v>50</v>
      </c>
      <c r="O23" s="1039">
        <v>12</v>
      </c>
      <c r="P23" s="1042">
        <v>17</v>
      </c>
      <c r="Q23" s="910"/>
      <c r="R23" s="910"/>
    </row>
    <row r="24" spans="1:18">
      <c r="A24" s="1586"/>
      <c r="B24" s="1521"/>
      <c r="C24" s="1521"/>
      <c r="D24" s="334" t="s">
        <v>49</v>
      </c>
      <c r="E24" s="1039">
        <v>398</v>
      </c>
      <c r="F24" s="1039">
        <v>346</v>
      </c>
      <c r="G24" s="1039">
        <v>52</v>
      </c>
      <c r="H24" s="334" t="s">
        <v>49</v>
      </c>
      <c r="I24" s="1039">
        <v>31</v>
      </c>
      <c r="J24" s="1039">
        <v>1</v>
      </c>
      <c r="K24" s="1039">
        <v>10</v>
      </c>
      <c r="L24" s="1039">
        <v>1</v>
      </c>
      <c r="M24" s="1039">
        <v>6</v>
      </c>
      <c r="N24" s="1039">
        <v>1</v>
      </c>
      <c r="O24" s="1039">
        <v>0</v>
      </c>
      <c r="P24" s="1042">
        <v>12</v>
      </c>
      <c r="Q24" s="910"/>
      <c r="R24" s="910"/>
    </row>
    <row r="25" spans="1:18">
      <c r="A25" s="1586"/>
      <c r="B25" s="1521"/>
      <c r="C25" s="1521"/>
      <c r="D25" s="334" t="s">
        <v>228</v>
      </c>
      <c r="E25" s="1039">
        <v>211</v>
      </c>
      <c r="F25" s="1039">
        <v>158</v>
      </c>
      <c r="G25" s="1039">
        <v>53</v>
      </c>
      <c r="H25" s="334" t="s">
        <v>228</v>
      </c>
      <c r="I25" s="1039">
        <v>244</v>
      </c>
      <c r="J25" s="1039">
        <v>9</v>
      </c>
      <c r="K25" s="1039">
        <v>95</v>
      </c>
      <c r="L25" s="1039">
        <v>17</v>
      </c>
      <c r="M25" s="1039">
        <v>57</v>
      </c>
      <c r="N25" s="1039">
        <v>49</v>
      </c>
      <c r="O25" s="1039">
        <v>12</v>
      </c>
      <c r="P25" s="1042">
        <v>5</v>
      </c>
      <c r="Q25" s="910"/>
      <c r="R25" s="910"/>
    </row>
    <row r="26" spans="1:18">
      <c r="A26" s="1586" t="s">
        <v>323</v>
      </c>
      <c r="B26" s="1521">
        <v>5</v>
      </c>
      <c r="C26" s="1521">
        <v>121</v>
      </c>
      <c r="D26" s="334" t="s">
        <v>227</v>
      </c>
      <c r="E26" s="1039">
        <v>110</v>
      </c>
      <c r="F26" s="1039">
        <v>107</v>
      </c>
      <c r="G26" s="1039">
        <v>3</v>
      </c>
      <c r="H26" s="334" t="s">
        <v>227</v>
      </c>
      <c r="I26" s="1039">
        <v>58</v>
      </c>
      <c r="J26" s="1039">
        <v>5</v>
      </c>
      <c r="K26" s="1039">
        <v>17</v>
      </c>
      <c r="L26" s="1039">
        <v>2</v>
      </c>
      <c r="M26" s="1039">
        <v>22</v>
      </c>
      <c r="N26" s="1039">
        <v>7</v>
      </c>
      <c r="O26" s="1039">
        <v>5</v>
      </c>
      <c r="P26" s="1042">
        <v>0</v>
      </c>
      <c r="Q26" s="910"/>
      <c r="R26" s="910"/>
    </row>
    <row r="27" spans="1:18">
      <c r="A27" s="1586"/>
      <c r="B27" s="1521"/>
      <c r="C27" s="1521"/>
      <c r="D27" s="334" t="s">
        <v>49</v>
      </c>
      <c r="E27" s="1039">
        <v>75</v>
      </c>
      <c r="F27" s="1039">
        <v>75</v>
      </c>
      <c r="G27" s="1039">
        <v>0</v>
      </c>
      <c r="H27" s="334" t="s">
        <v>49</v>
      </c>
      <c r="I27" s="1039">
        <v>6</v>
      </c>
      <c r="J27" s="1039">
        <v>2</v>
      </c>
      <c r="K27" s="1039">
        <v>0</v>
      </c>
      <c r="L27" s="1039">
        <v>1</v>
      </c>
      <c r="M27" s="1039">
        <v>2</v>
      </c>
      <c r="N27" s="1039">
        <v>1</v>
      </c>
      <c r="O27" s="1039">
        <v>0</v>
      </c>
      <c r="P27" s="1042">
        <v>0</v>
      </c>
      <c r="Q27" s="910"/>
      <c r="R27" s="910"/>
    </row>
    <row r="28" spans="1:18">
      <c r="A28" s="1586"/>
      <c r="B28" s="1521"/>
      <c r="C28" s="1521"/>
      <c r="D28" s="334" t="s">
        <v>228</v>
      </c>
      <c r="E28" s="1039">
        <v>35</v>
      </c>
      <c r="F28" s="1039">
        <v>32</v>
      </c>
      <c r="G28" s="1039">
        <v>3</v>
      </c>
      <c r="H28" s="334" t="s">
        <v>228</v>
      </c>
      <c r="I28" s="1039">
        <v>52</v>
      </c>
      <c r="J28" s="1039">
        <v>3</v>
      </c>
      <c r="K28" s="1039">
        <v>17</v>
      </c>
      <c r="L28" s="1039">
        <v>1</v>
      </c>
      <c r="M28" s="1039">
        <v>20</v>
      </c>
      <c r="N28" s="1039">
        <v>6</v>
      </c>
      <c r="O28" s="1039">
        <v>5</v>
      </c>
      <c r="P28" s="1042">
        <v>0</v>
      </c>
      <c r="Q28" s="910"/>
      <c r="R28" s="910"/>
    </row>
    <row r="29" spans="1:18">
      <c r="A29" s="1586" t="s">
        <v>324</v>
      </c>
      <c r="B29" s="1521">
        <v>8</v>
      </c>
      <c r="C29" s="1521">
        <v>449</v>
      </c>
      <c r="D29" s="334" t="s">
        <v>227</v>
      </c>
      <c r="E29" s="1039">
        <v>413</v>
      </c>
      <c r="F29" s="1039">
        <v>357</v>
      </c>
      <c r="G29" s="1039">
        <v>56</v>
      </c>
      <c r="H29" s="334" t="s">
        <v>227</v>
      </c>
      <c r="I29" s="1039">
        <v>197</v>
      </c>
      <c r="J29" s="1039">
        <v>8</v>
      </c>
      <c r="K29" s="1039">
        <v>48</v>
      </c>
      <c r="L29" s="1039">
        <v>16</v>
      </c>
      <c r="M29" s="1039">
        <v>77</v>
      </c>
      <c r="N29" s="1039">
        <v>29</v>
      </c>
      <c r="O29" s="1039">
        <v>10</v>
      </c>
      <c r="P29" s="1042">
        <v>9</v>
      </c>
      <c r="Q29" s="910"/>
      <c r="R29" s="910"/>
    </row>
    <row r="30" spans="1:18">
      <c r="A30" s="1586"/>
      <c r="B30" s="1521"/>
      <c r="C30" s="1521"/>
      <c r="D30" s="334" t="s">
        <v>49</v>
      </c>
      <c r="E30" s="1039">
        <v>279</v>
      </c>
      <c r="F30" s="1039">
        <v>241</v>
      </c>
      <c r="G30" s="1039">
        <v>38</v>
      </c>
      <c r="H30" s="334" t="s">
        <v>49</v>
      </c>
      <c r="I30" s="1039">
        <v>29</v>
      </c>
      <c r="J30" s="1039">
        <v>2</v>
      </c>
      <c r="K30" s="1039">
        <v>0</v>
      </c>
      <c r="L30" s="1039">
        <v>0</v>
      </c>
      <c r="M30" s="1039">
        <v>16</v>
      </c>
      <c r="N30" s="1039">
        <v>4</v>
      </c>
      <c r="O30" s="1039">
        <v>0</v>
      </c>
      <c r="P30" s="1042">
        <v>7</v>
      </c>
      <c r="Q30" s="910"/>
      <c r="R30" s="910"/>
    </row>
    <row r="31" spans="1:18" ht="16.5" customHeight="1">
      <c r="A31" s="1586"/>
      <c r="B31" s="1521"/>
      <c r="C31" s="1521"/>
      <c r="D31" s="334" t="s">
        <v>228</v>
      </c>
      <c r="E31" s="1039">
        <v>134</v>
      </c>
      <c r="F31" s="1039">
        <v>116</v>
      </c>
      <c r="G31" s="1039">
        <v>18</v>
      </c>
      <c r="H31" s="334" t="s">
        <v>228</v>
      </c>
      <c r="I31" s="1039">
        <v>168</v>
      </c>
      <c r="J31" s="1039">
        <v>6</v>
      </c>
      <c r="K31" s="1039">
        <v>48</v>
      </c>
      <c r="L31" s="1039">
        <v>16</v>
      </c>
      <c r="M31" s="1039">
        <v>61</v>
      </c>
      <c r="N31" s="1039">
        <v>25</v>
      </c>
      <c r="O31" s="1039">
        <v>10</v>
      </c>
      <c r="P31" s="1042">
        <v>2</v>
      </c>
      <c r="Q31" s="910"/>
      <c r="R31" s="910"/>
    </row>
    <row r="32" spans="1:18" ht="16.5" customHeight="1">
      <c r="A32" s="1586" t="s">
        <v>953</v>
      </c>
      <c r="B32" s="1521">
        <v>0</v>
      </c>
      <c r="C32" s="1521">
        <v>0</v>
      </c>
      <c r="D32" s="409" t="s">
        <v>227</v>
      </c>
      <c r="E32" s="1039">
        <v>0</v>
      </c>
      <c r="F32" s="1039">
        <v>0</v>
      </c>
      <c r="G32" s="1039">
        <v>0</v>
      </c>
      <c r="H32" s="394" t="s">
        <v>227</v>
      </c>
      <c r="I32" s="1039">
        <v>0</v>
      </c>
      <c r="J32" s="1039">
        <v>0</v>
      </c>
      <c r="K32" s="1039">
        <v>0</v>
      </c>
      <c r="L32" s="1039">
        <v>0</v>
      </c>
      <c r="M32" s="1039">
        <v>0</v>
      </c>
      <c r="N32" s="1039">
        <v>0</v>
      </c>
      <c r="O32" s="1039">
        <v>0</v>
      </c>
      <c r="P32" s="1042">
        <v>0</v>
      </c>
      <c r="Q32" s="910"/>
      <c r="R32" s="910"/>
    </row>
    <row r="33" spans="1:18">
      <c r="A33" s="1586"/>
      <c r="B33" s="1521"/>
      <c r="C33" s="1521"/>
      <c r="D33" s="409" t="s">
        <v>49</v>
      </c>
      <c r="E33" s="1039">
        <v>0</v>
      </c>
      <c r="F33" s="1039">
        <v>0</v>
      </c>
      <c r="G33" s="1039">
        <v>0</v>
      </c>
      <c r="H33" s="394" t="s">
        <v>49</v>
      </c>
      <c r="I33" s="1039">
        <v>0</v>
      </c>
      <c r="J33" s="1039">
        <v>0</v>
      </c>
      <c r="K33" s="1039">
        <v>0</v>
      </c>
      <c r="L33" s="1039">
        <v>0</v>
      </c>
      <c r="M33" s="1039">
        <v>0</v>
      </c>
      <c r="N33" s="1039">
        <v>0</v>
      </c>
      <c r="O33" s="1039">
        <v>0</v>
      </c>
      <c r="P33" s="1042">
        <v>0</v>
      </c>
      <c r="Q33" s="910"/>
      <c r="R33" s="910"/>
    </row>
    <row r="34" spans="1:18" ht="16.5" customHeight="1">
      <c r="A34" s="1586"/>
      <c r="B34" s="1521"/>
      <c r="C34" s="1521"/>
      <c r="D34" s="409" t="s">
        <v>228</v>
      </c>
      <c r="E34" s="1039">
        <v>0</v>
      </c>
      <c r="F34" s="1039">
        <v>0</v>
      </c>
      <c r="G34" s="1039">
        <v>0</v>
      </c>
      <c r="H34" s="394" t="s">
        <v>228</v>
      </c>
      <c r="I34" s="1039">
        <v>0</v>
      </c>
      <c r="J34" s="1039">
        <v>0</v>
      </c>
      <c r="K34" s="1039">
        <v>0</v>
      </c>
      <c r="L34" s="1039">
        <v>0</v>
      </c>
      <c r="M34" s="1039">
        <v>0</v>
      </c>
      <c r="N34" s="1039">
        <v>0</v>
      </c>
      <c r="O34" s="1039">
        <v>0</v>
      </c>
      <c r="P34" s="1042">
        <v>0</v>
      </c>
      <c r="Q34" s="910"/>
      <c r="R34" s="910"/>
    </row>
    <row r="35" spans="1:18" ht="16.5" customHeight="1">
      <c r="A35" s="1586" t="s">
        <v>325</v>
      </c>
      <c r="B35" s="1521">
        <v>16</v>
      </c>
      <c r="C35" s="1521">
        <v>553</v>
      </c>
      <c r="D35" s="334" t="s">
        <v>227</v>
      </c>
      <c r="E35" s="1039">
        <v>489</v>
      </c>
      <c r="F35" s="1039">
        <v>462</v>
      </c>
      <c r="G35" s="1039">
        <v>27</v>
      </c>
      <c r="H35" s="334" t="s">
        <v>227</v>
      </c>
      <c r="I35" s="1039">
        <v>255</v>
      </c>
      <c r="J35" s="1039">
        <v>17</v>
      </c>
      <c r="K35" s="1039">
        <v>65</v>
      </c>
      <c r="L35" s="1039">
        <v>6</v>
      </c>
      <c r="M35" s="1039">
        <v>94</v>
      </c>
      <c r="N35" s="1039">
        <v>37</v>
      </c>
      <c r="O35" s="1039">
        <v>16</v>
      </c>
      <c r="P35" s="1042">
        <v>20</v>
      </c>
      <c r="Q35" s="910"/>
      <c r="R35" s="910"/>
    </row>
    <row r="36" spans="1:18">
      <c r="A36" s="1586"/>
      <c r="B36" s="1521"/>
      <c r="C36" s="1521"/>
      <c r="D36" s="334" t="s">
        <v>49</v>
      </c>
      <c r="E36" s="1039">
        <v>313</v>
      </c>
      <c r="F36" s="1039">
        <v>294</v>
      </c>
      <c r="G36" s="1039">
        <v>19</v>
      </c>
      <c r="H36" s="334" t="s">
        <v>49</v>
      </c>
      <c r="I36" s="1039">
        <v>24</v>
      </c>
      <c r="J36" s="1039">
        <v>0</v>
      </c>
      <c r="K36" s="1039">
        <v>0</v>
      </c>
      <c r="L36" s="1039">
        <v>1</v>
      </c>
      <c r="M36" s="1039">
        <v>2</v>
      </c>
      <c r="N36" s="1039">
        <v>4</v>
      </c>
      <c r="O36" s="1039">
        <v>0</v>
      </c>
      <c r="P36" s="1042">
        <v>17</v>
      </c>
      <c r="Q36" s="910"/>
      <c r="R36" s="910"/>
    </row>
    <row r="37" spans="1:18">
      <c r="A37" s="1586"/>
      <c r="B37" s="1521"/>
      <c r="C37" s="1521"/>
      <c r="D37" s="334" t="s">
        <v>228</v>
      </c>
      <c r="E37" s="1039">
        <v>176</v>
      </c>
      <c r="F37" s="1039">
        <v>168</v>
      </c>
      <c r="G37" s="1039">
        <v>8</v>
      </c>
      <c r="H37" s="334" t="s">
        <v>228</v>
      </c>
      <c r="I37" s="1039">
        <v>231</v>
      </c>
      <c r="J37" s="1039">
        <v>17</v>
      </c>
      <c r="K37" s="1039">
        <v>65</v>
      </c>
      <c r="L37" s="1039">
        <v>5</v>
      </c>
      <c r="M37" s="1039">
        <v>92</v>
      </c>
      <c r="N37" s="1039">
        <v>33</v>
      </c>
      <c r="O37" s="1039">
        <v>16</v>
      </c>
      <c r="P37" s="1042">
        <v>3</v>
      </c>
      <c r="Q37" s="910"/>
      <c r="R37" s="910"/>
    </row>
    <row r="38" spans="1:18" ht="16.5" customHeight="1">
      <c r="A38" s="1586" t="s">
        <v>326</v>
      </c>
      <c r="B38" s="1521">
        <v>4</v>
      </c>
      <c r="C38" s="1521">
        <v>199</v>
      </c>
      <c r="D38" s="334" t="s">
        <v>227</v>
      </c>
      <c r="E38" s="1039">
        <v>144</v>
      </c>
      <c r="F38" s="1039">
        <v>113</v>
      </c>
      <c r="G38" s="1039">
        <v>31</v>
      </c>
      <c r="H38" s="334" t="s">
        <v>227</v>
      </c>
      <c r="I38" s="1039">
        <v>57</v>
      </c>
      <c r="J38" s="1039">
        <v>4</v>
      </c>
      <c r="K38" s="1039">
        <v>23</v>
      </c>
      <c r="L38" s="1039">
        <v>7</v>
      </c>
      <c r="M38" s="1039">
        <v>12</v>
      </c>
      <c r="N38" s="1039">
        <v>3</v>
      </c>
      <c r="O38" s="1039">
        <v>4</v>
      </c>
      <c r="P38" s="1042">
        <v>4</v>
      </c>
      <c r="Q38" s="910"/>
      <c r="R38" s="910"/>
    </row>
    <row r="39" spans="1:18">
      <c r="A39" s="1586"/>
      <c r="B39" s="1521"/>
      <c r="C39" s="1521"/>
      <c r="D39" s="334" t="s">
        <v>49</v>
      </c>
      <c r="E39" s="1039">
        <v>85</v>
      </c>
      <c r="F39" s="1039">
        <v>74</v>
      </c>
      <c r="G39" s="1039">
        <v>11</v>
      </c>
      <c r="H39" s="334" t="s">
        <v>49</v>
      </c>
      <c r="I39" s="1039">
        <v>5</v>
      </c>
      <c r="J39" s="1039">
        <v>1</v>
      </c>
      <c r="K39" s="1039">
        <v>0</v>
      </c>
      <c r="L39" s="1039">
        <v>0</v>
      </c>
      <c r="M39" s="1039">
        <v>0</v>
      </c>
      <c r="N39" s="1039">
        <v>0</v>
      </c>
      <c r="O39" s="1039">
        <v>0</v>
      </c>
      <c r="P39" s="1042">
        <v>4</v>
      </c>
      <c r="Q39" s="910"/>
      <c r="R39" s="910"/>
    </row>
    <row r="40" spans="1:18">
      <c r="A40" s="1586"/>
      <c r="B40" s="1521"/>
      <c r="C40" s="1521"/>
      <c r="D40" s="334" t="s">
        <v>228</v>
      </c>
      <c r="E40" s="1039">
        <v>59</v>
      </c>
      <c r="F40" s="1039">
        <v>39</v>
      </c>
      <c r="G40" s="1039">
        <v>20</v>
      </c>
      <c r="H40" s="334" t="s">
        <v>228</v>
      </c>
      <c r="I40" s="1039">
        <v>52</v>
      </c>
      <c r="J40" s="1039">
        <v>3</v>
      </c>
      <c r="K40" s="1039">
        <v>23</v>
      </c>
      <c r="L40" s="1039">
        <v>7</v>
      </c>
      <c r="M40" s="1039">
        <v>12</v>
      </c>
      <c r="N40" s="1039">
        <v>3</v>
      </c>
      <c r="O40" s="1039">
        <v>4</v>
      </c>
      <c r="P40" s="1042">
        <v>0</v>
      </c>
      <c r="Q40" s="910"/>
      <c r="R40" s="910"/>
    </row>
    <row r="41" spans="1:18">
      <c r="A41" s="1586" t="s">
        <v>327</v>
      </c>
      <c r="B41" s="1521">
        <v>7</v>
      </c>
      <c r="C41" s="1521">
        <v>358</v>
      </c>
      <c r="D41" s="334" t="s">
        <v>227</v>
      </c>
      <c r="E41" s="1039">
        <v>301</v>
      </c>
      <c r="F41" s="1039">
        <v>206</v>
      </c>
      <c r="G41" s="1039">
        <v>95</v>
      </c>
      <c r="H41" s="334" t="s">
        <v>227</v>
      </c>
      <c r="I41" s="1039">
        <v>132</v>
      </c>
      <c r="J41" s="1039">
        <v>7</v>
      </c>
      <c r="K41" s="1039">
        <v>47</v>
      </c>
      <c r="L41" s="1039">
        <v>17</v>
      </c>
      <c r="M41" s="1039">
        <v>26</v>
      </c>
      <c r="N41" s="1039">
        <v>15</v>
      </c>
      <c r="O41" s="1039">
        <v>7</v>
      </c>
      <c r="P41" s="1042">
        <v>13</v>
      </c>
      <c r="Q41" s="910"/>
      <c r="R41" s="910"/>
    </row>
    <row r="42" spans="1:18">
      <c r="A42" s="1586"/>
      <c r="B42" s="1521"/>
      <c r="C42" s="1521"/>
      <c r="D42" s="334" t="s">
        <v>49</v>
      </c>
      <c r="E42" s="1039">
        <v>175</v>
      </c>
      <c r="F42" s="1039">
        <v>131</v>
      </c>
      <c r="G42" s="1039">
        <v>44</v>
      </c>
      <c r="H42" s="334" t="s">
        <v>49</v>
      </c>
      <c r="I42" s="1039">
        <v>15</v>
      </c>
      <c r="J42" s="1039">
        <v>1</v>
      </c>
      <c r="K42" s="1039">
        <v>3</v>
      </c>
      <c r="L42" s="1039">
        <v>0</v>
      </c>
      <c r="M42" s="1039">
        <v>2</v>
      </c>
      <c r="N42" s="1039">
        <v>0</v>
      </c>
      <c r="O42" s="1039">
        <v>0</v>
      </c>
      <c r="P42" s="1042">
        <v>9</v>
      </c>
      <c r="Q42" s="910"/>
      <c r="R42" s="910"/>
    </row>
    <row r="43" spans="1:18">
      <c r="A43" s="1586"/>
      <c r="B43" s="1521"/>
      <c r="C43" s="1521"/>
      <c r="D43" s="334" t="s">
        <v>228</v>
      </c>
      <c r="E43" s="1039">
        <v>126</v>
      </c>
      <c r="F43" s="1039">
        <v>75</v>
      </c>
      <c r="G43" s="1039">
        <v>51</v>
      </c>
      <c r="H43" s="334" t="s">
        <v>228</v>
      </c>
      <c r="I43" s="1039">
        <v>117</v>
      </c>
      <c r="J43" s="1039">
        <v>6</v>
      </c>
      <c r="K43" s="1039">
        <v>44</v>
      </c>
      <c r="L43" s="1039">
        <v>17</v>
      </c>
      <c r="M43" s="1039">
        <v>24</v>
      </c>
      <c r="N43" s="1039">
        <v>15</v>
      </c>
      <c r="O43" s="1039">
        <v>7</v>
      </c>
      <c r="P43" s="1042">
        <v>4</v>
      </c>
      <c r="Q43" s="910"/>
      <c r="R43" s="910"/>
    </row>
    <row r="44" spans="1:18">
      <c r="A44" s="1586" t="s">
        <v>328</v>
      </c>
      <c r="B44" s="1521">
        <v>11</v>
      </c>
      <c r="C44" s="1521">
        <v>448</v>
      </c>
      <c r="D44" s="334" t="s">
        <v>227</v>
      </c>
      <c r="E44" s="1039">
        <v>325</v>
      </c>
      <c r="F44" s="1039">
        <v>270</v>
      </c>
      <c r="G44" s="1039">
        <v>55</v>
      </c>
      <c r="H44" s="334" t="s">
        <v>227</v>
      </c>
      <c r="I44" s="1039">
        <v>155</v>
      </c>
      <c r="J44" s="1039">
        <v>11</v>
      </c>
      <c r="K44" s="1039">
        <v>37</v>
      </c>
      <c r="L44" s="1039">
        <v>9</v>
      </c>
      <c r="M44" s="1039">
        <v>52</v>
      </c>
      <c r="N44" s="1039">
        <v>20</v>
      </c>
      <c r="O44" s="1039">
        <v>12</v>
      </c>
      <c r="P44" s="1042">
        <v>14</v>
      </c>
      <c r="Q44" s="910"/>
      <c r="R44" s="910"/>
    </row>
    <row r="45" spans="1:18">
      <c r="A45" s="1586"/>
      <c r="B45" s="1521"/>
      <c r="C45" s="1521"/>
      <c r="D45" s="334" t="s">
        <v>49</v>
      </c>
      <c r="E45" s="1039">
        <v>214</v>
      </c>
      <c r="F45" s="1039">
        <v>187</v>
      </c>
      <c r="G45" s="1039">
        <v>27</v>
      </c>
      <c r="H45" s="334" t="s">
        <v>49</v>
      </c>
      <c r="I45" s="1039">
        <v>20</v>
      </c>
      <c r="J45" s="1039">
        <v>3</v>
      </c>
      <c r="K45" s="1039">
        <v>1</v>
      </c>
      <c r="L45" s="1039">
        <v>0</v>
      </c>
      <c r="M45" s="1039">
        <v>3</v>
      </c>
      <c r="N45" s="1039">
        <v>1</v>
      </c>
      <c r="O45" s="1039">
        <v>0</v>
      </c>
      <c r="P45" s="1042">
        <v>12</v>
      </c>
      <c r="Q45" s="910"/>
      <c r="R45" s="910"/>
    </row>
    <row r="46" spans="1:18">
      <c r="A46" s="1586"/>
      <c r="B46" s="1521"/>
      <c r="C46" s="1521"/>
      <c r="D46" s="334" t="s">
        <v>228</v>
      </c>
      <c r="E46" s="1039">
        <v>111</v>
      </c>
      <c r="F46" s="1039">
        <v>83</v>
      </c>
      <c r="G46" s="1039">
        <v>28</v>
      </c>
      <c r="H46" s="334" t="s">
        <v>228</v>
      </c>
      <c r="I46" s="1039">
        <v>135</v>
      </c>
      <c r="J46" s="1039">
        <v>8</v>
      </c>
      <c r="K46" s="1039">
        <v>36</v>
      </c>
      <c r="L46" s="1039">
        <v>9</v>
      </c>
      <c r="M46" s="1039">
        <v>49</v>
      </c>
      <c r="N46" s="1039">
        <v>19</v>
      </c>
      <c r="O46" s="1039">
        <v>12</v>
      </c>
      <c r="P46" s="1042">
        <v>2</v>
      </c>
      <c r="Q46" s="910"/>
      <c r="R46" s="910"/>
    </row>
    <row r="47" spans="1:18">
      <c r="A47" s="1586" t="s">
        <v>329</v>
      </c>
      <c r="B47" s="1521">
        <v>10</v>
      </c>
      <c r="C47" s="1521">
        <v>453</v>
      </c>
      <c r="D47" s="334" t="s">
        <v>227</v>
      </c>
      <c r="E47" s="1039">
        <v>373</v>
      </c>
      <c r="F47" s="1039">
        <v>353</v>
      </c>
      <c r="G47" s="1039">
        <v>20</v>
      </c>
      <c r="H47" s="334" t="s">
        <v>227</v>
      </c>
      <c r="I47" s="1039">
        <v>178</v>
      </c>
      <c r="J47" s="1039">
        <v>10</v>
      </c>
      <c r="K47" s="1039">
        <v>72</v>
      </c>
      <c r="L47" s="1039">
        <v>4</v>
      </c>
      <c r="M47" s="1039">
        <v>52</v>
      </c>
      <c r="N47" s="1039">
        <v>24</v>
      </c>
      <c r="O47" s="1039">
        <v>10</v>
      </c>
      <c r="P47" s="1042">
        <v>6</v>
      </c>
      <c r="Q47" s="910"/>
      <c r="R47" s="910"/>
    </row>
    <row r="48" spans="1:18">
      <c r="A48" s="1586"/>
      <c r="B48" s="1521"/>
      <c r="C48" s="1521"/>
      <c r="D48" s="334" t="s">
        <v>49</v>
      </c>
      <c r="E48" s="1039">
        <v>246</v>
      </c>
      <c r="F48" s="1039">
        <v>235</v>
      </c>
      <c r="G48" s="1039">
        <v>11</v>
      </c>
      <c r="H48" s="334" t="s">
        <v>49</v>
      </c>
      <c r="I48" s="1039">
        <v>29</v>
      </c>
      <c r="J48" s="1039">
        <v>3</v>
      </c>
      <c r="K48" s="1039">
        <v>11</v>
      </c>
      <c r="L48" s="1039">
        <v>0</v>
      </c>
      <c r="M48" s="1039">
        <v>5</v>
      </c>
      <c r="N48" s="1039">
        <v>4</v>
      </c>
      <c r="O48" s="1039">
        <v>0</v>
      </c>
      <c r="P48" s="1042">
        <v>6</v>
      </c>
      <c r="Q48" s="910"/>
      <c r="R48" s="910"/>
    </row>
    <row r="49" spans="1:18">
      <c r="A49" s="1586"/>
      <c r="B49" s="1521"/>
      <c r="C49" s="1521"/>
      <c r="D49" s="334" t="s">
        <v>228</v>
      </c>
      <c r="E49" s="1039">
        <v>127</v>
      </c>
      <c r="F49" s="1039">
        <v>118</v>
      </c>
      <c r="G49" s="1039">
        <v>9</v>
      </c>
      <c r="H49" s="334" t="s">
        <v>228</v>
      </c>
      <c r="I49" s="1039">
        <v>149</v>
      </c>
      <c r="J49" s="1039">
        <v>7</v>
      </c>
      <c r="K49" s="1039">
        <v>61</v>
      </c>
      <c r="L49" s="1039">
        <v>4</v>
      </c>
      <c r="M49" s="1039">
        <v>47</v>
      </c>
      <c r="N49" s="1039">
        <v>20</v>
      </c>
      <c r="O49" s="1039">
        <v>10</v>
      </c>
      <c r="P49" s="1042">
        <v>0</v>
      </c>
      <c r="Q49" s="910"/>
      <c r="R49" s="910"/>
    </row>
    <row r="50" spans="1:18">
      <c r="A50" s="1586" t="s">
        <v>330</v>
      </c>
      <c r="B50" s="1521">
        <v>13</v>
      </c>
      <c r="C50" s="1521">
        <v>836</v>
      </c>
      <c r="D50" s="334" t="s">
        <v>227</v>
      </c>
      <c r="E50" s="1039">
        <v>683</v>
      </c>
      <c r="F50" s="1039">
        <v>505</v>
      </c>
      <c r="G50" s="1039">
        <v>178</v>
      </c>
      <c r="H50" s="334" t="s">
        <v>227</v>
      </c>
      <c r="I50" s="1039">
        <v>304</v>
      </c>
      <c r="J50" s="1039">
        <v>13</v>
      </c>
      <c r="K50" s="1039">
        <v>84</v>
      </c>
      <c r="L50" s="1039">
        <v>42</v>
      </c>
      <c r="M50" s="1039">
        <v>87</v>
      </c>
      <c r="N50" s="1039">
        <v>49</v>
      </c>
      <c r="O50" s="1039">
        <v>16</v>
      </c>
      <c r="P50" s="1042">
        <v>13</v>
      </c>
      <c r="Q50" s="910"/>
      <c r="R50" s="910"/>
    </row>
    <row r="51" spans="1:18">
      <c r="A51" s="1586"/>
      <c r="B51" s="1521"/>
      <c r="C51" s="1521"/>
      <c r="D51" s="334" t="s">
        <v>49</v>
      </c>
      <c r="E51" s="1039">
        <v>410</v>
      </c>
      <c r="F51" s="1039">
        <v>335</v>
      </c>
      <c r="G51" s="1039">
        <v>75</v>
      </c>
      <c r="H51" s="334" t="s">
        <v>49</v>
      </c>
      <c r="I51" s="1039">
        <v>36</v>
      </c>
      <c r="J51" s="1039">
        <v>3</v>
      </c>
      <c r="K51" s="1039">
        <v>6</v>
      </c>
      <c r="L51" s="1039">
        <v>3</v>
      </c>
      <c r="M51" s="1039">
        <v>7</v>
      </c>
      <c r="N51" s="1039">
        <v>7</v>
      </c>
      <c r="O51" s="1039">
        <v>0</v>
      </c>
      <c r="P51" s="1042">
        <v>10</v>
      </c>
      <c r="Q51" s="910"/>
      <c r="R51" s="910"/>
    </row>
    <row r="52" spans="1:18">
      <c r="A52" s="1586"/>
      <c r="B52" s="1521"/>
      <c r="C52" s="1521"/>
      <c r="D52" s="334" t="s">
        <v>228</v>
      </c>
      <c r="E52" s="1039">
        <v>273</v>
      </c>
      <c r="F52" s="1039">
        <v>170</v>
      </c>
      <c r="G52" s="1039">
        <v>103</v>
      </c>
      <c r="H52" s="334" t="s">
        <v>228</v>
      </c>
      <c r="I52" s="1039">
        <v>268</v>
      </c>
      <c r="J52" s="1039">
        <v>10</v>
      </c>
      <c r="K52" s="1039">
        <v>78</v>
      </c>
      <c r="L52" s="1039">
        <v>39</v>
      </c>
      <c r="M52" s="1039">
        <v>80</v>
      </c>
      <c r="N52" s="1039">
        <v>42</v>
      </c>
      <c r="O52" s="1039">
        <v>16</v>
      </c>
      <c r="P52" s="1042">
        <v>3</v>
      </c>
      <c r="Q52" s="910"/>
      <c r="R52" s="910"/>
    </row>
    <row r="53" spans="1:18">
      <c r="A53" s="1586" t="s">
        <v>331</v>
      </c>
      <c r="B53" s="1521">
        <v>14</v>
      </c>
      <c r="C53" s="1521">
        <v>926</v>
      </c>
      <c r="D53" s="334" t="s">
        <v>227</v>
      </c>
      <c r="E53" s="1039">
        <v>752</v>
      </c>
      <c r="F53" s="1039">
        <v>657</v>
      </c>
      <c r="G53" s="1039">
        <v>95</v>
      </c>
      <c r="H53" s="334" t="s">
        <v>227</v>
      </c>
      <c r="I53" s="1039">
        <v>364</v>
      </c>
      <c r="J53" s="1039">
        <v>14</v>
      </c>
      <c r="K53" s="1039">
        <v>73</v>
      </c>
      <c r="L53" s="1039">
        <v>25</v>
      </c>
      <c r="M53" s="1039">
        <v>164</v>
      </c>
      <c r="N53" s="1039">
        <v>56</v>
      </c>
      <c r="O53" s="1039">
        <v>14</v>
      </c>
      <c r="P53" s="1042">
        <v>18</v>
      </c>
      <c r="Q53" s="910"/>
      <c r="R53" s="910"/>
    </row>
    <row r="54" spans="1:18">
      <c r="A54" s="1586"/>
      <c r="B54" s="1521"/>
      <c r="C54" s="1521"/>
      <c r="D54" s="334" t="s">
        <v>49</v>
      </c>
      <c r="E54" s="1039">
        <v>514</v>
      </c>
      <c r="F54" s="1039">
        <v>465</v>
      </c>
      <c r="G54" s="1039">
        <v>49</v>
      </c>
      <c r="H54" s="334" t="s">
        <v>49</v>
      </c>
      <c r="I54" s="1039">
        <v>54</v>
      </c>
      <c r="J54" s="1039">
        <v>4</v>
      </c>
      <c r="K54" s="1039">
        <v>13</v>
      </c>
      <c r="L54" s="1039">
        <v>1</v>
      </c>
      <c r="M54" s="1039">
        <v>12</v>
      </c>
      <c r="N54" s="1039">
        <v>8</v>
      </c>
      <c r="O54" s="1039">
        <v>0</v>
      </c>
      <c r="P54" s="1042">
        <v>16</v>
      </c>
      <c r="Q54" s="910"/>
      <c r="R54" s="910"/>
    </row>
    <row r="55" spans="1:18">
      <c r="A55" s="1586"/>
      <c r="B55" s="1521"/>
      <c r="C55" s="1521"/>
      <c r="D55" s="334" t="s">
        <v>228</v>
      </c>
      <c r="E55" s="1039">
        <v>238</v>
      </c>
      <c r="F55" s="1039">
        <v>192</v>
      </c>
      <c r="G55" s="1039">
        <v>46</v>
      </c>
      <c r="H55" s="334" t="s">
        <v>228</v>
      </c>
      <c r="I55" s="1039">
        <v>310</v>
      </c>
      <c r="J55" s="1039">
        <v>10</v>
      </c>
      <c r="K55" s="1039">
        <v>60</v>
      </c>
      <c r="L55" s="1039">
        <v>24</v>
      </c>
      <c r="M55" s="1039">
        <v>152</v>
      </c>
      <c r="N55" s="1039">
        <v>48</v>
      </c>
      <c r="O55" s="1039">
        <v>14</v>
      </c>
      <c r="P55" s="1042">
        <v>2</v>
      </c>
      <c r="Q55" s="910"/>
      <c r="R55" s="910"/>
    </row>
    <row r="56" spans="1:18">
      <c r="A56" s="1586" t="s">
        <v>332</v>
      </c>
      <c r="B56" s="1521">
        <v>19</v>
      </c>
      <c r="C56" s="1521">
        <v>886</v>
      </c>
      <c r="D56" s="334" t="s">
        <v>227</v>
      </c>
      <c r="E56" s="1039">
        <v>650</v>
      </c>
      <c r="F56" s="1039">
        <v>561</v>
      </c>
      <c r="G56" s="1039">
        <v>89</v>
      </c>
      <c r="H56" s="334" t="s">
        <v>227</v>
      </c>
      <c r="I56" s="1039">
        <v>312</v>
      </c>
      <c r="J56" s="1039">
        <v>19</v>
      </c>
      <c r="K56" s="1039">
        <v>87</v>
      </c>
      <c r="L56" s="1039">
        <v>21</v>
      </c>
      <c r="M56" s="1039">
        <v>106</v>
      </c>
      <c r="N56" s="1039">
        <v>38</v>
      </c>
      <c r="O56" s="1039">
        <v>19</v>
      </c>
      <c r="P56" s="1042">
        <v>22</v>
      </c>
      <c r="Q56" s="910"/>
      <c r="R56" s="910"/>
    </row>
    <row r="57" spans="1:18">
      <c r="A57" s="1586"/>
      <c r="B57" s="1521"/>
      <c r="C57" s="1521"/>
      <c r="D57" s="334" t="s">
        <v>49</v>
      </c>
      <c r="E57" s="1039">
        <v>422</v>
      </c>
      <c r="F57" s="1039">
        <v>386</v>
      </c>
      <c r="G57" s="1039">
        <v>36</v>
      </c>
      <c r="H57" s="334" t="s">
        <v>49</v>
      </c>
      <c r="I57" s="1039">
        <v>29</v>
      </c>
      <c r="J57" s="1039">
        <v>3</v>
      </c>
      <c r="K57" s="1039">
        <v>3</v>
      </c>
      <c r="L57" s="1039">
        <v>0</v>
      </c>
      <c r="M57" s="1039">
        <v>4</v>
      </c>
      <c r="N57" s="1039">
        <v>2</v>
      </c>
      <c r="O57" s="1039">
        <v>0</v>
      </c>
      <c r="P57" s="1042">
        <v>17</v>
      </c>
      <c r="Q57" s="910"/>
      <c r="R57" s="910"/>
    </row>
    <row r="58" spans="1:18">
      <c r="A58" s="1586"/>
      <c r="B58" s="1521"/>
      <c r="C58" s="1521"/>
      <c r="D58" s="334" t="s">
        <v>228</v>
      </c>
      <c r="E58" s="1039">
        <v>228</v>
      </c>
      <c r="F58" s="1039">
        <v>175</v>
      </c>
      <c r="G58" s="1039">
        <v>53</v>
      </c>
      <c r="H58" s="334" t="s">
        <v>228</v>
      </c>
      <c r="I58" s="1039">
        <v>283</v>
      </c>
      <c r="J58" s="1039">
        <v>16</v>
      </c>
      <c r="K58" s="1039">
        <v>84</v>
      </c>
      <c r="L58" s="1039">
        <v>21</v>
      </c>
      <c r="M58" s="1039">
        <v>102</v>
      </c>
      <c r="N58" s="1039">
        <v>36</v>
      </c>
      <c r="O58" s="1039">
        <v>19</v>
      </c>
      <c r="P58" s="1042">
        <v>5</v>
      </c>
      <c r="Q58" s="910"/>
      <c r="R58" s="910"/>
    </row>
    <row r="59" spans="1:18">
      <c r="A59" s="1586" t="s">
        <v>333</v>
      </c>
      <c r="B59" s="1614">
        <v>4</v>
      </c>
      <c r="C59" s="1614">
        <v>176</v>
      </c>
      <c r="D59" s="334" t="s">
        <v>227</v>
      </c>
      <c r="E59" s="1039">
        <v>142</v>
      </c>
      <c r="F59" s="1039">
        <v>116</v>
      </c>
      <c r="G59" s="1039">
        <v>26</v>
      </c>
      <c r="H59" s="334" t="s">
        <v>227</v>
      </c>
      <c r="I59" s="1039">
        <v>68</v>
      </c>
      <c r="J59" s="1039">
        <v>4</v>
      </c>
      <c r="K59" s="1039">
        <v>24</v>
      </c>
      <c r="L59" s="1039">
        <v>8</v>
      </c>
      <c r="M59" s="1039">
        <v>14</v>
      </c>
      <c r="N59" s="1039">
        <v>7</v>
      </c>
      <c r="O59" s="1039">
        <v>4</v>
      </c>
      <c r="P59" s="1042">
        <v>7</v>
      </c>
      <c r="Q59" s="910"/>
      <c r="R59" s="910"/>
    </row>
    <row r="60" spans="1:18">
      <c r="A60" s="1586"/>
      <c r="B60" s="1614"/>
      <c r="C60" s="1614"/>
      <c r="D60" s="334" t="s">
        <v>49</v>
      </c>
      <c r="E60" s="1039">
        <v>84</v>
      </c>
      <c r="F60" s="1039">
        <v>71</v>
      </c>
      <c r="G60" s="1039">
        <v>13</v>
      </c>
      <c r="H60" s="334" t="s">
        <v>49</v>
      </c>
      <c r="I60" s="1039">
        <v>14</v>
      </c>
      <c r="J60" s="1039">
        <v>0</v>
      </c>
      <c r="K60" s="1039">
        <v>5</v>
      </c>
      <c r="L60" s="1039">
        <v>0</v>
      </c>
      <c r="M60" s="1039">
        <v>1</v>
      </c>
      <c r="N60" s="1039">
        <v>3</v>
      </c>
      <c r="O60" s="1039">
        <v>0</v>
      </c>
      <c r="P60" s="1042">
        <v>5</v>
      </c>
      <c r="Q60" s="910"/>
      <c r="R60" s="910"/>
    </row>
    <row r="61" spans="1:18" ht="17.25" thickBot="1">
      <c r="A61" s="1587"/>
      <c r="B61" s="1615"/>
      <c r="C61" s="1615"/>
      <c r="D61" s="342" t="s">
        <v>228</v>
      </c>
      <c r="E61" s="1040">
        <v>58</v>
      </c>
      <c r="F61" s="1040">
        <v>45</v>
      </c>
      <c r="G61" s="1040">
        <v>13</v>
      </c>
      <c r="H61" s="342" t="s">
        <v>228</v>
      </c>
      <c r="I61" s="1040">
        <v>54</v>
      </c>
      <c r="J61" s="1040">
        <v>4</v>
      </c>
      <c r="K61" s="1040">
        <v>19</v>
      </c>
      <c r="L61" s="1040">
        <v>8</v>
      </c>
      <c r="M61" s="1040">
        <v>13</v>
      </c>
      <c r="N61" s="1040">
        <v>4</v>
      </c>
      <c r="O61" s="1040">
        <v>4</v>
      </c>
      <c r="P61" s="1043">
        <v>2</v>
      </c>
      <c r="Q61" s="910"/>
      <c r="R61" s="910"/>
    </row>
    <row r="62" spans="1:18">
      <c r="A62" s="149"/>
      <c r="B62" s="153"/>
      <c r="C62" s="153"/>
      <c r="D62" s="153"/>
      <c r="E62" s="150"/>
      <c r="F62" s="150"/>
      <c r="G62" s="150"/>
      <c r="H62" s="153"/>
      <c r="I62" s="150"/>
      <c r="J62" s="150"/>
      <c r="K62" s="150"/>
      <c r="L62" s="150"/>
      <c r="M62" s="150"/>
      <c r="N62" s="150"/>
      <c r="O62" s="150"/>
      <c r="P62" s="150"/>
    </row>
    <row r="63" spans="1:18">
      <c r="A63" s="109" t="s">
        <v>445</v>
      </c>
    </row>
    <row r="64" spans="1:18">
      <c r="A64" s="109" t="s">
        <v>1406</v>
      </c>
    </row>
    <row r="65" spans="1:1">
      <c r="A65" s="109" t="s">
        <v>1405</v>
      </c>
    </row>
  </sheetData>
  <mergeCells count="71">
    <mergeCell ref="B23:B25"/>
    <mergeCell ref="C23:C25"/>
    <mergeCell ref="B56:B58"/>
    <mergeCell ref="C56:C58"/>
    <mergeCell ref="B38:B40"/>
    <mergeCell ref="C38:C40"/>
    <mergeCell ref="B41:B43"/>
    <mergeCell ref="C41:C43"/>
    <mergeCell ref="B44:B46"/>
    <mergeCell ref="C44:C46"/>
    <mergeCell ref="B53:B55"/>
    <mergeCell ref="C53:C55"/>
    <mergeCell ref="B47:B49"/>
    <mergeCell ref="C47:C49"/>
    <mergeCell ref="B50:B52"/>
    <mergeCell ref="C50:C52"/>
    <mergeCell ref="B26:B28"/>
    <mergeCell ref="C26:C28"/>
    <mergeCell ref="B32:B34"/>
    <mergeCell ref="C32:C34"/>
    <mergeCell ref="B35:B37"/>
    <mergeCell ref="C35:C37"/>
    <mergeCell ref="B29:B31"/>
    <mergeCell ref="C29:C31"/>
    <mergeCell ref="A1:P1"/>
    <mergeCell ref="A4:A7"/>
    <mergeCell ref="B4:B7"/>
    <mergeCell ref="C4:G4"/>
    <mergeCell ref="H4:P4"/>
    <mergeCell ref="C5:C7"/>
    <mergeCell ref="D5:G5"/>
    <mergeCell ref="H5:I7"/>
    <mergeCell ref="J5:J7"/>
    <mergeCell ref="K5:L6"/>
    <mergeCell ref="M5:M7"/>
    <mergeCell ref="N5:N7"/>
    <mergeCell ref="O5:O7"/>
    <mergeCell ref="P5:P7"/>
    <mergeCell ref="D6:E7"/>
    <mergeCell ref="F6:F7"/>
    <mergeCell ref="B14:B16"/>
    <mergeCell ref="C14:C16"/>
    <mergeCell ref="B17:B19"/>
    <mergeCell ref="C17:C19"/>
    <mergeCell ref="B20:B22"/>
    <mergeCell ref="C20:C22"/>
    <mergeCell ref="G6:G7"/>
    <mergeCell ref="A8:A10"/>
    <mergeCell ref="B8:B10"/>
    <mergeCell ref="C8:C10"/>
    <mergeCell ref="A11:A13"/>
    <mergeCell ref="B11:B13"/>
    <mergeCell ref="C11:C13"/>
    <mergeCell ref="A26:A28"/>
    <mergeCell ref="A29:A31"/>
    <mergeCell ref="A32:A34"/>
    <mergeCell ref="A23:A25"/>
    <mergeCell ref="A14:A16"/>
    <mergeCell ref="A17:A19"/>
    <mergeCell ref="A20:A22"/>
    <mergeCell ref="A47:A49"/>
    <mergeCell ref="A50:A52"/>
    <mergeCell ref="A41:A43"/>
    <mergeCell ref="A44:A46"/>
    <mergeCell ref="A35:A37"/>
    <mergeCell ref="A38:A40"/>
    <mergeCell ref="B59:B61"/>
    <mergeCell ref="C59:C61"/>
    <mergeCell ref="A59:A61"/>
    <mergeCell ref="A53:A55"/>
    <mergeCell ref="A56:A58"/>
  </mergeCells>
  <phoneticPr fontId="40" type="noConversion"/>
  <pageMargins left="0.7" right="0.7" top="0.25" bottom="0.16" header="0.25" footer="0.16"/>
  <pageSetup paperSize="9" scale="50" orientation="landscape" r:id="rId1"/>
  <ignoredErrors>
    <ignoredError sqref="G8 J8:P8" formulaRange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dimension ref="A1:R65"/>
  <sheetViews>
    <sheetView zoomScale="90" zoomScaleNormal="90" workbookViewId="0">
      <selection activeCell="F17" sqref="F17"/>
    </sheetView>
  </sheetViews>
  <sheetFormatPr defaultRowHeight="16.5"/>
  <cols>
    <col min="1" max="1" width="12" style="107" customWidth="1"/>
    <col min="2" max="3" width="9" style="107"/>
    <col min="4" max="4" width="5.875" style="115" customWidth="1"/>
    <col min="5" max="7" width="9" style="107"/>
    <col min="8" max="8" width="5.875" style="115" customWidth="1"/>
    <col min="9" max="16384" width="9" style="107"/>
  </cols>
  <sheetData>
    <row r="1" spans="1:18" ht="26.25">
      <c r="A1" s="1331" t="s">
        <v>730</v>
      </c>
      <c r="B1" s="1331"/>
      <c r="C1" s="1331"/>
      <c r="D1" s="1331"/>
      <c r="E1" s="1331"/>
      <c r="F1" s="1331"/>
      <c r="G1" s="1331"/>
      <c r="H1" s="1331"/>
      <c r="I1" s="1331"/>
      <c r="J1" s="1331"/>
      <c r="K1" s="1331"/>
      <c r="L1" s="1331"/>
      <c r="M1" s="1331"/>
      <c r="N1" s="1331"/>
      <c r="O1" s="1331"/>
      <c r="P1" s="1331"/>
    </row>
    <row r="2" spans="1:18" ht="16.5" customHeight="1">
      <c r="A2" s="114" t="s">
        <v>877</v>
      </c>
      <c r="B2" s="128"/>
      <c r="C2" s="120"/>
      <c r="E2" s="115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8" ht="17.25" thickBot="1">
      <c r="A3" s="131"/>
      <c r="B3" s="128"/>
      <c r="C3" s="121"/>
      <c r="E3" s="121"/>
      <c r="I3" s="522" t="s">
        <v>959</v>
      </c>
      <c r="K3" s="115"/>
      <c r="L3" s="115"/>
      <c r="P3" s="110" t="s">
        <v>233</v>
      </c>
    </row>
    <row r="4" spans="1:18" s="108" customFormat="1" ht="19.5" customHeight="1">
      <c r="A4" s="1622" t="s">
        <v>26</v>
      </c>
      <c r="B4" s="1438" t="s">
        <v>706</v>
      </c>
      <c r="C4" s="1438" t="s">
        <v>384</v>
      </c>
      <c r="D4" s="1438"/>
      <c r="E4" s="1438"/>
      <c r="F4" s="1438"/>
      <c r="G4" s="1438"/>
      <c r="H4" s="1438" t="s">
        <v>738</v>
      </c>
      <c r="I4" s="1438"/>
      <c r="J4" s="1438"/>
      <c r="K4" s="1438"/>
      <c r="L4" s="1438"/>
      <c r="M4" s="1438"/>
      <c r="N4" s="1438"/>
      <c r="O4" s="1438"/>
      <c r="P4" s="1439"/>
    </row>
    <row r="5" spans="1:18" s="108" customFormat="1" ht="16.5" customHeight="1">
      <c r="A5" s="1414"/>
      <c r="B5" s="1440"/>
      <c r="C5" s="1440" t="s">
        <v>51</v>
      </c>
      <c r="D5" s="1440" t="s">
        <v>385</v>
      </c>
      <c r="E5" s="1440"/>
      <c r="F5" s="1440"/>
      <c r="G5" s="1440"/>
      <c r="H5" s="1440" t="s">
        <v>21</v>
      </c>
      <c r="I5" s="1440"/>
      <c r="J5" s="1440" t="s">
        <v>737</v>
      </c>
      <c r="K5" s="1440" t="s">
        <v>28</v>
      </c>
      <c r="L5" s="1440"/>
      <c r="M5" s="1440" t="s">
        <v>400</v>
      </c>
      <c r="N5" s="1440" t="s">
        <v>401</v>
      </c>
      <c r="O5" s="1440" t="s">
        <v>388</v>
      </c>
      <c r="P5" s="1464" t="s">
        <v>389</v>
      </c>
    </row>
    <row r="6" spans="1:18" s="108" customFormat="1" ht="16.5" customHeight="1">
      <c r="A6" s="1414"/>
      <c r="B6" s="1440"/>
      <c r="C6" s="1440"/>
      <c r="D6" s="1440" t="s">
        <v>21</v>
      </c>
      <c r="E6" s="1440"/>
      <c r="F6" s="1440" t="s">
        <v>402</v>
      </c>
      <c r="G6" s="1440" t="s">
        <v>403</v>
      </c>
      <c r="H6" s="1440"/>
      <c r="I6" s="1440"/>
      <c r="J6" s="1440"/>
      <c r="K6" s="1440"/>
      <c r="L6" s="1440"/>
      <c r="M6" s="1440"/>
      <c r="N6" s="1440"/>
      <c r="O6" s="1440"/>
      <c r="P6" s="1464"/>
    </row>
    <row r="7" spans="1:18" s="108" customFormat="1" ht="21" customHeight="1" thickBot="1">
      <c r="A7" s="1414"/>
      <c r="B7" s="1610"/>
      <c r="C7" s="1610"/>
      <c r="D7" s="1610"/>
      <c r="E7" s="1610"/>
      <c r="F7" s="1610"/>
      <c r="G7" s="1610"/>
      <c r="H7" s="1610"/>
      <c r="I7" s="1610"/>
      <c r="J7" s="1610"/>
      <c r="K7" s="234" t="s">
        <v>414</v>
      </c>
      <c r="L7" s="234" t="s">
        <v>394</v>
      </c>
      <c r="M7" s="1610"/>
      <c r="N7" s="1610"/>
      <c r="O7" s="1610"/>
      <c r="P7" s="1618"/>
    </row>
    <row r="8" spans="1:18" s="108" customFormat="1" ht="17.25" thickBot="1">
      <c r="A8" s="1462" t="s">
        <v>21</v>
      </c>
      <c r="B8" s="1616">
        <f>SUM(B11:B61)</f>
        <v>2</v>
      </c>
      <c r="C8" s="1616">
        <f>SUM(C11:C61)</f>
        <v>49</v>
      </c>
      <c r="D8" s="274" t="s">
        <v>21</v>
      </c>
      <c r="E8" s="846">
        <f>SUM(E9:E10)</f>
        <v>39</v>
      </c>
      <c r="F8" s="846">
        <f>SUM(F9:F10)</f>
        <v>39</v>
      </c>
      <c r="G8" s="846">
        <f>SUM(G9:G10)</f>
        <v>0</v>
      </c>
      <c r="H8" s="274" t="s">
        <v>227</v>
      </c>
      <c r="I8" s="846">
        <f>SUM(J8:P8)</f>
        <v>20</v>
      </c>
      <c r="J8" s="846">
        <f>SUM(J9:J10)</f>
        <v>2</v>
      </c>
      <c r="K8" s="846">
        <f t="shared" ref="K8:P8" si="0">SUM(K9:K10)</f>
        <v>10</v>
      </c>
      <c r="L8" s="846">
        <f t="shared" si="0"/>
        <v>1</v>
      </c>
      <c r="M8" s="846">
        <f t="shared" si="0"/>
        <v>4</v>
      </c>
      <c r="N8" s="846">
        <f t="shared" si="0"/>
        <v>1</v>
      </c>
      <c r="O8" s="846">
        <f t="shared" si="0"/>
        <v>1</v>
      </c>
      <c r="P8" s="807">
        <f t="shared" si="0"/>
        <v>1</v>
      </c>
      <c r="Q8" s="1032"/>
      <c r="R8" s="1032"/>
    </row>
    <row r="9" spans="1:18" s="108" customFormat="1" ht="17.25" thickBot="1">
      <c r="A9" s="1463"/>
      <c r="B9" s="1616"/>
      <c r="C9" s="1616"/>
      <c r="D9" s="272" t="s">
        <v>15</v>
      </c>
      <c r="E9" s="847">
        <f t="shared" ref="E9:G10" si="1">SUM(E12,E15,E18,E21,E24,E27,E30,E33,E36,E39,E42,E45,E48,E51,E54,E57,E60)</f>
        <v>25</v>
      </c>
      <c r="F9" s="847">
        <f t="shared" si="1"/>
        <v>25</v>
      </c>
      <c r="G9" s="847">
        <f t="shared" si="1"/>
        <v>0</v>
      </c>
      <c r="H9" s="272" t="s">
        <v>49</v>
      </c>
      <c r="I9" s="847">
        <f>SUM(J9:P9)</f>
        <v>3</v>
      </c>
      <c r="J9" s="847">
        <f>SUM(J12,J15,J18,J21,J24,J27,J30,J33,J36,J39,J42,J45,J48,J51,J54,J57,J60)</f>
        <v>1</v>
      </c>
      <c r="K9" s="847">
        <f t="shared" ref="K9:P9" si="2">SUM(K12,K15,K18,K21,K24,K27,K30,K33,K36,K39,K42,K45,K48,K51,K54,K57,K60)</f>
        <v>0</v>
      </c>
      <c r="L9" s="847">
        <f t="shared" si="2"/>
        <v>0</v>
      </c>
      <c r="M9" s="847">
        <f t="shared" si="2"/>
        <v>1</v>
      </c>
      <c r="N9" s="847">
        <f t="shared" si="2"/>
        <v>0</v>
      </c>
      <c r="O9" s="847">
        <f t="shared" si="2"/>
        <v>0</v>
      </c>
      <c r="P9" s="855">
        <f t="shared" si="2"/>
        <v>1</v>
      </c>
      <c r="Q9" s="1032"/>
      <c r="R9" s="1032"/>
    </row>
    <row r="10" spans="1:18" s="108" customFormat="1" ht="17.25" thickBot="1">
      <c r="A10" s="1609"/>
      <c r="B10" s="1616"/>
      <c r="C10" s="1616"/>
      <c r="D10" s="273" t="s">
        <v>16</v>
      </c>
      <c r="E10" s="848">
        <f t="shared" si="1"/>
        <v>14</v>
      </c>
      <c r="F10" s="848">
        <f t="shared" si="1"/>
        <v>14</v>
      </c>
      <c r="G10" s="848">
        <f t="shared" si="1"/>
        <v>0</v>
      </c>
      <c r="H10" s="273" t="s">
        <v>228</v>
      </c>
      <c r="I10" s="848">
        <f>SUM(J10:P10)</f>
        <v>17</v>
      </c>
      <c r="J10" s="848">
        <f>SUM(J13,J16,J19,J22,J25,J28,J31,J34,J37,J40,J43,J46,J49,J52,J55,J58,J61)</f>
        <v>1</v>
      </c>
      <c r="K10" s="848">
        <f t="shared" ref="K10:P10" si="3">SUM(K13,K16,K19,K22,K25,K28,K31,K34,K37,K40,K43,K46,K49,K52,K55,K58,K61)</f>
        <v>10</v>
      </c>
      <c r="L10" s="848">
        <f t="shared" si="3"/>
        <v>1</v>
      </c>
      <c r="M10" s="848">
        <f t="shared" si="3"/>
        <v>3</v>
      </c>
      <c r="N10" s="848">
        <f t="shared" si="3"/>
        <v>1</v>
      </c>
      <c r="O10" s="848">
        <f t="shared" si="3"/>
        <v>1</v>
      </c>
      <c r="P10" s="813">
        <f t="shared" si="3"/>
        <v>0</v>
      </c>
      <c r="Q10" s="1032"/>
      <c r="R10" s="1032"/>
    </row>
    <row r="11" spans="1:18" ht="17.25" thickBot="1">
      <c r="A11" s="1617" t="s">
        <v>242</v>
      </c>
      <c r="B11" s="1620">
        <v>0</v>
      </c>
      <c r="C11" s="1620">
        <v>0</v>
      </c>
      <c r="D11" s="341" t="s">
        <v>227</v>
      </c>
      <c r="E11" s="1038">
        <v>0</v>
      </c>
      <c r="F11" s="1038">
        <v>0</v>
      </c>
      <c r="G11" s="1038">
        <v>0</v>
      </c>
      <c r="H11" s="341" t="s">
        <v>227</v>
      </c>
      <c r="I11" s="1038">
        <v>0</v>
      </c>
      <c r="J11" s="1038">
        <v>0</v>
      </c>
      <c r="K11" s="1038">
        <v>0</v>
      </c>
      <c r="L11" s="1038">
        <v>0</v>
      </c>
      <c r="M11" s="1038">
        <v>0</v>
      </c>
      <c r="N11" s="1038">
        <v>0</v>
      </c>
      <c r="O11" s="1038">
        <v>0</v>
      </c>
      <c r="P11" s="1041">
        <v>0</v>
      </c>
      <c r="Q11" s="910"/>
      <c r="R11" s="910"/>
    </row>
    <row r="12" spans="1:18" ht="17.25" thickBot="1">
      <c r="A12" s="1586"/>
      <c r="B12" s="1620"/>
      <c r="C12" s="1620"/>
      <c r="D12" s="334" t="s">
        <v>49</v>
      </c>
      <c r="E12" s="1039">
        <v>0</v>
      </c>
      <c r="F12" s="1039">
        <v>0</v>
      </c>
      <c r="G12" s="1039">
        <v>0</v>
      </c>
      <c r="H12" s="334" t="s">
        <v>49</v>
      </c>
      <c r="I12" s="1039">
        <v>0</v>
      </c>
      <c r="J12" s="1039">
        <v>0</v>
      </c>
      <c r="K12" s="1039">
        <v>0</v>
      </c>
      <c r="L12" s="1039">
        <v>0</v>
      </c>
      <c r="M12" s="1039">
        <v>0</v>
      </c>
      <c r="N12" s="1039">
        <v>0</v>
      </c>
      <c r="O12" s="1039">
        <v>0</v>
      </c>
      <c r="P12" s="1042">
        <v>0</v>
      </c>
      <c r="Q12" s="910"/>
      <c r="R12" s="910"/>
    </row>
    <row r="13" spans="1:18">
      <c r="A13" s="1586"/>
      <c r="B13" s="1621"/>
      <c r="C13" s="1621"/>
      <c r="D13" s="334" t="s">
        <v>228</v>
      </c>
      <c r="E13" s="1039">
        <v>0</v>
      </c>
      <c r="F13" s="1039">
        <v>0</v>
      </c>
      <c r="G13" s="1039">
        <v>0</v>
      </c>
      <c r="H13" s="334" t="s">
        <v>228</v>
      </c>
      <c r="I13" s="1039">
        <v>0</v>
      </c>
      <c r="J13" s="1039">
        <v>0</v>
      </c>
      <c r="K13" s="1039">
        <v>0</v>
      </c>
      <c r="L13" s="1039">
        <v>0</v>
      </c>
      <c r="M13" s="1039">
        <v>0</v>
      </c>
      <c r="N13" s="1039">
        <v>0</v>
      </c>
      <c r="O13" s="1039">
        <v>0</v>
      </c>
      <c r="P13" s="1042">
        <v>0</v>
      </c>
      <c r="Q13" s="910"/>
      <c r="R13" s="910"/>
    </row>
    <row r="14" spans="1:18">
      <c r="A14" s="1586" t="s">
        <v>243</v>
      </c>
      <c r="B14" s="1521">
        <v>0</v>
      </c>
      <c r="C14" s="1521">
        <v>0</v>
      </c>
      <c r="D14" s="334" t="s">
        <v>227</v>
      </c>
      <c r="E14" s="1039">
        <v>0</v>
      </c>
      <c r="F14" s="1039">
        <v>0</v>
      </c>
      <c r="G14" s="1039">
        <v>0</v>
      </c>
      <c r="H14" s="334" t="s">
        <v>227</v>
      </c>
      <c r="I14" s="1039">
        <v>0</v>
      </c>
      <c r="J14" s="1039">
        <v>0</v>
      </c>
      <c r="K14" s="1039">
        <v>0</v>
      </c>
      <c r="L14" s="1039">
        <v>0</v>
      </c>
      <c r="M14" s="1039">
        <v>0</v>
      </c>
      <c r="N14" s="1039">
        <v>0</v>
      </c>
      <c r="O14" s="1039">
        <v>0</v>
      </c>
      <c r="P14" s="1042">
        <v>0</v>
      </c>
      <c r="Q14" s="910"/>
      <c r="R14" s="910"/>
    </row>
    <row r="15" spans="1:18">
      <c r="A15" s="1586"/>
      <c r="B15" s="1521"/>
      <c r="C15" s="1521"/>
      <c r="D15" s="334" t="s">
        <v>49</v>
      </c>
      <c r="E15" s="1039">
        <v>0</v>
      </c>
      <c r="F15" s="1039">
        <v>0</v>
      </c>
      <c r="G15" s="1039">
        <v>0</v>
      </c>
      <c r="H15" s="334" t="s">
        <v>49</v>
      </c>
      <c r="I15" s="1039">
        <v>0</v>
      </c>
      <c r="J15" s="1039">
        <v>0</v>
      </c>
      <c r="K15" s="1039">
        <v>0</v>
      </c>
      <c r="L15" s="1039">
        <v>0</v>
      </c>
      <c r="M15" s="1039">
        <v>0</v>
      </c>
      <c r="N15" s="1039">
        <v>0</v>
      </c>
      <c r="O15" s="1039">
        <v>0</v>
      </c>
      <c r="P15" s="1042">
        <v>0</v>
      </c>
      <c r="Q15" s="910"/>
      <c r="R15" s="910"/>
    </row>
    <row r="16" spans="1:18">
      <c r="A16" s="1586"/>
      <c r="B16" s="1521"/>
      <c r="C16" s="1521"/>
      <c r="D16" s="334" t="s">
        <v>228</v>
      </c>
      <c r="E16" s="1039">
        <v>0</v>
      </c>
      <c r="F16" s="1039">
        <v>0</v>
      </c>
      <c r="G16" s="1039">
        <v>0</v>
      </c>
      <c r="H16" s="334" t="s">
        <v>228</v>
      </c>
      <c r="I16" s="1039">
        <v>0</v>
      </c>
      <c r="J16" s="1039">
        <v>0</v>
      </c>
      <c r="K16" s="1039">
        <v>0</v>
      </c>
      <c r="L16" s="1039">
        <v>0</v>
      </c>
      <c r="M16" s="1039">
        <v>0</v>
      </c>
      <c r="N16" s="1039">
        <v>0</v>
      </c>
      <c r="O16" s="1039">
        <v>0</v>
      </c>
      <c r="P16" s="1042">
        <v>0</v>
      </c>
      <c r="Q16" s="910"/>
      <c r="R16" s="910"/>
    </row>
    <row r="17" spans="1:18">
      <c r="A17" s="1586" t="s">
        <v>244</v>
      </c>
      <c r="B17" s="1521">
        <v>0</v>
      </c>
      <c r="C17" s="1521">
        <v>0</v>
      </c>
      <c r="D17" s="334" t="s">
        <v>227</v>
      </c>
      <c r="E17" s="1039">
        <v>0</v>
      </c>
      <c r="F17" s="1039">
        <v>0</v>
      </c>
      <c r="G17" s="1039">
        <v>0</v>
      </c>
      <c r="H17" s="334" t="s">
        <v>227</v>
      </c>
      <c r="I17" s="1039">
        <v>0</v>
      </c>
      <c r="J17" s="1039">
        <v>0</v>
      </c>
      <c r="K17" s="1039">
        <v>0</v>
      </c>
      <c r="L17" s="1039">
        <v>0</v>
      </c>
      <c r="M17" s="1039">
        <v>0</v>
      </c>
      <c r="N17" s="1039">
        <v>0</v>
      </c>
      <c r="O17" s="1039">
        <v>0</v>
      </c>
      <c r="P17" s="1042">
        <v>0</v>
      </c>
      <c r="Q17" s="910"/>
      <c r="R17" s="910"/>
    </row>
    <row r="18" spans="1:18">
      <c r="A18" s="1586"/>
      <c r="B18" s="1521"/>
      <c r="C18" s="1521"/>
      <c r="D18" s="334" t="s">
        <v>49</v>
      </c>
      <c r="E18" s="1039">
        <v>0</v>
      </c>
      <c r="F18" s="1039">
        <v>0</v>
      </c>
      <c r="G18" s="1039">
        <v>0</v>
      </c>
      <c r="H18" s="334" t="s">
        <v>49</v>
      </c>
      <c r="I18" s="1039">
        <v>0</v>
      </c>
      <c r="J18" s="1039">
        <v>0</v>
      </c>
      <c r="K18" s="1039">
        <v>0</v>
      </c>
      <c r="L18" s="1039">
        <v>0</v>
      </c>
      <c r="M18" s="1039">
        <v>0</v>
      </c>
      <c r="N18" s="1039">
        <v>0</v>
      </c>
      <c r="O18" s="1039">
        <v>0</v>
      </c>
      <c r="P18" s="1042">
        <v>0</v>
      </c>
      <c r="Q18" s="910"/>
      <c r="R18" s="910"/>
    </row>
    <row r="19" spans="1:18">
      <c r="A19" s="1586"/>
      <c r="B19" s="1521"/>
      <c r="C19" s="1521"/>
      <c r="D19" s="334" t="s">
        <v>228</v>
      </c>
      <c r="E19" s="1039">
        <v>0</v>
      </c>
      <c r="F19" s="1039">
        <v>0</v>
      </c>
      <c r="G19" s="1039">
        <v>0</v>
      </c>
      <c r="H19" s="334" t="s">
        <v>228</v>
      </c>
      <c r="I19" s="1039">
        <v>0</v>
      </c>
      <c r="J19" s="1039">
        <v>0</v>
      </c>
      <c r="K19" s="1039">
        <v>0</v>
      </c>
      <c r="L19" s="1039">
        <v>0</v>
      </c>
      <c r="M19" s="1039">
        <v>0</v>
      </c>
      <c r="N19" s="1039">
        <v>0</v>
      </c>
      <c r="O19" s="1039">
        <v>0</v>
      </c>
      <c r="P19" s="1042">
        <v>0</v>
      </c>
      <c r="Q19" s="910"/>
      <c r="R19" s="910"/>
    </row>
    <row r="20" spans="1:18">
      <c r="A20" s="1586" t="s">
        <v>245</v>
      </c>
      <c r="B20" s="1521">
        <v>0</v>
      </c>
      <c r="C20" s="1521">
        <v>0</v>
      </c>
      <c r="D20" s="334" t="s">
        <v>227</v>
      </c>
      <c r="E20" s="1039">
        <v>0</v>
      </c>
      <c r="F20" s="1039">
        <v>0</v>
      </c>
      <c r="G20" s="1039">
        <v>0</v>
      </c>
      <c r="H20" s="334" t="s">
        <v>227</v>
      </c>
      <c r="I20" s="1039">
        <v>0</v>
      </c>
      <c r="J20" s="1039">
        <v>0</v>
      </c>
      <c r="K20" s="1039">
        <v>0</v>
      </c>
      <c r="L20" s="1039">
        <v>0</v>
      </c>
      <c r="M20" s="1039">
        <v>0</v>
      </c>
      <c r="N20" s="1039">
        <v>0</v>
      </c>
      <c r="O20" s="1039">
        <v>0</v>
      </c>
      <c r="P20" s="1042">
        <v>0</v>
      </c>
      <c r="Q20" s="910"/>
      <c r="R20" s="910"/>
    </row>
    <row r="21" spans="1:18">
      <c r="A21" s="1586"/>
      <c r="B21" s="1521"/>
      <c r="C21" s="1521"/>
      <c r="D21" s="334" t="s">
        <v>49</v>
      </c>
      <c r="E21" s="1039">
        <v>0</v>
      </c>
      <c r="F21" s="1039">
        <v>0</v>
      </c>
      <c r="G21" s="1039">
        <v>0</v>
      </c>
      <c r="H21" s="334" t="s">
        <v>49</v>
      </c>
      <c r="I21" s="1039">
        <v>0</v>
      </c>
      <c r="J21" s="1039">
        <v>0</v>
      </c>
      <c r="K21" s="1039">
        <v>0</v>
      </c>
      <c r="L21" s="1039">
        <v>0</v>
      </c>
      <c r="M21" s="1039">
        <v>0</v>
      </c>
      <c r="N21" s="1039">
        <v>0</v>
      </c>
      <c r="O21" s="1039">
        <v>0</v>
      </c>
      <c r="P21" s="1042">
        <v>0</v>
      </c>
      <c r="Q21" s="910"/>
      <c r="R21" s="910"/>
    </row>
    <row r="22" spans="1:18">
      <c r="A22" s="1586"/>
      <c r="B22" s="1521"/>
      <c r="C22" s="1521"/>
      <c r="D22" s="334" t="s">
        <v>228</v>
      </c>
      <c r="E22" s="1039">
        <v>0</v>
      </c>
      <c r="F22" s="1039">
        <v>0</v>
      </c>
      <c r="G22" s="1039">
        <v>0</v>
      </c>
      <c r="H22" s="334" t="s">
        <v>228</v>
      </c>
      <c r="I22" s="1039">
        <v>0</v>
      </c>
      <c r="J22" s="1039">
        <v>0</v>
      </c>
      <c r="K22" s="1039">
        <v>0</v>
      </c>
      <c r="L22" s="1039">
        <v>0</v>
      </c>
      <c r="M22" s="1039">
        <v>0</v>
      </c>
      <c r="N22" s="1039">
        <v>0</v>
      </c>
      <c r="O22" s="1039">
        <v>0</v>
      </c>
      <c r="P22" s="1042">
        <v>0</v>
      </c>
      <c r="Q22" s="910"/>
      <c r="R22" s="910"/>
    </row>
    <row r="23" spans="1:18">
      <c r="A23" s="1586" t="s">
        <v>246</v>
      </c>
      <c r="B23" s="1521">
        <v>0</v>
      </c>
      <c r="C23" s="1521">
        <v>0</v>
      </c>
      <c r="D23" s="334" t="s">
        <v>227</v>
      </c>
      <c r="E23" s="1039">
        <v>0</v>
      </c>
      <c r="F23" s="1039">
        <v>0</v>
      </c>
      <c r="G23" s="1039">
        <v>0</v>
      </c>
      <c r="H23" s="334" t="s">
        <v>227</v>
      </c>
      <c r="I23" s="1039">
        <v>0</v>
      </c>
      <c r="J23" s="1039">
        <v>0</v>
      </c>
      <c r="K23" s="1039">
        <v>0</v>
      </c>
      <c r="L23" s="1039">
        <v>0</v>
      </c>
      <c r="M23" s="1039">
        <v>0</v>
      </c>
      <c r="N23" s="1039">
        <v>0</v>
      </c>
      <c r="O23" s="1039">
        <v>0</v>
      </c>
      <c r="P23" s="1042">
        <v>0</v>
      </c>
      <c r="Q23" s="910"/>
      <c r="R23" s="910"/>
    </row>
    <row r="24" spans="1:18">
      <c r="A24" s="1586"/>
      <c r="B24" s="1521"/>
      <c r="C24" s="1521"/>
      <c r="D24" s="334" t="s">
        <v>49</v>
      </c>
      <c r="E24" s="1039">
        <v>0</v>
      </c>
      <c r="F24" s="1039">
        <v>0</v>
      </c>
      <c r="G24" s="1039">
        <v>0</v>
      </c>
      <c r="H24" s="334" t="s">
        <v>49</v>
      </c>
      <c r="I24" s="1039">
        <v>0</v>
      </c>
      <c r="J24" s="1039">
        <v>0</v>
      </c>
      <c r="K24" s="1039">
        <v>0</v>
      </c>
      <c r="L24" s="1039">
        <v>0</v>
      </c>
      <c r="M24" s="1039">
        <v>0</v>
      </c>
      <c r="N24" s="1039">
        <v>0</v>
      </c>
      <c r="O24" s="1039">
        <v>0</v>
      </c>
      <c r="P24" s="1042">
        <v>0</v>
      </c>
      <c r="Q24" s="910"/>
      <c r="R24" s="910"/>
    </row>
    <row r="25" spans="1:18">
      <c r="A25" s="1586"/>
      <c r="B25" s="1521"/>
      <c r="C25" s="1521"/>
      <c r="D25" s="334" t="s">
        <v>228</v>
      </c>
      <c r="E25" s="1039">
        <v>0</v>
      </c>
      <c r="F25" s="1039">
        <v>0</v>
      </c>
      <c r="G25" s="1039">
        <v>0</v>
      </c>
      <c r="H25" s="334" t="s">
        <v>228</v>
      </c>
      <c r="I25" s="1039">
        <v>0</v>
      </c>
      <c r="J25" s="1039">
        <v>0</v>
      </c>
      <c r="K25" s="1039">
        <v>0</v>
      </c>
      <c r="L25" s="1039">
        <v>0</v>
      </c>
      <c r="M25" s="1039">
        <v>0</v>
      </c>
      <c r="N25" s="1039">
        <v>0</v>
      </c>
      <c r="O25" s="1039">
        <v>0</v>
      </c>
      <c r="P25" s="1042">
        <v>0</v>
      </c>
      <c r="Q25" s="910"/>
      <c r="R25" s="910"/>
    </row>
    <row r="26" spans="1:18">
      <c r="A26" s="1586" t="s">
        <v>247</v>
      </c>
      <c r="B26" s="1521">
        <v>0</v>
      </c>
      <c r="C26" s="1521">
        <v>0</v>
      </c>
      <c r="D26" s="334" t="s">
        <v>227</v>
      </c>
      <c r="E26" s="1039">
        <v>0</v>
      </c>
      <c r="F26" s="1039">
        <v>0</v>
      </c>
      <c r="G26" s="1039">
        <v>0</v>
      </c>
      <c r="H26" s="334" t="s">
        <v>227</v>
      </c>
      <c r="I26" s="1039">
        <v>0</v>
      </c>
      <c r="J26" s="1039">
        <v>0</v>
      </c>
      <c r="K26" s="1039">
        <v>0</v>
      </c>
      <c r="L26" s="1039">
        <v>0</v>
      </c>
      <c r="M26" s="1039">
        <v>0</v>
      </c>
      <c r="N26" s="1039">
        <v>0</v>
      </c>
      <c r="O26" s="1039">
        <v>0</v>
      </c>
      <c r="P26" s="1042">
        <v>0</v>
      </c>
      <c r="Q26" s="910"/>
      <c r="R26" s="910"/>
    </row>
    <row r="27" spans="1:18">
      <c r="A27" s="1586"/>
      <c r="B27" s="1521"/>
      <c r="C27" s="1521"/>
      <c r="D27" s="334" t="s">
        <v>49</v>
      </c>
      <c r="E27" s="1039">
        <v>0</v>
      </c>
      <c r="F27" s="1039">
        <v>0</v>
      </c>
      <c r="G27" s="1039">
        <v>0</v>
      </c>
      <c r="H27" s="334" t="s">
        <v>49</v>
      </c>
      <c r="I27" s="1039">
        <v>0</v>
      </c>
      <c r="J27" s="1039">
        <v>0</v>
      </c>
      <c r="K27" s="1039">
        <v>0</v>
      </c>
      <c r="L27" s="1039">
        <v>0</v>
      </c>
      <c r="M27" s="1039">
        <v>0</v>
      </c>
      <c r="N27" s="1039">
        <v>0</v>
      </c>
      <c r="O27" s="1039">
        <v>0</v>
      </c>
      <c r="P27" s="1042">
        <v>0</v>
      </c>
      <c r="Q27" s="910"/>
      <c r="R27" s="910"/>
    </row>
    <row r="28" spans="1:18">
      <c r="A28" s="1586"/>
      <c r="B28" s="1521"/>
      <c r="C28" s="1521"/>
      <c r="D28" s="334" t="s">
        <v>228</v>
      </c>
      <c r="E28" s="1039">
        <v>0</v>
      </c>
      <c r="F28" s="1039">
        <v>0</v>
      </c>
      <c r="G28" s="1039">
        <v>0</v>
      </c>
      <c r="H28" s="334" t="s">
        <v>228</v>
      </c>
      <c r="I28" s="1039">
        <v>0</v>
      </c>
      <c r="J28" s="1039">
        <v>0</v>
      </c>
      <c r="K28" s="1039">
        <v>0</v>
      </c>
      <c r="L28" s="1039">
        <v>0</v>
      </c>
      <c r="M28" s="1039">
        <v>0</v>
      </c>
      <c r="N28" s="1039">
        <v>0</v>
      </c>
      <c r="O28" s="1039">
        <v>0</v>
      </c>
      <c r="P28" s="1042">
        <v>0</v>
      </c>
      <c r="Q28" s="910"/>
      <c r="R28" s="910"/>
    </row>
    <row r="29" spans="1:18">
      <c r="A29" s="1586" t="s">
        <v>248</v>
      </c>
      <c r="B29" s="1521">
        <v>0</v>
      </c>
      <c r="C29" s="1521">
        <v>0</v>
      </c>
      <c r="D29" s="334" t="s">
        <v>227</v>
      </c>
      <c r="E29" s="1039">
        <v>0</v>
      </c>
      <c r="F29" s="1039">
        <v>0</v>
      </c>
      <c r="G29" s="1039">
        <v>0</v>
      </c>
      <c r="H29" s="334" t="s">
        <v>227</v>
      </c>
      <c r="I29" s="1039">
        <v>0</v>
      </c>
      <c r="J29" s="1039">
        <v>0</v>
      </c>
      <c r="K29" s="1039">
        <v>0</v>
      </c>
      <c r="L29" s="1039">
        <v>0</v>
      </c>
      <c r="M29" s="1039">
        <v>0</v>
      </c>
      <c r="N29" s="1039">
        <v>0</v>
      </c>
      <c r="O29" s="1039">
        <v>0</v>
      </c>
      <c r="P29" s="1042">
        <v>0</v>
      </c>
      <c r="Q29" s="910"/>
      <c r="R29" s="910"/>
    </row>
    <row r="30" spans="1:18">
      <c r="A30" s="1586"/>
      <c r="B30" s="1521"/>
      <c r="C30" s="1521"/>
      <c r="D30" s="334" t="s">
        <v>49</v>
      </c>
      <c r="E30" s="1039">
        <v>0</v>
      </c>
      <c r="F30" s="1039">
        <v>0</v>
      </c>
      <c r="G30" s="1039">
        <v>0</v>
      </c>
      <c r="H30" s="334" t="s">
        <v>49</v>
      </c>
      <c r="I30" s="1039">
        <v>0</v>
      </c>
      <c r="J30" s="1039">
        <v>0</v>
      </c>
      <c r="K30" s="1039">
        <v>0</v>
      </c>
      <c r="L30" s="1039">
        <v>0</v>
      </c>
      <c r="M30" s="1039">
        <v>0</v>
      </c>
      <c r="N30" s="1039">
        <v>0</v>
      </c>
      <c r="O30" s="1039">
        <v>0</v>
      </c>
      <c r="P30" s="1042">
        <v>0</v>
      </c>
      <c r="Q30" s="910"/>
      <c r="R30" s="910"/>
    </row>
    <row r="31" spans="1:18" ht="16.5" customHeight="1">
      <c r="A31" s="1586"/>
      <c r="B31" s="1521"/>
      <c r="C31" s="1521"/>
      <c r="D31" s="334" t="s">
        <v>228</v>
      </c>
      <c r="E31" s="1039">
        <v>0</v>
      </c>
      <c r="F31" s="1039">
        <v>0</v>
      </c>
      <c r="G31" s="1039">
        <v>0</v>
      </c>
      <c r="H31" s="334" t="s">
        <v>228</v>
      </c>
      <c r="I31" s="1039">
        <v>0</v>
      </c>
      <c r="J31" s="1039">
        <v>0</v>
      </c>
      <c r="K31" s="1039">
        <v>0</v>
      </c>
      <c r="L31" s="1039">
        <v>0</v>
      </c>
      <c r="M31" s="1039">
        <v>0</v>
      </c>
      <c r="N31" s="1039">
        <v>0</v>
      </c>
      <c r="O31" s="1039">
        <v>0</v>
      </c>
      <c r="P31" s="1042">
        <v>0</v>
      </c>
      <c r="Q31" s="910"/>
      <c r="R31" s="910"/>
    </row>
    <row r="32" spans="1:18" ht="16.5" customHeight="1">
      <c r="A32" s="1586" t="s">
        <v>870</v>
      </c>
      <c r="B32" s="1521">
        <v>0</v>
      </c>
      <c r="C32" s="1521">
        <v>0</v>
      </c>
      <c r="D32" s="409" t="s">
        <v>227</v>
      </c>
      <c r="E32" s="1039">
        <v>0</v>
      </c>
      <c r="F32" s="1039">
        <v>0</v>
      </c>
      <c r="G32" s="1039">
        <v>0</v>
      </c>
      <c r="H32" s="409" t="s">
        <v>227</v>
      </c>
      <c r="I32" s="1039">
        <v>0</v>
      </c>
      <c r="J32" s="1039">
        <v>0</v>
      </c>
      <c r="K32" s="1039">
        <v>0</v>
      </c>
      <c r="L32" s="1039">
        <v>0</v>
      </c>
      <c r="M32" s="1039">
        <v>0</v>
      </c>
      <c r="N32" s="1039">
        <v>0</v>
      </c>
      <c r="O32" s="1039">
        <v>0</v>
      </c>
      <c r="P32" s="1042">
        <v>0</v>
      </c>
      <c r="Q32" s="910"/>
      <c r="R32" s="910"/>
    </row>
    <row r="33" spans="1:18">
      <c r="A33" s="1586"/>
      <c r="B33" s="1521"/>
      <c r="C33" s="1521"/>
      <c r="D33" s="409" t="s">
        <v>49</v>
      </c>
      <c r="E33" s="1039">
        <v>0</v>
      </c>
      <c r="F33" s="1039">
        <v>0</v>
      </c>
      <c r="G33" s="1039">
        <v>0</v>
      </c>
      <c r="H33" s="409" t="s">
        <v>49</v>
      </c>
      <c r="I33" s="1039">
        <v>0</v>
      </c>
      <c r="J33" s="1039">
        <v>0</v>
      </c>
      <c r="K33" s="1039">
        <v>0</v>
      </c>
      <c r="L33" s="1039">
        <v>0</v>
      </c>
      <c r="M33" s="1039">
        <v>0</v>
      </c>
      <c r="N33" s="1039">
        <v>0</v>
      </c>
      <c r="O33" s="1039">
        <v>0</v>
      </c>
      <c r="P33" s="1042">
        <v>0</v>
      </c>
      <c r="Q33" s="910"/>
      <c r="R33" s="910"/>
    </row>
    <row r="34" spans="1:18">
      <c r="A34" s="1586"/>
      <c r="B34" s="1521"/>
      <c r="C34" s="1521"/>
      <c r="D34" s="409" t="s">
        <v>228</v>
      </c>
      <c r="E34" s="1039">
        <v>0</v>
      </c>
      <c r="F34" s="1039">
        <v>0</v>
      </c>
      <c r="G34" s="1039">
        <v>0</v>
      </c>
      <c r="H34" s="409" t="s">
        <v>228</v>
      </c>
      <c r="I34" s="1039">
        <v>0</v>
      </c>
      <c r="J34" s="1039">
        <v>0</v>
      </c>
      <c r="K34" s="1039">
        <v>0</v>
      </c>
      <c r="L34" s="1039">
        <v>0</v>
      </c>
      <c r="M34" s="1039">
        <v>0</v>
      </c>
      <c r="N34" s="1039">
        <v>0</v>
      </c>
      <c r="O34" s="1039">
        <v>0</v>
      </c>
      <c r="P34" s="1042">
        <v>0</v>
      </c>
      <c r="Q34" s="910"/>
      <c r="R34" s="910"/>
    </row>
    <row r="35" spans="1:18">
      <c r="A35" s="1586" t="s">
        <v>284</v>
      </c>
      <c r="B35" s="1619">
        <v>2</v>
      </c>
      <c r="C35" s="1619">
        <v>49</v>
      </c>
      <c r="D35" s="394" t="s">
        <v>227</v>
      </c>
      <c r="E35" s="1039">
        <v>39</v>
      </c>
      <c r="F35" s="1039">
        <v>39</v>
      </c>
      <c r="G35" s="1039">
        <v>0</v>
      </c>
      <c r="H35" s="394" t="s">
        <v>227</v>
      </c>
      <c r="I35" s="1039">
        <v>20</v>
      </c>
      <c r="J35" s="1039">
        <v>2</v>
      </c>
      <c r="K35" s="1039">
        <v>10</v>
      </c>
      <c r="L35" s="1039">
        <v>1</v>
      </c>
      <c r="M35" s="1039">
        <v>4</v>
      </c>
      <c r="N35" s="1039">
        <v>1</v>
      </c>
      <c r="O35" s="1039">
        <v>1</v>
      </c>
      <c r="P35" s="1042">
        <v>1</v>
      </c>
      <c r="Q35" s="910"/>
      <c r="R35" s="910"/>
    </row>
    <row r="36" spans="1:18">
      <c r="A36" s="1586"/>
      <c r="B36" s="1619"/>
      <c r="C36" s="1619"/>
      <c r="D36" s="394" t="s">
        <v>49</v>
      </c>
      <c r="E36" s="1039">
        <v>25</v>
      </c>
      <c r="F36" s="1039">
        <v>25</v>
      </c>
      <c r="G36" s="1039">
        <v>0</v>
      </c>
      <c r="H36" s="394" t="s">
        <v>49</v>
      </c>
      <c r="I36" s="1039">
        <v>3</v>
      </c>
      <c r="J36" s="1039">
        <v>1</v>
      </c>
      <c r="K36" s="1039">
        <v>0</v>
      </c>
      <c r="L36" s="1039">
        <v>0</v>
      </c>
      <c r="M36" s="1039">
        <v>1</v>
      </c>
      <c r="N36" s="1039">
        <v>0</v>
      </c>
      <c r="O36" s="1039">
        <v>0</v>
      </c>
      <c r="P36" s="1042">
        <v>1</v>
      </c>
      <c r="Q36" s="910"/>
      <c r="R36" s="910"/>
    </row>
    <row r="37" spans="1:18">
      <c r="A37" s="1586"/>
      <c r="B37" s="1619"/>
      <c r="C37" s="1619"/>
      <c r="D37" s="394" t="s">
        <v>228</v>
      </c>
      <c r="E37" s="1039">
        <v>14</v>
      </c>
      <c r="F37" s="1039">
        <v>14</v>
      </c>
      <c r="G37" s="1039">
        <v>0</v>
      </c>
      <c r="H37" s="394" t="s">
        <v>228</v>
      </c>
      <c r="I37" s="1039">
        <v>17</v>
      </c>
      <c r="J37" s="1039">
        <v>1</v>
      </c>
      <c r="K37" s="1039">
        <v>10</v>
      </c>
      <c r="L37" s="1039">
        <v>1</v>
      </c>
      <c r="M37" s="1039">
        <v>3</v>
      </c>
      <c r="N37" s="1039">
        <v>1</v>
      </c>
      <c r="O37" s="1039">
        <v>1</v>
      </c>
      <c r="P37" s="1042">
        <v>0</v>
      </c>
      <c r="Q37" s="910"/>
      <c r="R37" s="910"/>
    </row>
    <row r="38" spans="1:18">
      <c r="A38" s="1586" t="s">
        <v>8</v>
      </c>
      <c r="B38" s="1521">
        <v>0</v>
      </c>
      <c r="C38" s="1521">
        <v>0</v>
      </c>
      <c r="D38" s="334" t="s">
        <v>227</v>
      </c>
      <c r="E38" s="1039">
        <v>0</v>
      </c>
      <c r="F38" s="1039">
        <v>0</v>
      </c>
      <c r="G38" s="1039">
        <v>0</v>
      </c>
      <c r="H38" s="334" t="s">
        <v>227</v>
      </c>
      <c r="I38" s="1039">
        <v>0</v>
      </c>
      <c r="J38" s="1039">
        <v>0</v>
      </c>
      <c r="K38" s="1039">
        <v>0</v>
      </c>
      <c r="L38" s="1039">
        <v>0</v>
      </c>
      <c r="M38" s="1039">
        <v>0</v>
      </c>
      <c r="N38" s="1039">
        <v>0</v>
      </c>
      <c r="O38" s="1039">
        <v>0</v>
      </c>
      <c r="P38" s="1042">
        <v>0</v>
      </c>
      <c r="Q38" s="910"/>
      <c r="R38" s="910"/>
    </row>
    <row r="39" spans="1:18">
      <c r="A39" s="1586"/>
      <c r="B39" s="1521"/>
      <c r="C39" s="1521"/>
      <c r="D39" s="334" t="s">
        <v>49</v>
      </c>
      <c r="E39" s="1039">
        <v>0</v>
      </c>
      <c r="F39" s="1039">
        <v>0</v>
      </c>
      <c r="G39" s="1039">
        <v>0</v>
      </c>
      <c r="H39" s="334" t="s">
        <v>49</v>
      </c>
      <c r="I39" s="1039">
        <v>0</v>
      </c>
      <c r="J39" s="1039">
        <v>0</v>
      </c>
      <c r="K39" s="1039">
        <v>0</v>
      </c>
      <c r="L39" s="1039">
        <v>0</v>
      </c>
      <c r="M39" s="1039">
        <v>0</v>
      </c>
      <c r="N39" s="1039">
        <v>0</v>
      </c>
      <c r="O39" s="1039">
        <v>0</v>
      </c>
      <c r="P39" s="1042">
        <v>0</v>
      </c>
      <c r="Q39" s="910"/>
      <c r="R39" s="910"/>
    </row>
    <row r="40" spans="1:18">
      <c r="A40" s="1586"/>
      <c r="B40" s="1521"/>
      <c r="C40" s="1521"/>
      <c r="D40" s="334" t="s">
        <v>228</v>
      </c>
      <c r="E40" s="1039">
        <v>0</v>
      </c>
      <c r="F40" s="1039">
        <v>0</v>
      </c>
      <c r="G40" s="1039">
        <v>0</v>
      </c>
      <c r="H40" s="334" t="s">
        <v>228</v>
      </c>
      <c r="I40" s="1039">
        <v>0</v>
      </c>
      <c r="J40" s="1039">
        <v>0</v>
      </c>
      <c r="K40" s="1039">
        <v>0</v>
      </c>
      <c r="L40" s="1039">
        <v>0</v>
      </c>
      <c r="M40" s="1039">
        <v>0</v>
      </c>
      <c r="N40" s="1039">
        <v>0</v>
      </c>
      <c r="O40" s="1039">
        <v>0</v>
      </c>
      <c r="P40" s="1042">
        <v>0</v>
      </c>
      <c r="Q40" s="910"/>
      <c r="R40" s="910"/>
    </row>
    <row r="41" spans="1:18">
      <c r="A41" s="1586" t="s">
        <v>10</v>
      </c>
      <c r="B41" s="1521">
        <v>0</v>
      </c>
      <c r="C41" s="1521">
        <v>0</v>
      </c>
      <c r="D41" s="334" t="s">
        <v>227</v>
      </c>
      <c r="E41" s="1039">
        <v>0</v>
      </c>
      <c r="F41" s="1039">
        <v>0</v>
      </c>
      <c r="G41" s="1039">
        <v>0</v>
      </c>
      <c r="H41" s="334" t="s">
        <v>227</v>
      </c>
      <c r="I41" s="1039">
        <v>0</v>
      </c>
      <c r="J41" s="1039">
        <v>0</v>
      </c>
      <c r="K41" s="1039">
        <v>0</v>
      </c>
      <c r="L41" s="1039">
        <v>0</v>
      </c>
      <c r="M41" s="1039">
        <v>0</v>
      </c>
      <c r="N41" s="1039">
        <v>0</v>
      </c>
      <c r="O41" s="1039">
        <v>0</v>
      </c>
      <c r="P41" s="1042">
        <v>0</v>
      </c>
      <c r="Q41" s="910"/>
      <c r="R41" s="910"/>
    </row>
    <row r="42" spans="1:18">
      <c r="A42" s="1586"/>
      <c r="B42" s="1521"/>
      <c r="C42" s="1521"/>
      <c r="D42" s="334" t="s">
        <v>49</v>
      </c>
      <c r="E42" s="1039">
        <v>0</v>
      </c>
      <c r="F42" s="1039">
        <v>0</v>
      </c>
      <c r="G42" s="1039">
        <v>0</v>
      </c>
      <c r="H42" s="334" t="s">
        <v>49</v>
      </c>
      <c r="I42" s="1039">
        <v>0</v>
      </c>
      <c r="J42" s="1039">
        <v>0</v>
      </c>
      <c r="K42" s="1039">
        <v>0</v>
      </c>
      <c r="L42" s="1039">
        <v>0</v>
      </c>
      <c r="M42" s="1039">
        <v>0</v>
      </c>
      <c r="N42" s="1039">
        <v>0</v>
      </c>
      <c r="O42" s="1039">
        <v>0</v>
      </c>
      <c r="P42" s="1042">
        <v>0</v>
      </c>
      <c r="Q42" s="910"/>
      <c r="R42" s="910"/>
    </row>
    <row r="43" spans="1:18">
      <c r="A43" s="1586"/>
      <c r="B43" s="1521"/>
      <c r="C43" s="1521"/>
      <c r="D43" s="334" t="s">
        <v>228</v>
      </c>
      <c r="E43" s="1039">
        <v>0</v>
      </c>
      <c r="F43" s="1039">
        <v>0</v>
      </c>
      <c r="G43" s="1039">
        <v>0</v>
      </c>
      <c r="H43" s="334" t="s">
        <v>228</v>
      </c>
      <c r="I43" s="1039">
        <v>0</v>
      </c>
      <c r="J43" s="1039">
        <v>0</v>
      </c>
      <c r="K43" s="1039">
        <v>0</v>
      </c>
      <c r="L43" s="1039">
        <v>0</v>
      </c>
      <c r="M43" s="1039">
        <v>0</v>
      </c>
      <c r="N43" s="1039">
        <v>0</v>
      </c>
      <c r="O43" s="1039">
        <v>0</v>
      </c>
      <c r="P43" s="1042">
        <v>0</v>
      </c>
      <c r="Q43" s="910"/>
      <c r="R43" s="910"/>
    </row>
    <row r="44" spans="1:18">
      <c r="A44" s="1586" t="s">
        <v>273</v>
      </c>
      <c r="B44" s="1521">
        <v>0</v>
      </c>
      <c r="C44" s="1521">
        <v>0</v>
      </c>
      <c r="D44" s="334" t="s">
        <v>227</v>
      </c>
      <c r="E44" s="1039">
        <v>0</v>
      </c>
      <c r="F44" s="1039">
        <v>0</v>
      </c>
      <c r="G44" s="1039">
        <v>0</v>
      </c>
      <c r="H44" s="334" t="s">
        <v>227</v>
      </c>
      <c r="I44" s="1039">
        <v>0</v>
      </c>
      <c r="J44" s="1039">
        <v>0</v>
      </c>
      <c r="K44" s="1039">
        <v>0</v>
      </c>
      <c r="L44" s="1039">
        <v>0</v>
      </c>
      <c r="M44" s="1039">
        <v>0</v>
      </c>
      <c r="N44" s="1039">
        <v>0</v>
      </c>
      <c r="O44" s="1039">
        <v>0</v>
      </c>
      <c r="P44" s="1042">
        <v>0</v>
      </c>
      <c r="Q44" s="910"/>
      <c r="R44" s="910"/>
    </row>
    <row r="45" spans="1:18">
      <c r="A45" s="1586"/>
      <c r="B45" s="1521"/>
      <c r="C45" s="1521"/>
      <c r="D45" s="334" t="s">
        <v>49</v>
      </c>
      <c r="E45" s="1039">
        <v>0</v>
      </c>
      <c r="F45" s="1039">
        <v>0</v>
      </c>
      <c r="G45" s="1039">
        <v>0</v>
      </c>
      <c r="H45" s="334" t="s">
        <v>49</v>
      </c>
      <c r="I45" s="1039">
        <v>0</v>
      </c>
      <c r="J45" s="1039">
        <v>0</v>
      </c>
      <c r="K45" s="1039">
        <v>0</v>
      </c>
      <c r="L45" s="1039">
        <v>0</v>
      </c>
      <c r="M45" s="1039">
        <v>0</v>
      </c>
      <c r="N45" s="1039">
        <v>0</v>
      </c>
      <c r="O45" s="1039">
        <v>0</v>
      </c>
      <c r="P45" s="1042">
        <v>0</v>
      </c>
      <c r="Q45" s="910"/>
      <c r="R45" s="910"/>
    </row>
    <row r="46" spans="1:18">
      <c r="A46" s="1586"/>
      <c r="B46" s="1521"/>
      <c r="C46" s="1521"/>
      <c r="D46" s="334" t="s">
        <v>228</v>
      </c>
      <c r="E46" s="1039">
        <v>0</v>
      </c>
      <c r="F46" s="1039">
        <v>0</v>
      </c>
      <c r="G46" s="1039">
        <v>0</v>
      </c>
      <c r="H46" s="334" t="s">
        <v>228</v>
      </c>
      <c r="I46" s="1039">
        <v>0</v>
      </c>
      <c r="J46" s="1039">
        <v>0</v>
      </c>
      <c r="K46" s="1039">
        <v>0</v>
      </c>
      <c r="L46" s="1039">
        <v>0</v>
      </c>
      <c r="M46" s="1039">
        <v>0</v>
      </c>
      <c r="N46" s="1039">
        <v>0</v>
      </c>
      <c r="O46" s="1039">
        <v>0</v>
      </c>
      <c r="P46" s="1042">
        <v>0</v>
      </c>
      <c r="Q46" s="910"/>
      <c r="R46" s="910"/>
    </row>
    <row r="47" spans="1:18">
      <c r="A47" s="1586" t="s">
        <v>11</v>
      </c>
      <c r="B47" s="1521">
        <v>0</v>
      </c>
      <c r="C47" s="1521">
        <v>0</v>
      </c>
      <c r="D47" s="334" t="s">
        <v>227</v>
      </c>
      <c r="E47" s="1039">
        <v>0</v>
      </c>
      <c r="F47" s="1039">
        <v>0</v>
      </c>
      <c r="G47" s="1039">
        <v>0</v>
      </c>
      <c r="H47" s="334" t="s">
        <v>227</v>
      </c>
      <c r="I47" s="1039">
        <v>0</v>
      </c>
      <c r="J47" s="1039">
        <v>0</v>
      </c>
      <c r="K47" s="1039">
        <v>0</v>
      </c>
      <c r="L47" s="1039">
        <v>0</v>
      </c>
      <c r="M47" s="1039">
        <v>0</v>
      </c>
      <c r="N47" s="1039">
        <v>0</v>
      </c>
      <c r="O47" s="1039">
        <v>0</v>
      </c>
      <c r="P47" s="1042">
        <v>0</v>
      </c>
      <c r="Q47" s="910"/>
      <c r="R47" s="910"/>
    </row>
    <row r="48" spans="1:18">
      <c r="A48" s="1586"/>
      <c r="B48" s="1521"/>
      <c r="C48" s="1521"/>
      <c r="D48" s="334" t="s">
        <v>49</v>
      </c>
      <c r="E48" s="1039">
        <v>0</v>
      </c>
      <c r="F48" s="1039">
        <v>0</v>
      </c>
      <c r="G48" s="1039">
        <v>0</v>
      </c>
      <c r="H48" s="334" t="s">
        <v>49</v>
      </c>
      <c r="I48" s="1039">
        <v>0</v>
      </c>
      <c r="J48" s="1039">
        <v>0</v>
      </c>
      <c r="K48" s="1039">
        <v>0</v>
      </c>
      <c r="L48" s="1039">
        <v>0</v>
      </c>
      <c r="M48" s="1039">
        <v>0</v>
      </c>
      <c r="N48" s="1039">
        <v>0</v>
      </c>
      <c r="O48" s="1039">
        <v>0</v>
      </c>
      <c r="P48" s="1042">
        <v>0</v>
      </c>
      <c r="Q48" s="910"/>
      <c r="R48" s="910"/>
    </row>
    <row r="49" spans="1:18">
      <c r="A49" s="1586"/>
      <c r="B49" s="1521"/>
      <c r="C49" s="1521"/>
      <c r="D49" s="334" t="s">
        <v>228</v>
      </c>
      <c r="E49" s="1039">
        <v>0</v>
      </c>
      <c r="F49" s="1039">
        <v>0</v>
      </c>
      <c r="G49" s="1039">
        <v>0</v>
      </c>
      <c r="H49" s="334" t="s">
        <v>228</v>
      </c>
      <c r="I49" s="1039">
        <v>0</v>
      </c>
      <c r="J49" s="1039">
        <v>0</v>
      </c>
      <c r="K49" s="1039">
        <v>0</v>
      </c>
      <c r="L49" s="1039">
        <v>0</v>
      </c>
      <c r="M49" s="1039">
        <v>0</v>
      </c>
      <c r="N49" s="1039">
        <v>0</v>
      </c>
      <c r="O49" s="1039">
        <v>0</v>
      </c>
      <c r="P49" s="1042">
        <v>0</v>
      </c>
      <c r="Q49" s="910"/>
      <c r="R49" s="910"/>
    </row>
    <row r="50" spans="1:18">
      <c r="A50" s="1586" t="s">
        <v>274</v>
      </c>
      <c r="B50" s="1521">
        <v>0</v>
      </c>
      <c r="C50" s="1521">
        <v>0</v>
      </c>
      <c r="D50" s="334" t="s">
        <v>227</v>
      </c>
      <c r="E50" s="1039">
        <v>0</v>
      </c>
      <c r="F50" s="1039">
        <v>0</v>
      </c>
      <c r="G50" s="1039">
        <v>0</v>
      </c>
      <c r="H50" s="334" t="s">
        <v>227</v>
      </c>
      <c r="I50" s="1039">
        <v>0</v>
      </c>
      <c r="J50" s="1039">
        <v>0</v>
      </c>
      <c r="K50" s="1039">
        <v>0</v>
      </c>
      <c r="L50" s="1039">
        <v>0</v>
      </c>
      <c r="M50" s="1039">
        <v>0</v>
      </c>
      <c r="N50" s="1039">
        <v>0</v>
      </c>
      <c r="O50" s="1039">
        <v>0</v>
      </c>
      <c r="P50" s="1042">
        <v>0</v>
      </c>
      <c r="Q50" s="910"/>
      <c r="R50" s="910"/>
    </row>
    <row r="51" spans="1:18">
      <c r="A51" s="1586"/>
      <c r="B51" s="1521"/>
      <c r="C51" s="1521"/>
      <c r="D51" s="334" t="s">
        <v>49</v>
      </c>
      <c r="E51" s="1039">
        <v>0</v>
      </c>
      <c r="F51" s="1039">
        <v>0</v>
      </c>
      <c r="G51" s="1039">
        <v>0</v>
      </c>
      <c r="H51" s="334" t="s">
        <v>49</v>
      </c>
      <c r="I51" s="1039">
        <v>0</v>
      </c>
      <c r="J51" s="1039">
        <v>0</v>
      </c>
      <c r="K51" s="1039">
        <v>0</v>
      </c>
      <c r="L51" s="1039">
        <v>0</v>
      </c>
      <c r="M51" s="1039">
        <v>0</v>
      </c>
      <c r="N51" s="1039">
        <v>0</v>
      </c>
      <c r="O51" s="1039">
        <v>0</v>
      </c>
      <c r="P51" s="1042">
        <v>0</v>
      </c>
      <c r="Q51" s="910"/>
      <c r="R51" s="910"/>
    </row>
    <row r="52" spans="1:18">
      <c r="A52" s="1586"/>
      <c r="B52" s="1521"/>
      <c r="C52" s="1521"/>
      <c r="D52" s="334" t="s">
        <v>228</v>
      </c>
      <c r="E52" s="1039">
        <v>0</v>
      </c>
      <c r="F52" s="1039">
        <v>0</v>
      </c>
      <c r="G52" s="1039">
        <v>0</v>
      </c>
      <c r="H52" s="334" t="s">
        <v>228</v>
      </c>
      <c r="I52" s="1039">
        <v>0</v>
      </c>
      <c r="J52" s="1039">
        <v>0</v>
      </c>
      <c r="K52" s="1039">
        <v>0</v>
      </c>
      <c r="L52" s="1039">
        <v>0</v>
      </c>
      <c r="M52" s="1039">
        <v>0</v>
      </c>
      <c r="N52" s="1039">
        <v>0</v>
      </c>
      <c r="O52" s="1039">
        <v>0</v>
      </c>
      <c r="P52" s="1042">
        <v>0</v>
      </c>
      <c r="Q52" s="910"/>
      <c r="R52" s="910"/>
    </row>
    <row r="53" spans="1:18">
      <c r="A53" s="1586" t="s">
        <v>12</v>
      </c>
      <c r="B53" s="1521">
        <v>0</v>
      </c>
      <c r="C53" s="1521">
        <v>0</v>
      </c>
      <c r="D53" s="334" t="s">
        <v>227</v>
      </c>
      <c r="E53" s="1039">
        <v>0</v>
      </c>
      <c r="F53" s="1039">
        <v>0</v>
      </c>
      <c r="G53" s="1039">
        <v>0</v>
      </c>
      <c r="H53" s="334" t="s">
        <v>227</v>
      </c>
      <c r="I53" s="1039">
        <v>0</v>
      </c>
      <c r="J53" s="1039">
        <v>0</v>
      </c>
      <c r="K53" s="1039">
        <v>0</v>
      </c>
      <c r="L53" s="1039">
        <v>0</v>
      </c>
      <c r="M53" s="1039">
        <v>0</v>
      </c>
      <c r="N53" s="1039">
        <v>0</v>
      </c>
      <c r="O53" s="1039">
        <v>0</v>
      </c>
      <c r="P53" s="1042">
        <v>0</v>
      </c>
      <c r="Q53" s="910"/>
      <c r="R53" s="910"/>
    </row>
    <row r="54" spans="1:18">
      <c r="A54" s="1586"/>
      <c r="B54" s="1521"/>
      <c r="C54" s="1521"/>
      <c r="D54" s="334" t="s">
        <v>49</v>
      </c>
      <c r="E54" s="1039">
        <v>0</v>
      </c>
      <c r="F54" s="1039">
        <v>0</v>
      </c>
      <c r="G54" s="1039">
        <v>0</v>
      </c>
      <c r="H54" s="334" t="s">
        <v>49</v>
      </c>
      <c r="I54" s="1039">
        <v>0</v>
      </c>
      <c r="J54" s="1039">
        <v>0</v>
      </c>
      <c r="K54" s="1039">
        <v>0</v>
      </c>
      <c r="L54" s="1039">
        <v>0</v>
      </c>
      <c r="M54" s="1039">
        <v>0</v>
      </c>
      <c r="N54" s="1039">
        <v>0</v>
      </c>
      <c r="O54" s="1039">
        <v>0</v>
      </c>
      <c r="P54" s="1042">
        <v>0</v>
      </c>
      <c r="Q54" s="910"/>
      <c r="R54" s="910"/>
    </row>
    <row r="55" spans="1:18">
      <c r="A55" s="1586"/>
      <c r="B55" s="1521"/>
      <c r="C55" s="1521"/>
      <c r="D55" s="334" t="s">
        <v>228</v>
      </c>
      <c r="E55" s="1039">
        <v>0</v>
      </c>
      <c r="F55" s="1039">
        <v>0</v>
      </c>
      <c r="G55" s="1039">
        <v>0</v>
      </c>
      <c r="H55" s="334" t="s">
        <v>228</v>
      </c>
      <c r="I55" s="1039">
        <v>0</v>
      </c>
      <c r="J55" s="1039">
        <v>0</v>
      </c>
      <c r="K55" s="1039">
        <v>0</v>
      </c>
      <c r="L55" s="1039">
        <v>0</v>
      </c>
      <c r="M55" s="1039">
        <v>0</v>
      </c>
      <c r="N55" s="1039">
        <v>0</v>
      </c>
      <c r="O55" s="1039">
        <v>0</v>
      </c>
      <c r="P55" s="1042">
        <v>0</v>
      </c>
      <c r="Q55" s="910"/>
      <c r="R55" s="910"/>
    </row>
    <row r="56" spans="1:18">
      <c r="A56" s="1586" t="s">
        <v>275</v>
      </c>
      <c r="B56" s="1521">
        <v>0</v>
      </c>
      <c r="C56" s="1521">
        <v>0</v>
      </c>
      <c r="D56" s="334" t="s">
        <v>227</v>
      </c>
      <c r="E56" s="1039">
        <v>0</v>
      </c>
      <c r="F56" s="1039">
        <v>0</v>
      </c>
      <c r="G56" s="1039">
        <v>0</v>
      </c>
      <c r="H56" s="334" t="s">
        <v>227</v>
      </c>
      <c r="I56" s="1039">
        <v>0</v>
      </c>
      <c r="J56" s="1039">
        <v>0</v>
      </c>
      <c r="K56" s="1039">
        <v>0</v>
      </c>
      <c r="L56" s="1039">
        <v>0</v>
      </c>
      <c r="M56" s="1039">
        <v>0</v>
      </c>
      <c r="N56" s="1039">
        <v>0</v>
      </c>
      <c r="O56" s="1039">
        <v>0</v>
      </c>
      <c r="P56" s="1042">
        <v>0</v>
      </c>
      <c r="Q56" s="910"/>
      <c r="R56" s="910"/>
    </row>
    <row r="57" spans="1:18">
      <c r="A57" s="1586"/>
      <c r="B57" s="1521"/>
      <c r="C57" s="1521"/>
      <c r="D57" s="334" t="s">
        <v>49</v>
      </c>
      <c r="E57" s="1039">
        <v>0</v>
      </c>
      <c r="F57" s="1039">
        <v>0</v>
      </c>
      <c r="G57" s="1039">
        <v>0</v>
      </c>
      <c r="H57" s="334" t="s">
        <v>49</v>
      </c>
      <c r="I57" s="1039">
        <v>0</v>
      </c>
      <c r="J57" s="1039">
        <v>0</v>
      </c>
      <c r="K57" s="1039">
        <v>0</v>
      </c>
      <c r="L57" s="1039">
        <v>0</v>
      </c>
      <c r="M57" s="1039">
        <v>0</v>
      </c>
      <c r="N57" s="1039">
        <v>0</v>
      </c>
      <c r="O57" s="1039">
        <v>0</v>
      </c>
      <c r="P57" s="1042">
        <v>0</v>
      </c>
      <c r="Q57" s="910"/>
      <c r="R57" s="910"/>
    </row>
    <row r="58" spans="1:18">
      <c r="A58" s="1586"/>
      <c r="B58" s="1521"/>
      <c r="C58" s="1521"/>
      <c r="D58" s="334" t="s">
        <v>228</v>
      </c>
      <c r="E58" s="1039">
        <v>0</v>
      </c>
      <c r="F58" s="1039">
        <v>0</v>
      </c>
      <c r="G58" s="1039">
        <v>0</v>
      </c>
      <c r="H58" s="334" t="s">
        <v>228</v>
      </c>
      <c r="I58" s="1039">
        <v>0</v>
      </c>
      <c r="J58" s="1039">
        <v>0</v>
      </c>
      <c r="K58" s="1039">
        <v>0</v>
      </c>
      <c r="L58" s="1039">
        <v>0</v>
      </c>
      <c r="M58" s="1039">
        <v>0</v>
      </c>
      <c r="N58" s="1039">
        <v>0</v>
      </c>
      <c r="O58" s="1039">
        <v>0</v>
      </c>
      <c r="P58" s="1042">
        <v>0</v>
      </c>
      <c r="Q58" s="910"/>
      <c r="R58" s="910"/>
    </row>
    <row r="59" spans="1:18">
      <c r="A59" s="1586" t="s">
        <v>13</v>
      </c>
      <c r="B59" s="1614">
        <v>0</v>
      </c>
      <c r="C59" s="1614">
        <v>0</v>
      </c>
      <c r="D59" s="334" t="s">
        <v>227</v>
      </c>
      <c r="E59" s="1039">
        <v>0</v>
      </c>
      <c r="F59" s="1039">
        <v>0</v>
      </c>
      <c r="G59" s="1039">
        <v>0</v>
      </c>
      <c r="H59" s="334" t="s">
        <v>227</v>
      </c>
      <c r="I59" s="1039">
        <v>0</v>
      </c>
      <c r="J59" s="1039">
        <v>0</v>
      </c>
      <c r="K59" s="1039">
        <v>0</v>
      </c>
      <c r="L59" s="1039">
        <v>0</v>
      </c>
      <c r="M59" s="1039">
        <v>0</v>
      </c>
      <c r="N59" s="1039">
        <v>0</v>
      </c>
      <c r="O59" s="1039">
        <v>0</v>
      </c>
      <c r="P59" s="1042">
        <v>0</v>
      </c>
      <c r="Q59" s="910"/>
      <c r="R59" s="910"/>
    </row>
    <row r="60" spans="1:18">
      <c r="A60" s="1586"/>
      <c r="B60" s="1614"/>
      <c r="C60" s="1614"/>
      <c r="D60" s="334" t="s">
        <v>49</v>
      </c>
      <c r="E60" s="1039">
        <v>0</v>
      </c>
      <c r="F60" s="1039">
        <v>0</v>
      </c>
      <c r="G60" s="1039">
        <v>0</v>
      </c>
      <c r="H60" s="334" t="s">
        <v>49</v>
      </c>
      <c r="I60" s="1039">
        <v>0</v>
      </c>
      <c r="J60" s="1039">
        <v>0</v>
      </c>
      <c r="K60" s="1039">
        <v>0</v>
      </c>
      <c r="L60" s="1039">
        <v>0</v>
      </c>
      <c r="M60" s="1039">
        <v>0</v>
      </c>
      <c r="N60" s="1039">
        <v>0</v>
      </c>
      <c r="O60" s="1039">
        <v>0</v>
      </c>
      <c r="P60" s="1042">
        <v>0</v>
      </c>
      <c r="Q60" s="910"/>
      <c r="R60" s="910"/>
    </row>
    <row r="61" spans="1:18" ht="17.25" thickBot="1">
      <c r="A61" s="1587"/>
      <c r="B61" s="1615"/>
      <c r="C61" s="1615"/>
      <c r="D61" s="342" t="s">
        <v>228</v>
      </c>
      <c r="E61" s="1040">
        <v>0</v>
      </c>
      <c r="F61" s="1040">
        <v>0</v>
      </c>
      <c r="G61" s="1040">
        <v>0</v>
      </c>
      <c r="H61" s="342" t="s">
        <v>228</v>
      </c>
      <c r="I61" s="1040">
        <v>0</v>
      </c>
      <c r="J61" s="1040">
        <v>0</v>
      </c>
      <c r="K61" s="1040">
        <v>0</v>
      </c>
      <c r="L61" s="1040">
        <v>0</v>
      </c>
      <c r="M61" s="1040">
        <v>0</v>
      </c>
      <c r="N61" s="1040">
        <v>0</v>
      </c>
      <c r="O61" s="1040">
        <v>0</v>
      </c>
      <c r="P61" s="1043">
        <v>0</v>
      </c>
      <c r="Q61" s="910"/>
      <c r="R61" s="910"/>
    </row>
    <row r="62" spans="1:18">
      <c r="A62" s="149"/>
      <c r="B62" s="153"/>
      <c r="C62" s="153"/>
      <c r="D62" s="153"/>
      <c r="E62" s="150"/>
      <c r="F62" s="150"/>
      <c r="G62" s="150"/>
      <c r="H62" s="153"/>
      <c r="I62" s="150"/>
      <c r="J62" s="150"/>
      <c r="K62" s="150"/>
      <c r="L62" s="150"/>
      <c r="M62" s="150"/>
      <c r="N62" s="150"/>
      <c r="O62" s="150"/>
      <c r="P62" s="150"/>
    </row>
    <row r="63" spans="1:18">
      <c r="A63" s="109" t="s">
        <v>445</v>
      </c>
    </row>
    <row r="64" spans="1:18">
      <c r="A64" s="109" t="s">
        <v>1406</v>
      </c>
    </row>
    <row r="65" spans="1:1">
      <c r="A65" s="109" t="s">
        <v>1405</v>
      </c>
    </row>
  </sheetData>
  <mergeCells count="71">
    <mergeCell ref="B50:B52"/>
    <mergeCell ref="C50:C52"/>
    <mergeCell ref="B53:B55"/>
    <mergeCell ref="C53:C55"/>
    <mergeCell ref="B56:B58"/>
    <mergeCell ref="C56:C58"/>
    <mergeCell ref="C20:C22"/>
    <mergeCell ref="B23:B25"/>
    <mergeCell ref="C23:C25"/>
    <mergeCell ref="B26:B28"/>
    <mergeCell ref="C26:C28"/>
    <mergeCell ref="A1:P1"/>
    <mergeCell ref="A4:A7"/>
    <mergeCell ref="B4:B7"/>
    <mergeCell ref="C4:G4"/>
    <mergeCell ref="H4:P4"/>
    <mergeCell ref="C5:C7"/>
    <mergeCell ref="D5:G5"/>
    <mergeCell ref="H5:I7"/>
    <mergeCell ref="J5:J7"/>
    <mergeCell ref="K5:L6"/>
    <mergeCell ref="M5:M7"/>
    <mergeCell ref="N5:N7"/>
    <mergeCell ref="O5:O7"/>
    <mergeCell ref="P5:P7"/>
    <mergeCell ref="D6:E7"/>
    <mergeCell ref="F6:F7"/>
    <mergeCell ref="A20:A22"/>
    <mergeCell ref="A23:A25"/>
    <mergeCell ref="A14:A16"/>
    <mergeCell ref="A17:A19"/>
    <mergeCell ref="G6:G7"/>
    <mergeCell ref="A8:A10"/>
    <mergeCell ref="B8:B10"/>
    <mergeCell ref="C8:C10"/>
    <mergeCell ref="A11:A13"/>
    <mergeCell ref="B11:B13"/>
    <mergeCell ref="C11:C13"/>
    <mergeCell ref="B14:B16"/>
    <mergeCell ref="C14:C16"/>
    <mergeCell ref="B17:B19"/>
    <mergeCell ref="C17:C19"/>
    <mergeCell ref="B20:B22"/>
    <mergeCell ref="A59:A61"/>
    <mergeCell ref="A53:A55"/>
    <mergeCell ref="A56:A58"/>
    <mergeCell ref="A47:A49"/>
    <mergeCell ref="A50:A52"/>
    <mergeCell ref="A41:A43"/>
    <mergeCell ref="A44:A46"/>
    <mergeCell ref="A35:A37"/>
    <mergeCell ref="A38:A40"/>
    <mergeCell ref="A26:A28"/>
    <mergeCell ref="A29:A31"/>
    <mergeCell ref="A32:A34"/>
    <mergeCell ref="B29:B31"/>
    <mergeCell ref="C29:C31"/>
    <mergeCell ref="B59:B61"/>
    <mergeCell ref="C59:C61"/>
    <mergeCell ref="B44:B46"/>
    <mergeCell ref="C44:C46"/>
    <mergeCell ref="B47:B49"/>
    <mergeCell ref="C47:C49"/>
    <mergeCell ref="B32:B34"/>
    <mergeCell ref="C32:C34"/>
    <mergeCell ref="B38:B40"/>
    <mergeCell ref="C38:C40"/>
    <mergeCell ref="B41:B43"/>
    <mergeCell ref="C41:C43"/>
    <mergeCell ref="B35:B37"/>
    <mergeCell ref="C35:C37"/>
  </mergeCells>
  <phoneticPr fontId="9" type="noConversion"/>
  <pageMargins left="0.7" right="0.7" top="0.31" bottom="0.18" header="0.3" footer="0.3"/>
  <pageSetup paperSize="9" scale="5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71"/>
  <sheetViews>
    <sheetView zoomScale="90" zoomScaleNormal="90" workbookViewId="0">
      <selection activeCell="E10" sqref="E10"/>
    </sheetView>
  </sheetViews>
  <sheetFormatPr defaultRowHeight="16.5"/>
  <cols>
    <col min="1" max="1" width="9.5" style="107" customWidth="1"/>
    <col min="2" max="2" width="10.125" style="107" customWidth="1"/>
    <col min="3" max="3" width="9" style="107"/>
    <col min="4" max="4" width="5.75" style="115" customWidth="1"/>
    <col min="5" max="7" width="9" style="107"/>
    <col min="8" max="8" width="5.75" style="115" customWidth="1"/>
    <col min="9" max="16384" width="9" style="107"/>
  </cols>
  <sheetData>
    <row r="1" spans="1:18" ht="26.25">
      <c r="A1" s="1331" t="s">
        <v>728</v>
      </c>
      <c r="B1" s="1331"/>
      <c r="C1" s="1331"/>
      <c r="D1" s="1331"/>
      <c r="E1" s="1331"/>
      <c r="F1" s="1331"/>
      <c r="G1" s="1331"/>
      <c r="H1" s="1331"/>
      <c r="I1" s="1331"/>
      <c r="J1" s="1331"/>
      <c r="K1" s="1331"/>
      <c r="L1" s="1331"/>
      <c r="M1" s="1331"/>
      <c r="N1" s="1331"/>
      <c r="O1" s="1331"/>
      <c r="P1" s="1331"/>
    </row>
    <row r="2" spans="1:18" ht="16.5" customHeight="1">
      <c r="A2" s="114" t="s">
        <v>878</v>
      </c>
      <c r="B2" s="128"/>
      <c r="C2" s="120"/>
      <c r="E2" s="115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8" ht="17.25" thickBot="1">
      <c r="A3" s="131"/>
      <c r="B3" s="128"/>
      <c r="C3" s="121"/>
      <c r="E3" s="121"/>
      <c r="I3" s="522" t="s">
        <v>959</v>
      </c>
      <c r="K3" s="115"/>
      <c r="L3" s="115"/>
      <c r="P3" s="110" t="s">
        <v>233</v>
      </c>
    </row>
    <row r="4" spans="1:18" s="108" customFormat="1" ht="19.5" customHeight="1">
      <c r="A4" s="1622" t="s">
        <v>26</v>
      </c>
      <c r="B4" s="1438" t="s">
        <v>706</v>
      </c>
      <c r="C4" s="1438" t="s">
        <v>384</v>
      </c>
      <c r="D4" s="1438"/>
      <c r="E4" s="1438"/>
      <c r="F4" s="1438"/>
      <c r="G4" s="1438"/>
      <c r="H4" s="1438" t="s">
        <v>738</v>
      </c>
      <c r="I4" s="1438"/>
      <c r="J4" s="1438"/>
      <c r="K4" s="1438"/>
      <c r="L4" s="1438"/>
      <c r="M4" s="1438"/>
      <c r="N4" s="1438"/>
      <c r="O4" s="1438"/>
      <c r="P4" s="1439"/>
    </row>
    <row r="5" spans="1:18" s="108" customFormat="1" ht="16.5" customHeight="1">
      <c r="A5" s="1414"/>
      <c r="B5" s="1440"/>
      <c r="C5" s="1440" t="s">
        <v>51</v>
      </c>
      <c r="D5" s="1440" t="s">
        <v>385</v>
      </c>
      <c r="E5" s="1440"/>
      <c r="F5" s="1440"/>
      <c r="G5" s="1440"/>
      <c r="H5" s="1440" t="s">
        <v>21</v>
      </c>
      <c r="I5" s="1440"/>
      <c r="J5" s="1440" t="s">
        <v>737</v>
      </c>
      <c r="K5" s="1440" t="s">
        <v>28</v>
      </c>
      <c r="L5" s="1440"/>
      <c r="M5" s="1440" t="s">
        <v>400</v>
      </c>
      <c r="N5" s="1440" t="s">
        <v>401</v>
      </c>
      <c r="O5" s="1440" t="s">
        <v>388</v>
      </c>
      <c r="P5" s="1464" t="s">
        <v>389</v>
      </c>
    </row>
    <row r="6" spans="1:18" s="108" customFormat="1" ht="16.5" customHeight="1">
      <c r="A6" s="1414"/>
      <c r="B6" s="1440"/>
      <c r="C6" s="1440"/>
      <c r="D6" s="1440" t="s">
        <v>21</v>
      </c>
      <c r="E6" s="1440"/>
      <c r="F6" s="1440" t="s">
        <v>402</v>
      </c>
      <c r="G6" s="1440" t="s">
        <v>403</v>
      </c>
      <c r="H6" s="1440"/>
      <c r="I6" s="1440"/>
      <c r="J6" s="1440"/>
      <c r="K6" s="1440"/>
      <c r="L6" s="1440"/>
      <c r="M6" s="1440"/>
      <c r="N6" s="1440"/>
      <c r="O6" s="1440"/>
      <c r="P6" s="1464"/>
    </row>
    <row r="7" spans="1:18" s="108" customFormat="1" ht="21" customHeight="1" thickBot="1">
      <c r="A7" s="1414"/>
      <c r="B7" s="1610"/>
      <c r="C7" s="1610"/>
      <c r="D7" s="1610"/>
      <c r="E7" s="1610"/>
      <c r="F7" s="1610"/>
      <c r="G7" s="1610"/>
      <c r="H7" s="1610"/>
      <c r="I7" s="1610"/>
      <c r="J7" s="1610"/>
      <c r="K7" s="234" t="s">
        <v>414</v>
      </c>
      <c r="L7" s="234" t="s">
        <v>394</v>
      </c>
      <c r="M7" s="1610"/>
      <c r="N7" s="1610"/>
      <c r="O7" s="1610"/>
      <c r="P7" s="1618"/>
    </row>
    <row r="8" spans="1:18" s="108" customFormat="1" ht="17.25" thickBot="1">
      <c r="A8" s="1462" t="s">
        <v>21</v>
      </c>
      <c r="B8" s="1616">
        <f>SUM(B11:B61)</f>
        <v>172</v>
      </c>
      <c r="C8" s="1616">
        <f>SUM(C11:C61)</f>
        <v>8251</v>
      </c>
      <c r="D8" s="277" t="s">
        <v>21</v>
      </c>
      <c r="E8" s="846">
        <f>SUM(E9:E10)</f>
        <v>6775</v>
      </c>
      <c r="F8" s="846">
        <f>SUM(F9:F10)</f>
        <v>5883</v>
      </c>
      <c r="G8" s="846">
        <f>SUM(G9:G10)</f>
        <v>892</v>
      </c>
      <c r="H8" s="277" t="s">
        <v>227</v>
      </c>
      <c r="I8" s="846">
        <f>SUM(J8:P8)</f>
        <v>3234</v>
      </c>
      <c r="J8" s="846">
        <f>SUM(J9:J10)</f>
        <v>172</v>
      </c>
      <c r="K8" s="846">
        <f t="shared" ref="K8:P8" si="0">SUM(K9:K10)</f>
        <v>904</v>
      </c>
      <c r="L8" s="846">
        <f t="shared" si="0"/>
        <v>207</v>
      </c>
      <c r="M8" s="846">
        <f t="shared" si="0"/>
        <v>1120</v>
      </c>
      <c r="N8" s="846">
        <f t="shared" si="0"/>
        <v>467</v>
      </c>
      <c r="O8" s="846">
        <f t="shared" si="0"/>
        <v>180</v>
      </c>
      <c r="P8" s="807">
        <f t="shared" si="0"/>
        <v>184</v>
      </c>
      <c r="Q8" s="1032"/>
      <c r="R8" s="1032"/>
    </row>
    <row r="9" spans="1:18" s="108" customFormat="1" ht="17.25" thickBot="1">
      <c r="A9" s="1463"/>
      <c r="B9" s="1616"/>
      <c r="C9" s="1616"/>
      <c r="D9" s="276" t="s">
        <v>15</v>
      </c>
      <c r="E9" s="847">
        <f t="shared" ref="E9:G10" si="1">SUM(E12,E15,E18,E21,E24,E27,E30,E33,E36,E39,E42,E45,E48,E51,E54,E57,E60)</f>
        <v>4396</v>
      </c>
      <c r="F9" s="847">
        <f t="shared" ref="F9" si="2">SUM(F12,F15,F18,F21,F24,F27,F30,F33,F36,F39,F42,F45,F48,F51,F54,F57,F60)</f>
        <v>3960</v>
      </c>
      <c r="G9" s="847">
        <f t="shared" si="1"/>
        <v>436</v>
      </c>
      <c r="H9" s="276" t="s">
        <v>49</v>
      </c>
      <c r="I9" s="847">
        <f>SUM(J9:P9)</f>
        <v>386</v>
      </c>
      <c r="J9" s="847">
        <f>SUM(J12,J15,J18,J21,J24,J27,J30,J33,J36,J39,J42,J45,J48,J51,J54,J57,J60)</f>
        <v>32</v>
      </c>
      <c r="K9" s="847">
        <f t="shared" ref="K9:P10" si="3">SUM(K12,K15,K18,K21,K24,K27,K30,K33,K36,K39,K42,K45,K48,K51,K54,K57,K60)</f>
        <v>78</v>
      </c>
      <c r="L9" s="847">
        <f t="shared" si="3"/>
        <v>7</v>
      </c>
      <c r="M9" s="847">
        <f t="shared" si="3"/>
        <v>83</v>
      </c>
      <c r="N9" s="847">
        <f t="shared" si="3"/>
        <v>49</v>
      </c>
      <c r="O9" s="847">
        <f t="shared" si="3"/>
        <v>0</v>
      </c>
      <c r="P9" s="855">
        <f t="shared" si="3"/>
        <v>137</v>
      </c>
      <c r="Q9" s="1032"/>
      <c r="R9" s="1032"/>
    </row>
    <row r="10" spans="1:18" s="108" customFormat="1" ht="17.25" thickBot="1">
      <c r="A10" s="1481"/>
      <c r="B10" s="1616"/>
      <c r="C10" s="1616"/>
      <c r="D10" s="275" t="s">
        <v>16</v>
      </c>
      <c r="E10" s="848">
        <f t="shared" si="1"/>
        <v>2379</v>
      </c>
      <c r="F10" s="848">
        <f t="shared" ref="F10:G10" si="4">SUM(F13,F16,F19,F22,F25,F28,F31,F34,F37,F40,F43,F46,F49,F52,F55,F58,F61)</f>
        <v>1923</v>
      </c>
      <c r="G10" s="848">
        <f t="shared" si="4"/>
        <v>456</v>
      </c>
      <c r="H10" s="275" t="s">
        <v>228</v>
      </c>
      <c r="I10" s="848">
        <f>SUM(J10:P10)</f>
        <v>2848</v>
      </c>
      <c r="J10" s="848">
        <f>SUM(J13,J16,J19,J22,J25,J28,J31,J34,J37,J40,J43,J46,J49,J52,J55,J58,J61)</f>
        <v>140</v>
      </c>
      <c r="K10" s="848">
        <f t="shared" si="3"/>
        <v>826</v>
      </c>
      <c r="L10" s="848">
        <f t="shared" si="3"/>
        <v>200</v>
      </c>
      <c r="M10" s="848">
        <f t="shared" si="3"/>
        <v>1037</v>
      </c>
      <c r="N10" s="848">
        <f t="shared" si="3"/>
        <v>418</v>
      </c>
      <c r="O10" s="848">
        <f t="shared" si="3"/>
        <v>180</v>
      </c>
      <c r="P10" s="813">
        <f t="shared" si="3"/>
        <v>47</v>
      </c>
      <c r="Q10" s="1032"/>
      <c r="R10" s="1032"/>
    </row>
    <row r="11" spans="1:18">
      <c r="A11" s="1629" t="s">
        <v>242</v>
      </c>
      <c r="B11" s="1619">
        <v>10</v>
      </c>
      <c r="C11" s="1619">
        <v>351</v>
      </c>
      <c r="D11" s="341" t="s">
        <v>227</v>
      </c>
      <c r="E11" s="1038">
        <v>275</v>
      </c>
      <c r="F11" s="1038">
        <v>250</v>
      </c>
      <c r="G11" s="1038">
        <v>25</v>
      </c>
      <c r="H11" s="341" t="s">
        <v>227</v>
      </c>
      <c r="I11" s="1038">
        <v>146</v>
      </c>
      <c r="J11" s="1038">
        <v>10</v>
      </c>
      <c r="K11" s="856">
        <v>34</v>
      </c>
      <c r="L11" s="856">
        <v>10</v>
      </c>
      <c r="M11" s="1038">
        <v>51</v>
      </c>
      <c r="N11" s="1038">
        <v>15</v>
      </c>
      <c r="O11" s="1038">
        <v>11</v>
      </c>
      <c r="P11" s="1041">
        <v>15</v>
      </c>
      <c r="Q11" s="910"/>
      <c r="R11" s="910"/>
    </row>
    <row r="12" spans="1:18">
      <c r="A12" s="1623"/>
      <c r="B12" s="1619"/>
      <c r="C12" s="1619"/>
      <c r="D12" s="334" t="s">
        <v>49</v>
      </c>
      <c r="E12" s="1044">
        <v>166</v>
      </c>
      <c r="F12" s="1039">
        <v>151</v>
      </c>
      <c r="G12" s="1039">
        <v>15</v>
      </c>
      <c r="H12" s="334" t="s">
        <v>49</v>
      </c>
      <c r="I12" s="1044">
        <v>9</v>
      </c>
      <c r="J12" s="1039">
        <v>0</v>
      </c>
      <c r="K12" s="858">
        <v>1</v>
      </c>
      <c r="L12" s="858">
        <v>0</v>
      </c>
      <c r="M12" s="1039">
        <v>1</v>
      </c>
      <c r="N12" s="1039">
        <v>2</v>
      </c>
      <c r="O12" s="1039">
        <v>0</v>
      </c>
      <c r="P12" s="1042">
        <v>5</v>
      </c>
      <c r="Q12" s="910"/>
      <c r="R12" s="910"/>
    </row>
    <row r="13" spans="1:18">
      <c r="A13" s="1623"/>
      <c r="B13" s="1619"/>
      <c r="C13" s="1619"/>
      <c r="D13" s="334" t="s">
        <v>228</v>
      </c>
      <c r="E13" s="1044">
        <v>109</v>
      </c>
      <c r="F13" s="1039">
        <v>99</v>
      </c>
      <c r="G13" s="1039">
        <v>10</v>
      </c>
      <c r="H13" s="334" t="s">
        <v>228</v>
      </c>
      <c r="I13" s="1044">
        <v>137</v>
      </c>
      <c r="J13" s="1039">
        <v>10</v>
      </c>
      <c r="K13" s="858">
        <v>33</v>
      </c>
      <c r="L13" s="858">
        <v>10</v>
      </c>
      <c r="M13" s="1039">
        <v>50</v>
      </c>
      <c r="N13" s="1039">
        <v>13</v>
      </c>
      <c r="O13" s="1039">
        <v>11</v>
      </c>
      <c r="P13" s="1042">
        <v>10</v>
      </c>
      <c r="Q13" s="910"/>
      <c r="R13" s="910"/>
    </row>
    <row r="14" spans="1:18">
      <c r="A14" s="1623" t="s">
        <v>243</v>
      </c>
      <c r="B14" s="1619">
        <v>16</v>
      </c>
      <c r="C14" s="1619">
        <v>601</v>
      </c>
      <c r="D14" s="334" t="s">
        <v>227</v>
      </c>
      <c r="E14" s="1044">
        <v>538</v>
      </c>
      <c r="F14" s="1039">
        <v>528</v>
      </c>
      <c r="G14" s="1039">
        <v>10</v>
      </c>
      <c r="H14" s="334" t="s">
        <v>227</v>
      </c>
      <c r="I14" s="1044">
        <v>267</v>
      </c>
      <c r="J14" s="1039">
        <v>16</v>
      </c>
      <c r="K14" s="858">
        <v>80</v>
      </c>
      <c r="L14" s="858">
        <v>2</v>
      </c>
      <c r="M14" s="1039">
        <v>98</v>
      </c>
      <c r="N14" s="1039">
        <v>46</v>
      </c>
      <c r="O14" s="1039">
        <v>16</v>
      </c>
      <c r="P14" s="1042">
        <v>9</v>
      </c>
      <c r="Q14" s="910"/>
      <c r="R14" s="910"/>
    </row>
    <row r="15" spans="1:18">
      <c r="A15" s="1623" t="s">
        <v>339</v>
      </c>
      <c r="B15" s="1619"/>
      <c r="C15" s="1619"/>
      <c r="D15" s="334" t="s">
        <v>49</v>
      </c>
      <c r="E15" s="1044">
        <v>360</v>
      </c>
      <c r="F15" s="1039">
        <v>356</v>
      </c>
      <c r="G15" s="1039">
        <v>4</v>
      </c>
      <c r="H15" s="334" t="s">
        <v>49</v>
      </c>
      <c r="I15" s="1044">
        <v>27</v>
      </c>
      <c r="J15" s="1039">
        <v>4</v>
      </c>
      <c r="K15" s="858">
        <v>7</v>
      </c>
      <c r="L15" s="858">
        <v>0</v>
      </c>
      <c r="M15" s="1039">
        <v>3</v>
      </c>
      <c r="N15" s="1039">
        <v>4</v>
      </c>
      <c r="O15" s="1039">
        <v>0</v>
      </c>
      <c r="P15" s="1042">
        <v>9</v>
      </c>
      <c r="Q15" s="910"/>
      <c r="R15" s="910"/>
    </row>
    <row r="16" spans="1:18">
      <c r="A16" s="1623" t="s">
        <v>339</v>
      </c>
      <c r="B16" s="1619"/>
      <c r="C16" s="1619"/>
      <c r="D16" s="334" t="s">
        <v>228</v>
      </c>
      <c r="E16" s="1044">
        <v>178</v>
      </c>
      <c r="F16" s="1039">
        <v>172</v>
      </c>
      <c r="G16" s="1039">
        <v>6</v>
      </c>
      <c r="H16" s="334" t="s">
        <v>228</v>
      </c>
      <c r="I16" s="1044">
        <v>240</v>
      </c>
      <c r="J16" s="1039">
        <v>12</v>
      </c>
      <c r="K16" s="858">
        <v>73</v>
      </c>
      <c r="L16" s="858">
        <v>2</v>
      </c>
      <c r="M16" s="1039">
        <v>95</v>
      </c>
      <c r="N16" s="1039">
        <v>42</v>
      </c>
      <c r="O16" s="1039">
        <v>16</v>
      </c>
      <c r="P16" s="1042">
        <v>0</v>
      </c>
      <c r="Q16" s="910"/>
      <c r="R16" s="910"/>
    </row>
    <row r="17" spans="1:18">
      <c r="A17" s="1623" t="s">
        <v>244</v>
      </c>
      <c r="B17" s="1619">
        <v>17</v>
      </c>
      <c r="C17" s="1619">
        <v>991</v>
      </c>
      <c r="D17" s="334" t="s">
        <v>227</v>
      </c>
      <c r="E17" s="1044">
        <v>820</v>
      </c>
      <c r="F17" s="1039">
        <v>743</v>
      </c>
      <c r="G17" s="1039">
        <v>77</v>
      </c>
      <c r="H17" s="334" t="s">
        <v>227</v>
      </c>
      <c r="I17" s="1044">
        <v>376</v>
      </c>
      <c r="J17" s="1039">
        <v>17</v>
      </c>
      <c r="K17" s="858">
        <v>91</v>
      </c>
      <c r="L17" s="858">
        <v>15</v>
      </c>
      <c r="M17" s="1039">
        <v>168</v>
      </c>
      <c r="N17" s="1039">
        <v>58</v>
      </c>
      <c r="O17" s="1039">
        <v>18</v>
      </c>
      <c r="P17" s="1042">
        <v>9</v>
      </c>
      <c r="Q17" s="910"/>
      <c r="R17" s="910"/>
    </row>
    <row r="18" spans="1:18">
      <c r="A18" s="1623" t="s">
        <v>340</v>
      </c>
      <c r="B18" s="1619"/>
      <c r="C18" s="1619"/>
      <c r="D18" s="334" t="s">
        <v>49</v>
      </c>
      <c r="E18" s="1044">
        <v>553</v>
      </c>
      <c r="F18" s="1039">
        <v>511</v>
      </c>
      <c r="G18" s="1039">
        <v>42</v>
      </c>
      <c r="H18" s="334" t="s">
        <v>49</v>
      </c>
      <c r="I18" s="1044">
        <v>50</v>
      </c>
      <c r="J18" s="1039">
        <v>4</v>
      </c>
      <c r="K18" s="858">
        <v>17</v>
      </c>
      <c r="L18" s="858">
        <v>0</v>
      </c>
      <c r="M18" s="1039">
        <v>18</v>
      </c>
      <c r="N18" s="1039">
        <v>6</v>
      </c>
      <c r="O18" s="1039">
        <v>0</v>
      </c>
      <c r="P18" s="1042">
        <v>5</v>
      </c>
      <c r="Q18" s="910"/>
      <c r="R18" s="910"/>
    </row>
    <row r="19" spans="1:18">
      <c r="A19" s="1623" t="s">
        <v>340</v>
      </c>
      <c r="B19" s="1619"/>
      <c r="C19" s="1619"/>
      <c r="D19" s="334" t="s">
        <v>228</v>
      </c>
      <c r="E19" s="1044">
        <v>267</v>
      </c>
      <c r="F19" s="1039">
        <v>232</v>
      </c>
      <c r="G19" s="1039">
        <v>35</v>
      </c>
      <c r="H19" s="334" t="s">
        <v>228</v>
      </c>
      <c r="I19" s="1044">
        <v>326</v>
      </c>
      <c r="J19" s="1039">
        <v>13</v>
      </c>
      <c r="K19" s="858">
        <v>74</v>
      </c>
      <c r="L19" s="858">
        <v>15</v>
      </c>
      <c r="M19" s="1039">
        <v>150</v>
      </c>
      <c r="N19" s="1039">
        <v>52</v>
      </c>
      <c r="O19" s="1039">
        <v>18</v>
      </c>
      <c r="P19" s="1042">
        <v>4</v>
      </c>
      <c r="Q19" s="910"/>
      <c r="R19" s="910"/>
    </row>
    <row r="20" spans="1:18">
      <c r="A20" s="1623" t="s">
        <v>245</v>
      </c>
      <c r="B20" s="1619">
        <v>5</v>
      </c>
      <c r="C20" s="1619">
        <v>119</v>
      </c>
      <c r="D20" s="334" t="s">
        <v>227</v>
      </c>
      <c r="E20" s="1044">
        <v>112</v>
      </c>
      <c r="F20" s="1039">
        <v>112</v>
      </c>
      <c r="G20" s="1039">
        <v>0</v>
      </c>
      <c r="H20" s="334" t="s">
        <v>227</v>
      </c>
      <c r="I20" s="1044">
        <v>70</v>
      </c>
      <c r="J20" s="1039">
        <v>5</v>
      </c>
      <c r="K20" s="858">
        <v>7</v>
      </c>
      <c r="L20" s="858">
        <v>4</v>
      </c>
      <c r="M20" s="1039">
        <v>30</v>
      </c>
      <c r="N20" s="1039">
        <v>12</v>
      </c>
      <c r="O20" s="1039">
        <v>5</v>
      </c>
      <c r="P20" s="1042">
        <v>7</v>
      </c>
      <c r="Q20" s="910"/>
      <c r="R20" s="910"/>
    </row>
    <row r="21" spans="1:18">
      <c r="A21" s="1623" t="s">
        <v>341</v>
      </c>
      <c r="B21" s="1619"/>
      <c r="C21" s="1619"/>
      <c r="D21" s="334" t="s">
        <v>49</v>
      </c>
      <c r="E21" s="1044">
        <v>77</v>
      </c>
      <c r="F21" s="1039">
        <v>77</v>
      </c>
      <c r="G21" s="1039">
        <v>0</v>
      </c>
      <c r="H21" s="334" t="s">
        <v>49</v>
      </c>
      <c r="I21" s="1044">
        <v>5</v>
      </c>
      <c r="J21" s="1039">
        <v>0</v>
      </c>
      <c r="K21" s="858">
        <v>1</v>
      </c>
      <c r="L21" s="858">
        <v>0</v>
      </c>
      <c r="M21" s="1039">
        <v>0</v>
      </c>
      <c r="N21" s="1039">
        <v>2</v>
      </c>
      <c r="O21" s="1039">
        <v>0</v>
      </c>
      <c r="P21" s="1042">
        <v>2</v>
      </c>
      <c r="Q21" s="910"/>
      <c r="R21" s="910"/>
    </row>
    <row r="22" spans="1:18">
      <c r="A22" s="1623" t="s">
        <v>341</v>
      </c>
      <c r="B22" s="1619"/>
      <c r="C22" s="1619"/>
      <c r="D22" s="334" t="s">
        <v>228</v>
      </c>
      <c r="E22" s="1044">
        <v>35</v>
      </c>
      <c r="F22" s="1039">
        <v>35</v>
      </c>
      <c r="G22" s="1039">
        <v>0</v>
      </c>
      <c r="H22" s="334" t="s">
        <v>228</v>
      </c>
      <c r="I22" s="1044">
        <v>65</v>
      </c>
      <c r="J22" s="1039">
        <v>5</v>
      </c>
      <c r="K22" s="858">
        <v>6</v>
      </c>
      <c r="L22" s="858">
        <v>4</v>
      </c>
      <c r="M22" s="1039">
        <v>30</v>
      </c>
      <c r="N22" s="1039">
        <v>10</v>
      </c>
      <c r="O22" s="1039">
        <v>5</v>
      </c>
      <c r="P22" s="1042">
        <v>5</v>
      </c>
      <c r="Q22" s="910"/>
      <c r="R22" s="910"/>
    </row>
    <row r="23" spans="1:18">
      <c r="A23" s="1623" t="s">
        <v>246</v>
      </c>
      <c r="B23" s="1619">
        <v>11</v>
      </c>
      <c r="C23" s="1619">
        <v>735</v>
      </c>
      <c r="D23" s="334" t="s">
        <v>227</v>
      </c>
      <c r="E23" s="1044">
        <v>609</v>
      </c>
      <c r="F23" s="1039">
        <v>504</v>
      </c>
      <c r="G23" s="1039">
        <v>105</v>
      </c>
      <c r="H23" s="334" t="s">
        <v>227</v>
      </c>
      <c r="I23" s="1044">
        <v>275</v>
      </c>
      <c r="J23" s="1039">
        <v>10</v>
      </c>
      <c r="K23" s="858">
        <v>105</v>
      </c>
      <c r="L23" s="858">
        <v>18</v>
      </c>
      <c r="M23" s="1039">
        <v>63</v>
      </c>
      <c r="N23" s="1039">
        <v>50</v>
      </c>
      <c r="O23" s="1039">
        <v>12</v>
      </c>
      <c r="P23" s="1042">
        <v>17</v>
      </c>
      <c r="Q23" s="910"/>
      <c r="R23" s="910"/>
    </row>
    <row r="24" spans="1:18">
      <c r="A24" s="1623" t="s">
        <v>342</v>
      </c>
      <c r="B24" s="1619"/>
      <c r="C24" s="1619"/>
      <c r="D24" s="334" t="s">
        <v>49</v>
      </c>
      <c r="E24" s="1044">
        <v>398</v>
      </c>
      <c r="F24" s="1039">
        <v>346</v>
      </c>
      <c r="G24" s="1039">
        <v>52</v>
      </c>
      <c r="H24" s="334" t="s">
        <v>49</v>
      </c>
      <c r="I24" s="1044">
        <v>31</v>
      </c>
      <c r="J24" s="1039">
        <v>1</v>
      </c>
      <c r="K24" s="858">
        <v>10</v>
      </c>
      <c r="L24" s="858">
        <v>1</v>
      </c>
      <c r="M24" s="1039">
        <v>6</v>
      </c>
      <c r="N24" s="1039">
        <v>1</v>
      </c>
      <c r="O24" s="1039">
        <v>0</v>
      </c>
      <c r="P24" s="1042">
        <v>12</v>
      </c>
      <c r="Q24" s="910"/>
      <c r="R24" s="910"/>
    </row>
    <row r="25" spans="1:18">
      <c r="A25" s="1623" t="s">
        <v>342</v>
      </c>
      <c r="B25" s="1619"/>
      <c r="C25" s="1619"/>
      <c r="D25" s="334" t="s">
        <v>228</v>
      </c>
      <c r="E25" s="1044">
        <v>211</v>
      </c>
      <c r="F25" s="1039">
        <v>158</v>
      </c>
      <c r="G25" s="1039">
        <v>53</v>
      </c>
      <c r="H25" s="334" t="s">
        <v>228</v>
      </c>
      <c r="I25" s="1044">
        <v>244</v>
      </c>
      <c r="J25" s="1039">
        <v>9</v>
      </c>
      <c r="K25" s="858">
        <v>95</v>
      </c>
      <c r="L25" s="858">
        <v>17</v>
      </c>
      <c r="M25" s="1039">
        <v>57</v>
      </c>
      <c r="N25" s="1039">
        <v>49</v>
      </c>
      <c r="O25" s="1039">
        <v>12</v>
      </c>
      <c r="P25" s="1042">
        <v>5</v>
      </c>
      <c r="Q25" s="910"/>
      <c r="R25" s="910"/>
    </row>
    <row r="26" spans="1:18">
      <c r="A26" s="1623" t="s">
        <v>247</v>
      </c>
      <c r="B26" s="1619">
        <v>5</v>
      </c>
      <c r="C26" s="1619">
        <v>121</v>
      </c>
      <c r="D26" s="334" t="s">
        <v>227</v>
      </c>
      <c r="E26" s="1044">
        <v>110</v>
      </c>
      <c r="F26" s="1039">
        <v>107</v>
      </c>
      <c r="G26" s="1039">
        <v>3</v>
      </c>
      <c r="H26" s="334" t="s">
        <v>227</v>
      </c>
      <c r="I26" s="1044">
        <v>58</v>
      </c>
      <c r="J26" s="1039">
        <v>5</v>
      </c>
      <c r="K26" s="858">
        <v>17</v>
      </c>
      <c r="L26" s="858">
        <v>2</v>
      </c>
      <c r="M26" s="1039">
        <v>22</v>
      </c>
      <c r="N26" s="1039">
        <v>7</v>
      </c>
      <c r="O26" s="1039">
        <v>5</v>
      </c>
      <c r="P26" s="1042">
        <v>0</v>
      </c>
      <c r="Q26" s="910"/>
      <c r="R26" s="910"/>
    </row>
    <row r="27" spans="1:18">
      <c r="A27" s="1623" t="s">
        <v>343</v>
      </c>
      <c r="B27" s="1619"/>
      <c r="C27" s="1619"/>
      <c r="D27" s="334" t="s">
        <v>49</v>
      </c>
      <c r="E27" s="1044">
        <v>75</v>
      </c>
      <c r="F27" s="1039">
        <v>75</v>
      </c>
      <c r="G27" s="1039">
        <v>0</v>
      </c>
      <c r="H27" s="334" t="s">
        <v>49</v>
      </c>
      <c r="I27" s="1044">
        <v>6</v>
      </c>
      <c r="J27" s="1039">
        <v>2</v>
      </c>
      <c r="K27" s="858">
        <v>0</v>
      </c>
      <c r="L27" s="858">
        <v>1</v>
      </c>
      <c r="M27" s="1039">
        <v>2</v>
      </c>
      <c r="N27" s="1039">
        <v>1</v>
      </c>
      <c r="O27" s="1039">
        <v>0</v>
      </c>
      <c r="P27" s="1042">
        <v>0</v>
      </c>
      <c r="Q27" s="910"/>
      <c r="R27" s="910"/>
    </row>
    <row r="28" spans="1:18">
      <c r="A28" s="1623" t="s">
        <v>343</v>
      </c>
      <c r="B28" s="1619"/>
      <c r="C28" s="1619"/>
      <c r="D28" s="334" t="s">
        <v>228</v>
      </c>
      <c r="E28" s="1044">
        <v>35</v>
      </c>
      <c r="F28" s="1039">
        <v>32</v>
      </c>
      <c r="G28" s="1039">
        <v>3</v>
      </c>
      <c r="H28" s="334" t="s">
        <v>228</v>
      </c>
      <c r="I28" s="1044">
        <v>52</v>
      </c>
      <c r="J28" s="1039">
        <v>3</v>
      </c>
      <c r="K28" s="858">
        <v>17</v>
      </c>
      <c r="L28" s="858">
        <v>1</v>
      </c>
      <c r="M28" s="1039">
        <v>20</v>
      </c>
      <c r="N28" s="1039">
        <v>6</v>
      </c>
      <c r="O28" s="1039">
        <v>5</v>
      </c>
      <c r="P28" s="1042">
        <v>0</v>
      </c>
      <c r="Q28" s="910"/>
      <c r="R28" s="910"/>
    </row>
    <row r="29" spans="1:18">
      <c r="A29" s="1623" t="s">
        <v>248</v>
      </c>
      <c r="B29" s="1619">
        <v>8</v>
      </c>
      <c r="C29" s="1619">
        <v>449</v>
      </c>
      <c r="D29" s="334" t="s">
        <v>227</v>
      </c>
      <c r="E29" s="1044">
        <v>413</v>
      </c>
      <c r="F29" s="1039">
        <v>357</v>
      </c>
      <c r="G29" s="1039">
        <v>56</v>
      </c>
      <c r="H29" s="334" t="s">
        <v>227</v>
      </c>
      <c r="I29" s="1044">
        <v>197</v>
      </c>
      <c r="J29" s="1039">
        <v>8</v>
      </c>
      <c r="K29" s="858">
        <v>48</v>
      </c>
      <c r="L29" s="858">
        <v>16</v>
      </c>
      <c r="M29" s="1039">
        <v>77</v>
      </c>
      <c r="N29" s="1039">
        <v>29</v>
      </c>
      <c r="O29" s="1039">
        <v>10</v>
      </c>
      <c r="P29" s="1042">
        <v>9</v>
      </c>
      <c r="Q29" s="910"/>
      <c r="R29" s="910"/>
    </row>
    <row r="30" spans="1:18">
      <c r="A30" s="1623" t="s">
        <v>344</v>
      </c>
      <c r="B30" s="1619"/>
      <c r="C30" s="1619"/>
      <c r="D30" s="334" t="s">
        <v>49</v>
      </c>
      <c r="E30" s="1044">
        <v>279</v>
      </c>
      <c r="F30" s="1039">
        <v>241</v>
      </c>
      <c r="G30" s="1039">
        <v>38</v>
      </c>
      <c r="H30" s="334" t="s">
        <v>49</v>
      </c>
      <c r="I30" s="1044">
        <v>29</v>
      </c>
      <c r="J30" s="1039">
        <v>2</v>
      </c>
      <c r="K30" s="858">
        <v>0</v>
      </c>
      <c r="L30" s="858">
        <v>0</v>
      </c>
      <c r="M30" s="1039">
        <v>16</v>
      </c>
      <c r="N30" s="1039">
        <v>4</v>
      </c>
      <c r="O30" s="1039">
        <v>0</v>
      </c>
      <c r="P30" s="1042">
        <v>7</v>
      </c>
      <c r="Q30" s="910"/>
      <c r="R30" s="910"/>
    </row>
    <row r="31" spans="1:18" ht="16.5" customHeight="1">
      <c r="A31" s="1623" t="s">
        <v>344</v>
      </c>
      <c r="B31" s="1619"/>
      <c r="C31" s="1619"/>
      <c r="D31" s="334" t="s">
        <v>228</v>
      </c>
      <c r="E31" s="1044">
        <v>134</v>
      </c>
      <c r="F31" s="1039">
        <v>116</v>
      </c>
      <c r="G31" s="1039">
        <v>18</v>
      </c>
      <c r="H31" s="334" t="s">
        <v>228</v>
      </c>
      <c r="I31" s="1044">
        <v>168</v>
      </c>
      <c r="J31" s="1039">
        <v>6</v>
      </c>
      <c r="K31" s="858">
        <v>48</v>
      </c>
      <c r="L31" s="858">
        <v>16</v>
      </c>
      <c r="M31" s="1039">
        <v>61</v>
      </c>
      <c r="N31" s="1039">
        <v>25</v>
      </c>
      <c r="O31" s="1039">
        <v>10</v>
      </c>
      <c r="P31" s="1042">
        <v>2</v>
      </c>
      <c r="Q31" s="910"/>
      <c r="R31" s="910"/>
    </row>
    <row r="32" spans="1:18" ht="16.5" customHeight="1">
      <c r="A32" s="1628" t="s">
        <v>863</v>
      </c>
      <c r="B32" s="1619">
        <v>0</v>
      </c>
      <c r="C32" s="1619">
        <v>0</v>
      </c>
      <c r="D32" s="409" t="s">
        <v>227</v>
      </c>
      <c r="E32" s="1044">
        <v>0</v>
      </c>
      <c r="F32" s="1039">
        <v>0</v>
      </c>
      <c r="G32" s="1039">
        <v>0</v>
      </c>
      <c r="H32" s="394" t="s">
        <v>227</v>
      </c>
      <c r="I32" s="1044">
        <v>0</v>
      </c>
      <c r="J32" s="1039">
        <v>0</v>
      </c>
      <c r="K32" s="858">
        <v>0</v>
      </c>
      <c r="L32" s="858">
        <v>0</v>
      </c>
      <c r="M32" s="1039">
        <v>0</v>
      </c>
      <c r="N32" s="1039">
        <v>0</v>
      </c>
      <c r="O32" s="1039">
        <v>0</v>
      </c>
      <c r="P32" s="1042">
        <v>0</v>
      </c>
      <c r="Q32" s="910"/>
      <c r="R32" s="910"/>
    </row>
    <row r="33" spans="1:18">
      <c r="A33" s="1623"/>
      <c r="B33" s="1619"/>
      <c r="C33" s="1619"/>
      <c r="D33" s="409" t="s">
        <v>49</v>
      </c>
      <c r="E33" s="1044">
        <v>0</v>
      </c>
      <c r="F33" s="1039">
        <v>0</v>
      </c>
      <c r="G33" s="1039">
        <v>0</v>
      </c>
      <c r="H33" s="394" t="s">
        <v>49</v>
      </c>
      <c r="I33" s="1044">
        <v>0</v>
      </c>
      <c r="J33" s="1039">
        <v>0</v>
      </c>
      <c r="K33" s="858">
        <v>0</v>
      </c>
      <c r="L33" s="858">
        <v>0</v>
      </c>
      <c r="M33" s="1039">
        <v>0</v>
      </c>
      <c r="N33" s="1039">
        <v>0</v>
      </c>
      <c r="O33" s="1039">
        <v>0</v>
      </c>
      <c r="P33" s="1042">
        <v>0</v>
      </c>
      <c r="Q33" s="910"/>
      <c r="R33" s="910"/>
    </row>
    <row r="34" spans="1:18">
      <c r="A34" s="1623"/>
      <c r="B34" s="1619"/>
      <c r="C34" s="1619"/>
      <c r="D34" s="409" t="s">
        <v>228</v>
      </c>
      <c r="E34" s="1044">
        <v>0</v>
      </c>
      <c r="F34" s="1039">
        <v>0</v>
      </c>
      <c r="G34" s="1039">
        <v>0</v>
      </c>
      <c r="H34" s="394" t="s">
        <v>228</v>
      </c>
      <c r="I34" s="1044">
        <v>0</v>
      </c>
      <c r="J34" s="1039">
        <v>0</v>
      </c>
      <c r="K34" s="858">
        <v>0</v>
      </c>
      <c r="L34" s="858">
        <v>0</v>
      </c>
      <c r="M34" s="1039">
        <v>0</v>
      </c>
      <c r="N34" s="1039">
        <v>0</v>
      </c>
      <c r="O34" s="1039">
        <v>0</v>
      </c>
      <c r="P34" s="1042">
        <v>0</v>
      </c>
      <c r="Q34" s="910"/>
      <c r="R34" s="910"/>
    </row>
    <row r="35" spans="1:18" ht="16.5" customHeight="1">
      <c r="A35" s="1623" t="s">
        <v>284</v>
      </c>
      <c r="B35" s="1619">
        <v>18</v>
      </c>
      <c r="C35" s="1619">
        <v>602</v>
      </c>
      <c r="D35" s="334" t="s">
        <v>227</v>
      </c>
      <c r="E35" s="1044">
        <v>528</v>
      </c>
      <c r="F35" s="1039">
        <v>501</v>
      </c>
      <c r="G35" s="1039">
        <v>27</v>
      </c>
      <c r="H35" s="334" t="s">
        <v>227</v>
      </c>
      <c r="I35" s="1044">
        <v>275</v>
      </c>
      <c r="J35" s="1039">
        <v>19</v>
      </c>
      <c r="K35" s="858">
        <v>75</v>
      </c>
      <c r="L35" s="858">
        <v>7</v>
      </c>
      <c r="M35" s="1039">
        <v>98</v>
      </c>
      <c r="N35" s="1039">
        <v>38</v>
      </c>
      <c r="O35" s="1039">
        <v>17</v>
      </c>
      <c r="P35" s="1042">
        <v>21</v>
      </c>
      <c r="Q35" s="910"/>
      <c r="R35" s="910"/>
    </row>
    <row r="36" spans="1:18">
      <c r="A36" s="1623" t="s">
        <v>355</v>
      </c>
      <c r="B36" s="1619"/>
      <c r="C36" s="1619"/>
      <c r="D36" s="334" t="s">
        <v>49</v>
      </c>
      <c r="E36" s="1044">
        <v>338</v>
      </c>
      <c r="F36" s="1039">
        <v>319</v>
      </c>
      <c r="G36" s="1039">
        <v>19</v>
      </c>
      <c r="H36" s="334" t="s">
        <v>49</v>
      </c>
      <c r="I36" s="1044">
        <v>27</v>
      </c>
      <c r="J36" s="1039">
        <v>1</v>
      </c>
      <c r="K36" s="858">
        <v>0</v>
      </c>
      <c r="L36" s="858">
        <v>1</v>
      </c>
      <c r="M36" s="1039">
        <v>3</v>
      </c>
      <c r="N36" s="1039">
        <v>4</v>
      </c>
      <c r="O36" s="1039">
        <v>0</v>
      </c>
      <c r="P36" s="1042">
        <v>18</v>
      </c>
      <c r="Q36" s="910"/>
      <c r="R36" s="910"/>
    </row>
    <row r="37" spans="1:18">
      <c r="A37" s="1623" t="s">
        <v>355</v>
      </c>
      <c r="B37" s="1619"/>
      <c r="C37" s="1619"/>
      <c r="D37" s="334" t="s">
        <v>228</v>
      </c>
      <c r="E37" s="1044">
        <v>190</v>
      </c>
      <c r="F37" s="1039">
        <v>182</v>
      </c>
      <c r="G37" s="1039">
        <v>8</v>
      </c>
      <c r="H37" s="334" t="s">
        <v>228</v>
      </c>
      <c r="I37" s="1044">
        <v>248</v>
      </c>
      <c r="J37" s="1039">
        <v>18</v>
      </c>
      <c r="K37" s="858">
        <v>75</v>
      </c>
      <c r="L37" s="858">
        <v>6</v>
      </c>
      <c r="M37" s="1039">
        <v>95</v>
      </c>
      <c r="N37" s="1039">
        <v>34</v>
      </c>
      <c r="O37" s="1039">
        <v>17</v>
      </c>
      <c r="P37" s="1042">
        <v>3</v>
      </c>
      <c r="Q37" s="910"/>
      <c r="R37" s="910"/>
    </row>
    <row r="38" spans="1:18" ht="16.5" customHeight="1">
      <c r="A38" s="1623" t="s">
        <v>8</v>
      </c>
      <c r="B38" s="1619">
        <v>4</v>
      </c>
      <c r="C38" s="1619">
        <v>199</v>
      </c>
      <c r="D38" s="334" t="s">
        <v>227</v>
      </c>
      <c r="E38" s="1044">
        <v>144</v>
      </c>
      <c r="F38" s="1039">
        <v>113</v>
      </c>
      <c r="G38" s="1039">
        <v>31</v>
      </c>
      <c r="H38" s="334" t="s">
        <v>227</v>
      </c>
      <c r="I38" s="1044">
        <v>57</v>
      </c>
      <c r="J38" s="1039">
        <v>4</v>
      </c>
      <c r="K38" s="858">
        <v>23</v>
      </c>
      <c r="L38" s="858">
        <v>7</v>
      </c>
      <c r="M38" s="1039">
        <v>12</v>
      </c>
      <c r="N38" s="1039">
        <v>3</v>
      </c>
      <c r="O38" s="1039">
        <v>4</v>
      </c>
      <c r="P38" s="1042">
        <v>4</v>
      </c>
      <c r="Q38" s="910"/>
      <c r="R38" s="910"/>
    </row>
    <row r="39" spans="1:18">
      <c r="A39" s="1623" t="s">
        <v>356</v>
      </c>
      <c r="B39" s="1619"/>
      <c r="C39" s="1619"/>
      <c r="D39" s="334" t="s">
        <v>49</v>
      </c>
      <c r="E39" s="1044">
        <v>85</v>
      </c>
      <c r="F39" s="1039">
        <v>74</v>
      </c>
      <c r="G39" s="1039">
        <v>11</v>
      </c>
      <c r="H39" s="334" t="s">
        <v>49</v>
      </c>
      <c r="I39" s="1044">
        <v>5</v>
      </c>
      <c r="J39" s="1039">
        <v>1</v>
      </c>
      <c r="K39" s="858">
        <v>0</v>
      </c>
      <c r="L39" s="858">
        <v>0</v>
      </c>
      <c r="M39" s="1039">
        <v>0</v>
      </c>
      <c r="N39" s="1039">
        <v>0</v>
      </c>
      <c r="O39" s="1039">
        <v>0</v>
      </c>
      <c r="P39" s="1042">
        <v>4</v>
      </c>
      <c r="Q39" s="910"/>
      <c r="R39" s="910"/>
    </row>
    <row r="40" spans="1:18">
      <c r="A40" s="1623" t="s">
        <v>356</v>
      </c>
      <c r="B40" s="1619"/>
      <c r="C40" s="1619"/>
      <c r="D40" s="334" t="s">
        <v>228</v>
      </c>
      <c r="E40" s="1044">
        <v>59</v>
      </c>
      <c r="F40" s="1039">
        <v>39</v>
      </c>
      <c r="G40" s="1039">
        <v>20</v>
      </c>
      <c r="H40" s="334" t="s">
        <v>228</v>
      </c>
      <c r="I40" s="1044">
        <v>52</v>
      </c>
      <c r="J40" s="1039">
        <v>3</v>
      </c>
      <c r="K40" s="858">
        <v>23</v>
      </c>
      <c r="L40" s="858">
        <v>7</v>
      </c>
      <c r="M40" s="1039">
        <v>12</v>
      </c>
      <c r="N40" s="1039">
        <v>3</v>
      </c>
      <c r="O40" s="1039">
        <v>4</v>
      </c>
      <c r="P40" s="1042">
        <v>0</v>
      </c>
      <c r="Q40" s="910"/>
      <c r="R40" s="910"/>
    </row>
    <row r="41" spans="1:18">
      <c r="A41" s="1623" t="s">
        <v>10</v>
      </c>
      <c r="B41" s="1619">
        <v>7</v>
      </c>
      <c r="C41" s="1619">
        <v>358</v>
      </c>
      <c r="D41" s="334" t="s">
        <v>227</v>
      </c>
      <c r="E41" s="1044">
        <v>301</v>
      </c>
      <c r="F41" s="1039">
        <v>206</v>
      </c>
      <c r="G41" s="1039">
        <v>95</v>
      </c>
      <c r="H41" s="334" t="s">
        <v>227</v>
      </c>
      <c r="I41" s="1044">
        <v>132</v>
      </c>
      <c r="J41" s="1039">
        <v>7</v>
      </c>
      <c r="K41" s="858">
        <v>47</v>
      </c>
      <c r="L41" s="858">
        <v>17</v>
      </c>
      <c r="M41" s="1039">
        <v>26</v>
      </c>
      <c r="N41" s="1039">
        <v>15</v>
      </c>
      <c r="O41" s="1039">
        <v>7</v>
      </c>
      <c r="P41" s="1042">
        <v>13</v>
      </c>
      <c r="Q41" s="910"/>
      <c r="R41" s="910"/>
    </row>
    <row r="42" spans="1:18">
      <c r="A42" s="1623" t="s">
        <v>347</v>
      </c>
      <c r="B42" s="1619"/>
      <c r="C42" s="1619"/>
      <c r="D42" s="334" t="s">
        <v>49</v>
      </c>
      <c r="E42" s="1044">
        <v>175</v>
      </c>
      <c r="F42" s="1039">
        <v>131</v>
      </c>
      <c r="G42" s="1039">
        <v>44</v>
      </c>
      <c r="H42" s="334" t="s">
        <v>49</v>
      </c>
      <c r="I42" s="1044">
        <v>15</v>
      </c>
      <c r="J42" s="1039">
        <v>1</v>
      </c>
      <c r="K42" s="858">
        <v>3</v>
      </c>
      <c r="L42" s="858">
        <v>0</v>
      </c>
      <c r="M42" s="1039">
        <v>2</v>
      </c>
      <c r="N42" s="1039">
        <v>0</v>
      </c>
      <c r="O42" s="1039">
        <v>0</v>
      </c>
      <c r="P42" s="1042">
        <v>9</v>
      </c>
      <c r="Q42" s="910"/>
      <c r="R42" s="910"/>
    </row>
    <row r="43" spans="1:18">
      <c r="A43" s="1623" t="s">
        <v>347</v>
      </c>
      <c r="B43" s="1619"/>
      <c r="C43" s="1619"/>
      <c r="D43" s="334" t="s">
        <v>228</v>
      </c>
      <c r="E43" s="1044">
        <v>126</v>
      </c>
      <c r="F43" s="1039">
        <v>75</v>
      </c>
      <c r="G43" s="1039">
        <v>51</v>
      </c>
      <c r="H43" s="334" t="s">
        <v>228</v>
      </c>
      <c r="I43" s="1044">
        <v>117</v>
      </c>
      <c r="J43" s="1039">
        <v>6</v>
      </c>
      <c r="K43" s="858">
        <v>44</v>
      </c>
      <c r="L43" s="858">
        <v>17</v>
      </c>
      <c r="M43" s="1039">
        <v>24</v>
      </c>
      <c r="N43" s="1039">
        <v>15</v>
      </c>
      <c r="O43" s="1039">
        <v>7</v>
      </c>
      <c r="P43" s="1042">
        <v>4</v>
      </c>
      <c r="Q43" s="910"/>
      <c r="R43" s="910"/>
    </row>
    <row r="44" spans="1:18">
      <c r="A44" s="1623" t="s">
        <v>273</v>
      </c>
      <c r="B44" s="1619">
        <v>11</v>
      </c>
      <c r="C44" s="1619">
        <v>448</v>
      </c>
      <c r="D44" s="334" t="s">
        <v>227</v>
      </c>
      <c r="E44" s="1044">
        <v>325</v>
      </c>
      <c r="F44" s="1039">
        <v>270</v>
      </c>
      <c r="G44" s="1039">
        <v>55</v>
      </c>
      <c r="H44" s="334" t="s">
        <v>227</v>
      </c>
      <c r="I44" s="1044">
        <v>155</v>
      </c>
      <c r="J44" s="1039">
        <v>11</v>
      </c>
      <c r="K44" s="858">
        <v>37</v>
      </c>
      <c r="L44" s="858">
        <v>9</v>
      </c>
      <c r="M44" s="1039">
        <v>52</v>
      </c>
      <c r="N44" s="1039">
        <v>20</v>
      </c>
      <c r="O44" s="1039">
        <v>12</v>
      </c>
      <c r="P44" s="1042">
        <v>14</v>
      </c>
      <c r="Q44" s="910"/>
      <c r="R44" s="910"/>
    </row>
    <row r="45" spans="1:18">
      <c r="A45" s="1623" t="s">
        <v>348</v>
      </c>
      <c r="B45" s="1619"/>
      <c r="C45" s="1619"/>
      <c r="D45" s="334" t="s">
        <v>49</v>
      </c>
      <c r="E45" s="1044">
        <v>214</v>
      </c>
      <c r="F45" s="1039">
        <v>187</v>
      </c>
      <c r="G45" s="1039">
        <v>27</v>
      </c>
      <c r="H45" s="334" t="s">
        <v>49</v>
      </c>
      <c r="I45" s="1044">
        <v>20</v>
      </c>
      <c r="J45" s="1039">
        <v>3</v>
      </c>
      <c r="K45" s="858">
        <v>1</v>
      </c>
      <c r="L45" s="858">
        <v>0</v>
      </c>
      <c r="M45" s="1039">
        <v>3</v>
      </c>
      <c r="N45" s="1039">
        <v>1</v>
      </c>
      <c r="O45" s="1039">
        <v>0</v>
      </c>
      <c r="P45" s="1042">
        <v>12</v>
      </c>
      <c r="Q45" s="910"/>
      <c r="R45" s="910"/>
    </row>
    <row r="46" spans="1:18">
      <c r="A46" s="1623" t="s">
        <v>348</v>
      </c>
      <c r="B46" s="1619"/>
      <c r="C46" s="1619"/>
      <c r="D46" s="334" t="s">
        <v>228</v>
      </c>
      <c r="E46" s="1044">
        <v>111</v>
      </c>
      <c r="F46" s="1039">
        <v>83</v>
      </c>
      <c r="G46" s="1039">
        <v>28</v>
      </c>
      <c r="H46" s="334" t="s">
        <v>228</v>
      </c>
      <c r="I46" s="1044">
        <v>135</v>
      </c>
      <c r="J46" s="1039">
        <v>8</v>
      </c>
      <c r="K46" s="858">
        <v>36</v>
      </c>
      <c r="L46" s="858">
        <v>9</v>
      </c>
      <c r="M46" s="1039">
        <v>49</v>
      </c>
      <c r="N46" s="1039">
        <v>19</v>
      </c>
      <c r="O46" s="1039">
        <v>12</v>
      </c>
      <c r="P46" s="1042">
        <v>2</v>
      </c>
      <c r="Q46" s="910"/>
      <c r="R46" s="910"/>
    </row>
    <row r="47" spans="1:18">
      <c r="A47" s="1623" t="s">
        <v>11</v>
      </c>
      <c r="B47" s="1619">
        <v>10</v>
      </c>
      <c r="C47" s="1619">
        <v>453</v>
      </c>
      <c r="D47" s="334" t="s">
        <v>227</v>
      </c>
      <c r="E47" s="1044">
        <v>373</v>
      </c>
      <c r="F47" s="1039">
        <v>353</v>
      </c>
      <c r="G47" s="1039">
        <v>20</v>
      </c>
      <c r="H47" s="334" t="s">
        <v>227</v>
      </c>
      <c r="I47" s="1044">
        <v>178</v>
      </c>
      <c r="J47" s="1039">
        <v>10</v>
      </c>
      <c r="K47" s="858">
        <v>72</v>
      </c>
      <c r="L47" s="858">
        <v>4</v>
      </c>
      <c r="M47" s="1039">
        <v>52</v>
      </c>
      <c r="N47" s="1039">
        <v>24</v>
      </c>
      <c r="O47" s="1039">
        <v>10</v>
      </c>
      <c r="P47" s="1042">
        <v>6</v>
      </c>
      <c r="Q47" s="910"/>
      <c r="R47" s="910"/>
    </row>
    <row r="48" spans="1:18">
      <c r="A48" s="1623" t="s">
        <v>349</v>
      </c>
      <c r="B48" s="1619"/>
      <c r="C48" s="1619"/>
      <c r="D48" s="334" t="s">
        <v>49</v>
      </c>
      <c r="E48" s="1044">
        <v>246</v>
      </c>
      <c r="F48" s="1039">
        <v>235</v>
      </c>
      <c r="G48" s="1039">
        <v>11</v>
      </c>
      <c r="H48" s="334" t="s">
        <v>49</v>
      </c>
      <c r="I48" s="1044">
        <v>29</v>
      </c>
      <c r="J48" s="1039">
        <v>3</v>
      </c>
      <c r="K48" s="858">
        <v>11</v>
      </c>
      <c r="L48" s="858">
        <v>0</v>
      </c>
      <c r="M48" s="1039">
        <v>5</v>
      </c>
      <c r="N48" s="1039">
        <v>4</v>
      </c>
      <c r="O48" s="1039">
        <v>0</v>
      </c>
      <c r="P48" s="1042">
        <v>6</v>
      </c>
      <c r="Q48" s="910"/>
      <c r="R48" s="910"/>
    </row>
    <row r="49" spans="1:18">
      <c r="A49" s="1623" t="s">
        <v>349</v>
      </c>
      <c r="B49" s="1619"/>
      <c r="C49" s="1619"/>
      <c r="D49" s="334" t="s">
        <v>228</v>
      </c>
      <c r="E49" s="1044">
        <v>127</v>
      </c>
      <c r="F49" s="1039">
        <v>118</v>
      </c>
      <c r="G49" s="1039">
        <v>9</v>
      </c>
      <c r="H49" s="334" t="s">
        <v>228</v>
      </c>
      <c r="I49" s="1044">
        <v>149</v>
      </c>
      <c r="J49" s="1039">
        <v>7</v>
      </c>
      <c r="K49" s="858">
        <v>61</v>
      </c>
      <c r="L49" s="858">
        <v>4</v>
      </c>
      <c r="M49" s="1039">
        <v>47</v>
      </c>
      <c r="N49" s="1039">
        <v>20</v>
      </c>
      <c r="O49" s="1039">
        <v>10</v>
      </c>
      <c r="P49" s="1042">
        <v>0</v>
      </c>
      <c r="Q49" s="910"/>
      <c r="R49" s="910"/>
    </row>
    <row r="50" spans="1:18">
      <c r="A50" s="1623" t="s">
        <v>274</v>
      </c>
      <c r="B50" s="1619">
        <v>13</v>
      </c>
      <c r="C50" s="1619">
        <v>836</v>
      </c>
      <c r="D50" s="334" t="s">
        <v>227</v>
      </c>
      <c r="E50" s="1044">
        <v>683</v>
      </c>
      <c r="F50" s="1039">
        <v>505</v>
      </c>
      <c r="G50" s="1039">
        <v>178</v>
      </c>
      <c r="H50" s="334" t="s">
        <v>227</v>
      </c>
      <c r="I50" s="1044">
        <v>304</v>
      </c>
      <c r="J50" s="1039">
        <v>13</v>
      </c>
      <c r="K50" s="858">
        <v>84</v>
      </c>
      <c r="L50" s="858">
        <v>42</v>
      </c>
      <c r="M50" s="1039">
        <v>87</v>
      </c>
      <c r="N50" s="1039">
        <v>49</v>
      </c>
      <c r="O50" s="1039">
        <v>16</v>
      </c>
      <c r="P50" s="1042">
        <v>13</v>
      </c>
      <c r="Q50" s="910"/>
      <c r="R50" s="910"/>
    </row>
    <row r="51" spans="1:18">
      <c r="A51" s="1623" t="s">
        <v>350</v>
      </c>
      <c r="B51" s="1619"/>
      <c r="C51" s="1619"/>
      <c r="D51" s="334" t="s">
        <v>49</v>
      </c>
      <c r="E51" s="1044">
        <v>410</v>
      </c>
      <c r="F51" s="1039">
        <v>335</v>
      </c>
      <c r="G51" s="1039">
        <v>75</v>
      </c>
      <c r="H51" s="334" t="s">
        <v>49</v>
      </c>
      <c r="I51" s="1044">
        <v>36</v>
      </c>
      <c r="J51" s="1039">
        <v>3</v>
      </c>
      <c r="K51" s="858">
        <v>6</v>
      </c>
      <c r="L51" s="858">
        <v>3</v>
      </c>
      <c r="M51" s="1039">
        <v>7</v>
      </c>
      <c r="N51" s="1039">
        <v>7</v>
      </c>
      <c r="O51" s="1039">
        <v>0</v>
      </c>
      <c r="P51" s="1042">
        <v>10</v>
      </c>
      <c r="Q51" s="910"/>
      <c r="R51" s="910"/>
    </row>
    <row r="52" spans="1:18">
      <c r="A52" s="1623" t="s">
        <v>350</v>
      </c>
      <c r="B52" s="1619"/>
      <c r="C52" s="1619"/>
      <c r="D52" s="334" t="s">
        <v>228</v>
      </c>
      <c r="E52" s="1044">
        <v>273</v>
      </c>
      <c r="F52" s="1039">
        <v>170</v>
      </c>
      <c r="G52" s="1039">
        <v>103</v>
      </c>
      <c r="H52" s="334" t="s">
        <v>228</v>
      </c>
      <c r="I52" s="1044">
        <v>268</v>
      </c>
      <c r="J52" s="1039">
        <v>10</v>
      </c>
      <c r="K52" s="858">
        <v>78</v>
      </c>
      <c r="L52" s="858">
        <v>39</v>
      </c>
      <c r="M52" s="1039">
        <v>80</v>
      </c>
      <c r="N52" s="1039">
        <v>42</v>
      </c>
      <c r="O52" s="1039">
        <v>16</v>
      </c>
      <c r="P52" s="1042">
        <v>3</v>
      </c>
      <c r="Q52" s="910"/>
      <c r="R52" s="910"/>
    </row>
    <row r="53" spans="1:18">
      <c r="A53" s="1623" t="s">
        <v>12</v>
      </c>
      <c r="B53" s="1619">
        <v>14</v>
      </c>
      <c r="C53" s="1619">
        <v>926</v>
      </c>
      <c r="D53" s="334" t="s">
        <v>227</v>
      </c>
      <c r="E53" s="1044">
        <v>752</v>
      </c>
      <c r="F53" s="1039">
        <v>657</v>
      </c>
      <c r="G53" s="1039">
        <v>95</v>
      </c>
      <c r="H53" s="334" t="s">
        <v>227</v>
      </c>
      <c r="I53" s="1044">
        <v>364</v>
      </c>
      <c r="J53" s="1039">
        <v>14</v>
      </c>
      <c r="K53" s="858">
        <v>73</v>
      </c>
      <c r="L53" s="858">
        <v>25</v>
      </c>
      <c r="M53" s="1039">
        <v>164</v>
      </c>
      <c r="N53" s="1039">
        <v>56</v>
      </c>
      <c r="O53" s="1039">
        <v>14</v>
      </c>
      <c r="P53" s="1042">
        <v>18</v>
      </c>
      <c r="Q53" s="910"/>
      <c r="R53" s="910"/>
    </row>
    <row r="54" spans="1:18">
      <c r="A54" s="1623" t="s">
        <v>351</v>
      </c>
      <c r="B54" s="1619"/>
      <c r="C54" s="1619"/>
      <c r="D54" s="334" t="s">
        <v>49</v>
      </c>
      <c r="E54" s="1044">
        <v>514</v>
      </c>
      <c r="F54" s="1039">
        <v>465</v>
      </c>
      <c r="G54" s="1039">
        <v>49</v>
      </c>
      <c r="H54" s="334" t="s">
        <v>49</v>
      </c>
      <c r="I54" s="1044">
        <v>54</v>
      </c>
      <c r="J54" s="1039">
        <v>4</v>
      </c>
      <c r="K54" s="858">
        <v>13</v>
      </c>
      <c r="L54" s="858">
        <v>1</v>
      </c>
      <c r="M54" s="1039">
        <v>12</v>
      </c>
      <c r="N54" s="1039">
        <v>8</v>
      </c>
      <c r="O54" s="1039">
        <v>0</v>
      </c>
      <c r="P54" s="1042">
        <v>16</v>
      </c>
      <c r="Q54" s="910"/>
      <c r="R54" s="910"/>
    </row>
    <row r="55" spans="1:18">
      <c r="A55" s="1623" t="s">
        <v>351</v>
      </c>
      <c r="B55" s="1619"/>
      <c r="C55" s="1619"/>
      <c r="D55" s="334" t="s">
        <v>228</v>
      </c>
      <c r="E55" s="1044">
        <v>238</v>
      </c>
      <c r="F55" s="1039">
        <v>192</v>
      </c>
      <c r="G55" s="1039">
        <v>46</v>
      </c>
      <c r="H55" s="334" t="s">
        <v>228</v>
      </c>
      <c r="I55" s="1044">
        <v>310</v>
      </c>
      <c r="J55" s="1039">
        <v>10</v>
      </c>
      <c r="K55" s="858">
        <v>60</v>
      </c>
      <c r="L55" s="858">
        <v>24</v>
      </c>
      <c r="M55" s="1039">
        <v>152</v>
      </c>
      <c r="N55" s="1039">
        <v>48</v>
      </c>
      <c r="O55" s="1039">
        <v>14</v>
      </c>
      <c r="P55" s="1042">
        <v>2</v>
      </c>
      <c r="Q55" s="910"/>
      <c r="R55" s="910"/>
    </row>
    <row r="56" spans="1:18">
      <c r="A56" s="1623" t="s">
        <v>275</v>
      </c>
      <c r="B56" s="1619">
        <v>19</v>
      </c>
      <c r="C56" s="1619">
        <v>886</v>
      </c>
      <c r="D56" s="334" t="s">
        <v>227</v>
      </c>
      <c r="E56" s="1044">
        <v>650</v>
      </c>
      <c r="F56" s="1039">
        <v>561</v>
      </c>
      <c r="G56" s="1039">
        <v>89</v>
      </c>
      <c r="H56" s="334" t="s">
        <v>227</v>
      </c>
      <c r="I56" s="1044">
        <v>312</v>
      </c>
      <c r="J56" s="1039">
        <v>19</v>
      </c>
      <c r="K56" s="858">
        <v>87</v>
      </c>
      <c r="L56" s="858">
        <v>21</v>
      </c>
      <c r="M56" s="1039">
        <v>106</v>
      </c>
      <c r="N56" s="1039">
        <v>38</v>
      </c>
      <c r="O56" s="1039">
        <v>19</v>
      </c>
      <c r="P56" s="1042">
        <v>22</v>
      </c>
      <c r="Q56" s="910"/>
      <c r="R56" s="910"/>
    </row>
    <row r="57" spans="1:18">
      <c r="A57" s="1623" t="s">
        <v>352</v>
      </c>
      <c r="B57" s="1619"/>
      <c r="C57" s="1619"/>
      <c r="D57" s="334" t="s">
        <v>49</v>
      </c>
      <c r="E57" s="1044">
        <v>422</v>
      </c>
      <c r="F57" s="1039">
        <v>386</v>
      </c>
      <c r="G57" s="1039">
        <v>36</v>
      </c>
      <c r="H57" s="334" t="s">
        <v>49</v>
      </c>
      <c r="I57" s="1044">
        <v>29</v>
      </c>
      <c r="J57" s="1039">
        <v>3</v>
      </c>
      <c r="K57" s="858">
        <v>3</v>
      </c>
      <c r="L57" s="858">
        <v>0</v>
      </c>
      <c r="M57" s="1039">
        <v>4</v>
      </c>
      <c r="N57" s="1039">
        <v>2</v>
      </c>
      <c r="O57" s="1039">
        <v>0</v>
      </c>
      <c r="P57" s="1042">
        <v>17</v>
      </c>
      <c r="Q57" s="910"/>
      <c r="R57" s="910"/>
    </row>
    <row r="58" spans="1:18">
      <c r="A58" s="1623" t="s">
        <v>352</v>
      </c>
      <c r="B58" s="1619"/>
      <c r="C58" s="1619"/>
      <c r="D58" s="334" t="s">
        <v>228</v>
      </c>
      <c r="E58" s="1044">
        <v>228</v>
      </c>
      <c r="F58" s="1039">
        <v>175</v>
      </c>
      <c r="G58" s="1039">
        <v>53</v>
      </c>
      <c r="H58" s="334" t="s">
        <v>228</v>
      </c>
      <c r="I58" s="1044">
        <v>283</v>
      </c>
      <c r="J58" s="1039">
        <v>16</v>
      </c>
      <c r="K58" s="858">
        <v>84</v>
      </c>
      <c r="L58" s="858">
        <v>21</v>
      </c>
      <c r="M58" s="1039">
        <v>102</v>
      </c>
      <c r="N58" s="1039">
        <v>36</v>
      </c>
      <c r="O58" s="1039">
        <v>19</v>
      </c>
      <c r="P58" s="1042">
        <v>5</v>
      </c>
      <c r="Q58" s="910"/>
      <c r="R58" s="910"/>
    </row>
    <row r="59" spans="1:18">
      <c r="A59" s="1623" t="s">
        <v>13</v>
      </c>
      <c r="B59" s="1625">
        <v>4</v>
      </c>
      <c r="C59" s="1625">
        <v>176</v>
      </c>
      <c r="D59" s="334" t="s">
        <v>227</v>
      </c>
      <c r="E59" s="1044">
        <v>142</v>
      </c>
      <c r="F59" s="1039">
        <v>116</v>
      </c>
      <c r="G59" s="1039">
        <v>26</v>
      </c>
      <c r="H59" s="334" t="s">
        <v>227</v>
      </c>
      <c r="I59" s="1044">
        <v>68</v>
      </c>
      <c r="J59" s="1039">
        <v>4</v>
      </c>
      <c r="K59" s="858">
        <v>24</v>
      </c>
      <c r="L59" s="858">
        <v>8</v>
      </c>
      <c r="M59" s="1039">
        <v>14</v>
      </c>
      <c r="N59" s="1039">
        <v>7</v>
      </c>
      <c r="O59" s="1039">
        <v>4</v>
      </c>
      <c r="P59" s="1042">
        <v>7</v>
      </c>
      <c r="Q59" s="910"/>
      <c r="R59" s="910"/>
    </row>
    <row r="60" spans="1:18">
      <c r="A60" s="1623" t="s">
        <v>363</v>
      </c>
      <c r="B60" s="1626"/>
      <c r="C60" s="1626"/>
      <c r="D60" s="334" t="s">
        <v>49</v>
      </c>
      <c r="E60" s="1044">
        <v>84</v>
      </c>
      <c r="F60" s="1039">
        <v>71</v>
      </c>
      <c r="G60" s="1039">
        <v>13</v>
      </c>
      <c r="H60" s="334" t="s">
        <v>49</v>
      </c>
      <c r="I60" s="1044">
        <v>14</v>
      </c>
      <c r="J60" s="1039">
        <v>0</v>
      </c>
      <c r="K60" s="858">
        <v>5</v>
      </c>
      <c r="L60" s="858">
        <v>0</v>
      </c>
      <c r="M60" s="1039">
        <v>1</v>
      </c>
      <c r="N60" s="1039">
        <v>3</v>
      </c>
      <c r="O60" s="1039">
        <v>0</v>
      </c>
      <c r="P60" s="1042">
        <v>5</v>
      </c>
      <c r="Q60" s="910"/>
      <c r="R60" s="910"/>
    </row>
    <row r="61" spans="1:18" ht="17.25" thickBot="1">
      <c r="A61" s="1624" t="s">
        <v>363</v>
      </c>
      <c r="B61" s="1627"/>
      <c r="C61" s="1627"/>
      <c r="D61" s="342" t="s">
        <v>228</v>
      </c>
      <c r="E61" s="1045">
        <v>58</v>
      </c>
      <c r="F61" s="1040">
        <v>45</v>
      </c>
      <c r="G61" s="1040">
        <v>13</v>
      </c>
      <c r="H61" s="342" t="s">
        <v>228</v>
      </c>
      <c r="I61" s="1045">
        <v>54</v>
      </c>
      <c r="J61" s="1040">
        <v>4</v>
      </c>
      <c r="K61" s="1046">
        <v>19</v>
      </c>
      <c r="L61" s="1046">
        <v>8</v>
      </c>
      <c r="M61" s="1040">
        <v>13</v>
      </c>
      <c r="N61" s="1040">
        <v>4</v>
      </c>
      <c r="O61" s="1040">
        <v>4</v>
      </c>
      <c r="P61" s="1043">
        <v>2</v>
      </c>
      <c r="Q61" s="910"/>
      <c r="R61" s="910"/>
    </row>
    <row r="62" spans="1:18">
      <c r="A62" s="153"/>
      <c r="B62" s="153"/>
      <c r="C62" s="153"/>
      <c r="D62" s="153"/>
      <c r="E62" s="150"/>
      <c r="F62" s="150"/>
      <c r="G62" s="150"/>
      <c r="H62" s="153"/>
      <c r="I62" s="150"/>
      <c r="J62" s="150"/>
      <c r="K62" s="148"/>
      <c r="L62" s="148"/>
      <c r="M62" s="150"/>
      <c r="N62" s="150"/>
      <c r="O62" s="150"/>
      <c r="P62" s="150"/>
    </row>
    <row r="63" spans="1:18">
      <c r="A63" s="109" t="s">
        <v>445</v>
      </c>
    </row>
    <row r="64" spans="1:18">
      <c r="A64" s="109" t="s">
        <v>1406</v>
      </c>
    </row>
    <row r="65" spans="1:1">
      <c r="A65" s="109" t="s">
        <v>1405</v>
      </c>
    </row>
    <row r="67" spans="1:1">
      <c r="A67" s="109"/>
    </row>
    <row r="68" spans="1:1">
      <c r="A68" s="109"/>
    </row>
    <row r="69" spans="1:1">
      <c r="A69" s="109"/>
    </row>
    <row r="70" spans="1:1">
      <c r="A70" s="529"/>
    </row>
    <row r="71" spans="1:1">
      <c r="A71" s="529"/>
    </row>
  </sheetData>
  <mergeCells count="71">
    <mergeCell ref="B29:B31"/>
    <mergeCell ref="C29:C31"/>
    <mergeCell ref="B32:B34"/>
    <mergeCell ref="C32:C34"/>
    <mergeCell ref="B35:B37"/>
    <mergeCell ref="C35:C37"/>
    <mergeCell ref="C20:C22"/>
    <mergeCell ref="B23:B25"/>
    <mergeCell ref="C23:C25"/>
    <mergeCell ref="B26:B28"/>
    <mergeCell ref="C26:C28"/>
    <mergeCell ref="B20:B22"/>
    <mergeCell ref="A1:P1"/>
    <mergeCell ref="A4:A7"/>
    <mergeCell ref="B4:B7"/>
    <mergeCell ref="C4:G4"/>
    <mergeCell ref="H4:P4"/>
    <mergeCell ref="C5:C7"/>
    <mergeCell ref="D5:G5"/>
    <mergeCell ref="H5:I7"/>
    <mergeCell ref="J5:J7"/>
    <mergeCell ref="K5:L6"/>
    <mergeCell ref="M5:M7"/>
    <mergeCell ref="N5:N7"/>
    <mergeCell ref="O5:O7"/>
    <mergeCell ref="P5:P7"/>
    <mergeCell ref="D6:E7"/>
    <mergeCell ref="F6:F7"/>
    <mergeCell ref="G6:G7"/>
    <mergeCell ref="A8:A10"/>
    <mergeCell ref="B8:B10"/>
    <mergeCell ref="C8:C10"/>
    <mergeCell ref="A11:A13"/>
    <mergeCell ref="B11:B13"/>
    <mergeCell ref="C11:C13"/>
    <mergeCell ref="A14:A16"/>
    <mergeCell ref="A17:A19"/>
    <mergeCell ref="B14:B16"/>
    <mergeCell ref="C14:C16"/>
    <mergeCell ref="B17:B19"/>
    <mergeCell ref="C17:C19"/>
    <mergeCell ref="A32:A34"/>
    <mergeCell ref="A20:A22"/>
    <mergeCell ref="A23:A25"/>
    <mergeCell ref="A26:A28"/>
    <mergeCell ref="A29:A31"/>
    <mergeCell ref="A35:A37"/>
    <mergeCell ref="A38:A40"/>
    <mergeCell ref="B38:B40"/>
    <mergeCell ref="C38:C40"/>
    <mergeCell ref="A41:A43"/>
    <mergeCell ref="A44:A46"/>
    <mergeCell ref="B41:B43"/>
    <mergeCell ref="C41:C43"/>
    <mergeCell ref="B44:B46"/>
    <mergeCell ref="C44:C46"/>
    <mergeCell ref="A47:A49"/>
    <mergeCell ref="A50:A52"/>
    <mergeCell ref="B47:B49"/>
    <mergeCell ref="C47:C49"/>
    <mergeCell ref="B50:B52"/>
    <mergeCell ref="C50:C52"/>
    <mergeCell ref="A59:A61"/>
    <mergeCell ref="B59:B61"/>
    <mergeCell ref="C59:C61"/>
    <mergeCell ref="A53:A55"/>
    <mergeCell ref="A56:A58"/>
    <mergeCell ref="B53:B55"/>
    <mergeCell ref="C53:C55"/>
    <mergeCell ref="B56:B58"/>
    <mergeCell ref="C56:C58"/>
  </mergeCells>
  <phoneticPr fontId="9" type="noConversion"/>
  <pageMargins left="0.7" right="0.7" top="0.25" bottom="0.16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workbookViewId="0">
      <selection activeCell="F18" sqref="F18"/>
    </sheetView>
  </sheetViews>
  <sheetFormatPr defaultRowHeight="16.5"/>
  <cols>
    <col min="1" max="1" width="6" customWidth="1"/>
    <col min="2" max="2" width="7.125" customWidth="1"/>
    <col min="3" max="3" width="12.375" bestFit="1" customWidth="1"/>
    <col min="4" max="4" width="10.625" bestFit="1" customWidth="1"/>
    <col min="5" max="6" width="12.375" customWidth="1"/>
    <col min="7" max="7" width="10.625" bestFit="1" customWidth="1"/>
    <col min="8" max="8" width="9.75" bestFit="1" customWidth="1"/>
    <col min="9" max="9" width="10.625" bestFit="1" customWidth="1"/>
    <col min="10" max="10" width="9.5" bestFit="1" customWidth="1"/>
  </cols>
  <sheetData>
    <row r="1" spans="1:10" ht="26.25">
      <c r="A1" s="1331" t="s">
        <v>698</v>
      </c>
      <c r="B1" s="1331"/>
      <c r="C1" s="1331"/>
      <c r="D1" s="1331"/>
      <c r="E1" s="1331"/>
      <c r="F1" s="1331"/>
      <c r="G1" s="1331"/>
      <c r="H1" s="1331"/>
      <c r="I1" s="1331"/>
      <c r="J1" s="1331"/>
    </row>
    <row r="2" spans="1:10" ht="16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7.25" thickBot="1">
      <c r="A3" s="2"/>
      <c r="B3" s="2"/>
      <c r="E3" s="522" t="s">
        <v>959</v>
      </c>
      <c r="J3" s="3" t="s">
        <v>233</v>
      </c>
    </row>
    <row r="4" spans="1:10" ht="48" customHeight="1">
      <c r="A4" s="1337" t="s">
        <v>230</v>
      </c>
      <c r="B4" s="1338"/>
      <c r="C4" s="514" t="s">
        <v>231</v>
      </c>
      <c r="D4" s="515" t="s">
        <v>694</v>
      </c>
      <c r="E4" s="515" t="s">
        <v>943</v>
      </c>
      <c r="F4" s="515" t="s">
        <v>944</v>
      </c>
      <c r="G4" s="515" t="s">
        <v>945</v>
      </c>
      <c r="H4" s="515" t="s">
        <v>696</v>
      </c>
      <c r="I4" s="515" t="s">
        <v>695</v>
      </c>
      <c r="J4" s="516" t="s">
        <v>697</v>
      </c>
    </row>
    <row r="5" spans="1:10" s="107" customFormat="1">
      <c r="A5" s="1341">
        <v>2013</v>
      </c>
      <c r="B5" s="519" t="s">
        <v>955</v>
      </c>
      <c r="C5" s="889">
        <f>SUM(D5:J5)</f>
        <v>1486980</v>
      </c>
      <c r="D5" s="716">
        <v>154465</v>
      </c>
      <c r="E5" s="716">
        <v>108834</v>
      </c>
      <c r="F5" s="716">
        <v>51684</v>
      </c>
      <c r="G5" s="716">
        <v>770179</v>
      </c>
      <c r="H5" s="716">
        <v>364113</v>
      </c>
      <c r="I5" s="716">
        <v>3226</v>
      </c>
      <c r="J5" s="717">
        <v>34479</v>
      </c>
    </row>
    <row r="6" spans="1:10" s="107" customFormat="1">
      <c r="A6" s="1341"/>
      <c r="B6" s="519" t="s">
        <v>956</v>
      </c>
      <c r="C6" s="889">
        <f>SUM(D6:J6)</f>
        <v>768523</v>
      </c>
      <c r="D6" s="716">
        <v>79934</v>
      </c>
      <c r="E6" s="716">
        <v>57048</v>
      </c>
      <c r="F6" s="716">
        <v>26670</v>
      </c>
      <c r="G6" s="716">
        <v>397270</v>
      </c>
      <c r="H6" s="716">
        <v>187899</v>
      </c>
      <c r="I6" s="716">
        <v>1735</v>
      </c>
      <c r="J6" s="717">
        <v>17967</v>
      </c>
    </row>
    <row r="7" spans="1:10" s="107" customFormat="1">
      <c r="A7" s="1341"/>
      <c r="B7" s="519" t="s">
        <v>957</v>
      </c>
      <c r="C7" s="889">
        <f>SUM(D7:J7)</f>
        <v>718457</v>
      </c>
      <c r="D7" s="716">
        <v>74531</v>
      </c>
      <c r="E7" s="716">
        <v>51786</v>
      </c>
      <c r="F7" s="716">
        <v>25014</v>
      </c>
      <c r="G7" s="716">
        <v>372909</v>
      </c>
      <c r="H7" s="716">
        <v>176214</v>
      </c>
      <c r="I7" s="716">
        <v>1491</v>
      </c>
      <c r="J7" s="717">
        <v>16512</v>
      </c>
    </row>
    <row r="8" spans="1:10">
      <c r="A8" s="1336">
        <v>2012</v>
      </c>
      <c r="B8" s="518" t="s">
        <v>21</v>
      </c>
      <c r="C8" s="892">
        <v>1487361</v>
      </c>
      <c r="D8" s="893">
        <v>149677</v>
      </c>
      <c r="E8" s="893">
        <v>113049</v>
      </c>
      <c r="F8" s="893">
        <v>51914</v>
      </c>
      <c r="G8" s="893">
        <v>768256</v>
      </c>
      <c r="H8" s="893">
        <v>371671</v>
      </c>
      <c r="I8" s="893">
        <v>2913</v>
      </c>
      <c r="J8" s="894">
        <v>29881</v>
      </c>
    </row>
    <row r="9" spans="1:10">
      <c r="A9" s="1336"/>
      <c r="B9" s="518" t="s">
        <v>15</v>
      </c>
      <c r="C9" s="895">
        <v>769573</v>
      </c>
      <c r="D9" s="896">
        <v>77321</v>
      </c>
      <c r="E9" s="896">
        <v>59562</v>
      </c>
      <c r="F9" s="896">
        <v>26867</v>
      </c>
      <c r="G9" s="896">
        <v>397021</v>
      </c>
      <c r="H9" s="896">
        <v>191722</v>
      </c>
      <c r="I9" s="896">
        <v>1572</v>
      </c>
      <c r="J9" s="897">
        <v>15508</v>
      </c>
    </row>
    <row r="10" spans="1:10">
      <c r="A10" s="1336"/>
      <c r="B10" s="518" t="s">
        <v>16</v>
      </c>
      <c r="C10" s="898">
        <v>717788</v>
      </c>
      <c r="D10" s="899">
        <v>72356</v>
      </c>
      <c r="E10" s="899">
        <v>53487</v>
      </c>
      <c r="F10" s="899">
        <v>25047</v>
      </c>
      <c r="G10" s="899">
        <v>371235</v>
      </c>
      <c r="H10" s="899">
        <v>179949</v>
      </c>
      <c r="I10" s="899">
        <v>1341</v>
      </c>
      <c r="J10" s="900">
        <v>14373</v>
      </c>
    </row>
    <row r="11" spans="1:10">
      <c r="A11" s="1336">
        <v>2011</v>
      </c>
      <c r="B11" s="518" t="s">
        <v>566</v>
      </c>
      <c r="C11" s="901">
        <v>1348729</v>
      </c>
      <c r="D11" s="893">
        <v>143035</v>
      </c>
      <c r="E11" s="893">
        <v>112688</v>
      </c>
      <c r="F11" s="893">
        <v>50676</v>
      </c>
      <c r="G11" s="893">
        <v>706647</v>
      </c>
      <c r="H11" s="893">
        <v>308410</v>
      </c>
      <c r="I11" s="893">
        <v>2286</v>
      </c>
      <c r="J11" s="894">
        <v>24987</v>
      </c>
    </row>
    <row r="12" spans="1:10">
      <c r="A12" s="1336"/>
      <c r="B12" s="518" t="s">
        <v>567</v>
      </c>
      <c r="C12" s="901">
        <v>699806</v>
      </c>
      <c r="D12" s="896">
        <v>73850</v>
      </c>
      <c r="E12" s="896">
        <v>59408</v>
      </c>
      <c r="F12" s="896">
        <v>26341</v>
      </c>
      <c r="G12" s="896">
        <v>366164</v>
      </c>
      <c r="H12" s="896">
        <v>159878</v>
      </c>
      <c r="I12" s="896">
        <v>1248</v>
      </c>
      <c r="J12" s="897">
        <v>12917</v>
      </c>
    </row>
    <row r="13" spans="1:10">
      <c r="A13" s="1336"/>
      <c r="B13" s="518" t="s">
        <v>568</v>
      </c>
      <c r="C13" s="901">
        <v>648923</v>
      </c>
      <c r="D13" s="899">
        <v>69185</v>
      </c>
      <c r="E13" s="899">
        <v>53280</v>
      </c>
      <c r="F13" s="899">
        <v>24335</v>
      </c>
      <c r="G13" s="899">
        <v>340483</v>
      </c>
      <c r="H13" s="899">
        <v>148532</v>
      </c>
      <c r="I13" s="899">
        <v>1038</v>
      </c>
      <c r="J13" s="900">
        <v>12070</v>
      </c>
    </row>
    <row r="14" spans="1:10" s="107" customFormat="1">
      <c r="A14" s="1342">
        <v>2010</v>
      </c>
      <c r="B14" s="1343"/>
      <c r="C14" s="892">
        <v>1279910</v>
      </c>
      <c r="D14" s="893">
        <v>137604</v>
      </c>
      <c r="E14" s="893">
        <v>114054</v>
      </c>
      <c r="F14" s="893">
        <v>51126</v>
      </c>
      <c r="G14" s="893">
        <v>671891</v>
      </c>
      <c r="H14" s="893">
        <v>281436</v>
      </c>
      <c r="I14" s="893">
        <v>1898</v>
      </c>
      <c r="J14" s="894">
        <v>21901</v>
      </c>
    </row>
    <row r="15" spans="1:10">
      <c r="A15" s="1339">
        <v>2009</v>
      </c>
      <c r="B15" s="1340"/>
      <c r="C15" s="898">
        <v>1175049</v>
      </c>
      <c r="D15" s="899">
        <v>129656</v>
      </c>
      <c r="E15" s="899">
        <v>112338</v>
      </c>
      <c r="F15" s="899">
        <v>52718</v>
      </c>
      <c r="G15" s="899">
        <v>623045</v>
      </c>
      <c r="H15" s="899">
        <v>236843</v>
      </c>
      <c r="I15" s="899">
        <v>1655</v>
      </c>
      <c r="J15" s="900">
        <v>18794</v>
      </c>
    </row>
    <row r="16" spans="1:10">
      <c r="A16" s="1332">
        <v>2008</v>
      </c>
      <c r="B16" s="1333"/>
      <c r="C16" s="892">
        <v>1135502</v>
      </c>
      <c r="D16" s="902">
        <v>123405</v>
      </c>
      <c r="E16" s="902">
        <v>113894</v>
      </c>
      <c r="F16" s="902">
        <v>53818</v>
      </c>
      <c r="G16" s="902">
        <v>615647</v>
      </c>
      <c r="H16" s="902">
        <v>210438</v>
      </c>
      <c r="I16" s="902">
        <v>1491</v>
      </c>
      <c r="J16" s="903">
        <v>16809</v>
      </c>
    </row>
    <row r="17" spans="1:10">
      <c r="A17" s="1332">
        <v>2007</v>
      </c>
      <c r="B17" s="1333"/>
      <c r="C17" s="892">
        <v>1099933</v>
      </c>
      <c r="D17" s="902">
        <v>119141</v>
      </c>
      <c r="E17" s="902">
        <v>118211</v>
      </c>
      <c r="F17" s="902">
        <v>55906</v>
      </c>
      <c r="G17" s="902">
        <v>612484</v>
      </c>
      <c r="H17" s="902">
        <v>177623</v>
      </c>
      <c r="I17" s="902">
        <v>1444</v>
      </c>
      <c r="J17" s="903">
        <v>15124</v>
      </c>
    </row>
    <row r="18" spans="1:10">
      <c r="A18" s="1332">
        <v>2006</v>
      </c>
      <c r="B18" s="1333"/>
      <c r="C18" s="892">
        <v>1040361</v>
      </c>
      <c r="D18" s="902">
        <v>114657</v>
      </c>
      <c r="E18" s="902">
        <v>120551</v>
      </c>
      <c r="F18" s="902">
        <v>58808</v>
      </c>
      <c r="G18" s="902">
        <v>582329</v>
      </c>
      <c r="H18" s="902">
        <v>148240</v>
      </c>
      <c r="I18" s="902">
        <v>1238</v>
      </c>
      <c r="J18" s="903">
        <v>14538</v>
      </c>
    </row>
    <row r="19" spans="1:10">
      <c r="A19" s="1332">
        <v>2005</v>
      </c>
      <c r="B19" s="1333"/>
      <c r="C19" s="892">
        <v>989390</v>
      </c>
      <c r="D19" s="902">
        <v>111911</v>
      </c>
      <c r="E19" s="902">
        <v>125820</v>
      </c>
      <c r="F19" s="902">
        <v>56374</v>
      </c>
      <c r="G19" s="902">
        <v>552360</v>
      </c>
      <c r="H19" s="902">
        <v>129007</v>
      </c>
      <c r="I19" s="902">
        <v>933</v>
      </c>
      <c r="J19" s="903">
        <v>12985</v>
      </c>
    </row>
    <row r="20" spans="1:10">
      <c r="A20" s="1332">
        <v>2004</v>
      </c>
      <c r="B20" s="1333"/>
      <c r="C20" s="892">
        <v>930252</v>
      </c>
      <c r="D20" s="902">
        <v>107335</v>
      </c>
      <c r="E20" s="902">
        <v>135531</v>
      </c>
      <c r="F20" s="902">
        <v>48414</v>
      </c>
      <c r="G20" s="902">
        <v>507398</v>
      </c>
      <c r="H20" s="902">
        <v>119787</v>
      </c>
      <c r="I20" s="890" t="s">
        <v>33</v>
      </c>
      <c r="J20" s="903">
        <v>11787</v>
      </c>
    </row>
    <row r="21" spans="1:10">
      <c r="A21" s="1332">
        <v>2003</v>
      </c>
      <c r="B21" s="1333"/>
      <c r="C21" s="892">
        <v>858345</v>
      </c>
      <c r="D21" s="902">
        <v>103474</v>
      </c>
      <c r="E21" s="902">
        <v>140994</v>
      </c>
      <c r="F21" s="902">
        <v>37911</v>
      </c>
      <c r="G21" s="902">
        <v>461640</v>
      </c>
      <c r="H21" s="902">
        <v>103935</v>
      </c>
      <c r="I21" s="890" t="s">
        <v>33</v>
      </c>
      <c r="J21" s="903">
        <v>10391</v>
      </c>
    </row>
    <row r="22" spans="1:10">
      <c r="A22" s="1332">
        <v>2002</v>
      </c>
      <c r="B22" s="1333"/>
      <c r="C22" s="892">
        <v>800991</v>
      </c>
      <c r="D22" s="902">
        <v>103351</v>
      </c>
      <c r="E22" s="902">
        <v>142035</v>
      </c>
      <c r="F22" s="902">
        <v>30289</v>
      </c>
      <c r="G22" s="902">
        <v>425647</v>
      </c>
      <c r="H22" s="902">
        <v>90939</v>
      </c>
      <c r="I22" s="890" t="s">
        <v>33</v>
      </c>
      <c r="J22" s="903">
        <v>8730</v>
      </c>
    </row>
    <row r="23" spans="1:10">
      <c r="A23" s="1332">
        <v>2001</v>
      </c>
      <c r="B23" s="1333"/>
      <c r="C23" s="892">
        <v>734192</v>
      </c>
      <c r="D23" s="902">
        <v>102118</v>
      </c>
      <c r="E23" s="902">
        <v>161419</v>
      </c>
      <c r="F23" s="902">
        <v>16483</v>
      </c>
      <c r="G23" s="902">
        <v>369044</v>
      </c>
      <c r="H23" s="902">
        <v>77247</v>
      </c>
      <c r="I23" s="890" t="s">
        <v>33</v>
      </c>
      <c r="J23" s="903">
        <v>7881</v>
      </c>
    </row>
    <row r="24" spans="1:10">
      <c r="A24" s="1332">
        <v>2000</v>
      </c>
      <c r="B24" s="1333"/>
      <c r="C24" s="892">
        <v>686000</v>
      </c>
      <c r="D24" s="902">
        <v>99666</v>
      </c>
      <c r="E24" s="902">
        <v>157993</v>
      </c>
      <c r="F24" s="902">
        <v>15949</v>
      </c>
      <c r="G24" s="902">
        <v>336625</v>
      </c>
      <c r="H24" s="902">
        <v>67960</v>
      </c>
      <c r="I24" s="890" t="s">
        <v>33</v>
      </c>
      <c r="J24" s="903">
        <v>7807</v>
      </c>
    </row>
    <row r="25" spans="1:10">
      <c r="A25" s="1332">
        <v>1999</v>
      </c>
      <c r="B25" s="1333"/>
      <c r="C25" s="892">
        <v>640915</v>
      </c>
      <c r="D25" s="902">
        <v>99866</v>
      </c>
      <c r="E25" s="902">
        <v>151652</v>
      </c>
      <c r="F25" s="902">
        <v>13195</v>
      </c>
      <c r="G25" s="902">
        <v>301630</v>
      </c>
      <c r="H25" s="902">
        <v>67294</v>
      </c>
      <c r="I25" s="890" t="s">
        <v>33</v>
      </c>
      <c r="J25" s="903">
        <v>7278</v>
      </c>
    </row>
    <row r="26" spans="1:10">
      <c r="A26" s="1332">
        <v>1998</v>
      </c>
      <c r="B26" s="1333"/>
      <c r="C26" s="892">
        <v>556957</v>
      </c>
      <c r="D26" s="902">
        <v>91260</v>
      </c>
      <c r="E26" s="902">
        <v>141616</v>
      </c>
      <c r="F26" s="902">
        <v>9290</v>
      </c>
      <c r="G26" s="902">
        <v>250000</v>
      </c>
      <c r="H26" s="902">
        <v>58968</v>
      </c>
      <c r="I26" s="890" t="s">
        <v>33</v>
      </c>
      <c r="J26" s="903">
        <v>5823</v>
      </c>
    </row>
    <row r="27" spans="1:10">
      <c r="A27" s="1332">
        <v>1997</v>
      </c>
      <c r="B27" s="1333"/>
      <c r="C27" s="892">
        <v>520959</v>
      </c>
      <c r="D27" s="902">
        <v>89002</v>
      </c>
      <c r="E27" s="902">
        <v>123567</v>
      </c>
      <c r="F27" s="902">
        <v>6727</v>
      </c>
      <c r="G27" s="902">
        <v>227951</v>
      </c>
      <c r="H27" s="902">
        <v>68467</v>
      </c>
      <c r="I27" s="890" t="s">
        <v>33</v>
      </c>
      <c r="J27" s="903">
        <v>5245</v>
      </c>
    </row>
    <row r="28" spans="1:10">
      <c r="A28" s="1332">
        <v>1996</v>
      </c>
      <c r="B28" s="1333"/>
      <c r="C28" s="892">
        <v>403001</v>
      </c>
      <c r="D28" s="902">
        <v>85121</v>
      </c>
      <c r="E28" s="902">
        <v>99119</v>
      </c>
      <c r="F28" s="902">
        <v>2735</v>
      </c>
      <c r="G28" s="902">
        <v>153990</v>
      </c>
      <c r="H28" s="902">
        <v>58440</v>
      </c>
      <c r="I28" s="890" t="s">
        <v>33</v>
      </c>
      <c r="J28" s="903">
        <v>3596</v>
      </c>
    </row>
    <row r="29" spans="1:10">
      <c r="A29" s="1332">
        <v>1995</v>
      </c>
      <c r="B29" s="1333"/>
      <c r="C29" s="892">
        <v>293747</v>
      </c>
      <c r="D29" s="902">
        <v>78831</v>
      </c>
      <c r="E29" s="902">
        <v>77187</v>
      </c>
      <c r="F29" s="902">
        <v>591</v>
      </c>
      <c r="G29" s="902">
        <v>92634</v>
      </c>
      <c r="H29" s="902">
        <v>42116</v>
      </c>
      <c r="I29" s="890" t="s">
        <v>33</v>
      </c>
      <c r="J29" s="903">
        <v>2388</v>
      </c>
    </row>
    <row r="30" spans="1:10">
      <c r="A30" s="1332">
        <v>1994</v>
      </c>
      <c r="B30" s="1333"/>
      <c r="C30" s="892">
        <v>219308</v>
      </c>
      <c r="D30" s="902">
        <v>70937</v>
      </c>
      <c r="E30" s="902">
        <v>63466</v>
      </c>
      <c r="F30" s="902">
        <v>759</v>
      </c>
      <c r="G30" s="902">
        <v>55743</v>
      </c>
      <c r="H30" s="902">
        <v>27427</v>
      </c>
      <c r="I30" s="890" t="s">
        <v>33</v>
      </c>
      <c r="J30" s="903">
        <v>976</v>
      </c>
    </row>
    <row r="31" spans="1:10" ht="14.25" customHeight="1" thickBot="1">
      <c r="A31" s="1334">
        <v>1993</v>
      </c>
      <c r="B31" s="1335"/>
      <c r="C31" s="904">
        <v>153270</v>
      </c>
      <c r="D31" s="905">
        <v>55133</v>
      </c>
      <c r="E31" s="905">
        <v>44026</v>
      </c>
      <c r="F31" s="905">
        <v>854</v>
      </c>
      <c r="G31" s="905">
        <v>35520</v>
      </c>
      <c r="H31" s="905">
        <v>17012</v>
      </c>
      <c r="I31" s="891" t="s">
        <v>33</v>
      </c>
      <c r="J31" s="906">
        <v>725</v>
      </c>
    </row>
    <row r="32" spans="1:10">
      <c r="I32" s="206"/>
    </row>
    <row r="33" spans="1:10">
      <c r="A33" s="44"/>
    </row>
    <row r="34" spans="1:10">
      <c r="A34" s="44" t="s">
        <v>1434</v>
      </c>
      <c r="B34" s="107"/>
      <c r="C34" s="107"/>
      <c r="D34" s="107"/>
      <c r="E34" s="107"/>
      <c r="F34" s="107"/>
      <c r="G34" s="107"/>
      <c r="H34" s="107"/>
      <c r="I34" s="107"/>
      <c r="J34" s="107"/>
    </row>
    <row r="35" spans="1:10">
      <c r="A35" s="44" t="s">
        <v>17</v>
      </c>
    </row>
    <row r="36" spans="1:10">
      <c r="A36" s="44"/>
    </row>
  </sheetData>
  <mergeCells count="23">
    <mergeCell ref="A8:A10"/>
    <mergeCell ref="A1:J1"/>
    <mergeCell ref="A4:B4"/>
    <mergeCell ref="A17:B17"/>
    <mergeCell ref="A18:B18"/>
    <mergeCell ref="A16:B16"/>
    <mergeCell ref="A11:A13"/>
    <mergeCell ref="A15:B15"/>
    <mergeCell ref="A5:A7"/>
    <mergeCell ref="A14:B14"/>
    <mergeCell ref="A19:B19"/>
    <mergeCell ref="A20:B20"/>
    <mergeCell ref="A31:B31"/>
    <mergeCell ref="A22:B22"/>
    <mergeCell ref="A23:B23"/>
    <mergeCell ref="A28:B28"/>
    <mergeCell ref="A29:B29"/>
    <mergeCell ref="A30:B30"/>
    <mergeCell ref="A21:B21"/>
    <mergeCell ref="A24:B24"/>
    <mergeCell ref="A25:B25"/>
    <mergeCell ref="A26:B26"/>
    <mergeCell ref="A27:B27"/>
  </mergeCells>
  <phoneticPr fontId="9" type="noConversion"/>
  <pageMargins left="0.57999999999999996" right="0.38" top="0.75" bottom="0.75" header="0.3" footer="0.3"/>
  <pageSetup paperSize="9" scale="85" orientation="portrait" horizontalDpi="200" verticalDpi="20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81"/>
  <sheetViews>
    <sheetView zoomScale="90" zoomScaleNormal="90" workbookViewId="0">
      <selection activeCell="F8" sqref="F8"/>
    </sheetView>
  </sheetViews>
  <sheetFormatPr defaultRowHeight="16.5"/>
  <cols>
    <col min="1" max="1" width="8.125" style="107" customWidth="1"/>
    <col min="2" max="3" width="9" style="107"/>
    <col min="4" max="4" width="5.875" style="115" customWidth="1"/>
    <col min="5" max="5" width="9.875" style="107" customWidth="1"/>
    <col min="6" max="7" width="9" style="107"/>
    <col min="8" max="8" width="5.875" style="115" customWidth="1"/>
    <col min="9" max="9" width="9.875" style="107" customWidth="1"/>
    <col min="10" max="16384" width="9" style="107"/>
  </cols>
  <sheetData>
    <row r="1" spans="1:19" ht="26.25">
      <c r="A1" s="1331" t="s">
        <v>730</v>
      </c>
      <c r="B1" s="1331"/>
      <c r="C1" s="1331"/>
      <c r="D1" s="1331"/>
      <c r="E1" s="1331"/>
      <c r="F1" s="1331"/>
      <c r="G1" s="1331"/>
      <c r="H1" s="1331"/>
      <c r="I1" s="1331"/>
      <c r="J1" s="1331"/>
      <c r="K1" s="1331"/>
      <c r="L1" s="1331"/>
      <c r="M1" s="1331"/>
      <c r="N1" s="1331"/>
      <c r="O1" s="1331"/>
      <c r="P1" s="1331"/>
    </row>
    <row r="2" spans="1:19" ht="16.5" customHeight="1">
      <c r="A2" s="114" t="s">
        <v>731</v>
      </c>
      <c r="B2" s="128"/>
      <c r="C2" s="120"/>
      <c r="E2" s="115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9" ht="17.25" thickBot="1">
      <c r="A3" s="131"/>
      <c r="B3" s="128"/>
      <c r="C3" s="121"/>
      <c r="E3" s="121"/>
      <c r="I3" s="522" t="s">
        <v>959</v>
      </c>
      <c r="K3" s="115"/>
      <c r="L3" s="115"/>
      <c r="P3" s="110" t="s">
        <v>233</v>
      </c>
    </row>
    <row r="4" spans="1:19" s="108" customFormat="1" ht="21" customHeight="1">
      <c r="A4" s="1622" t="s">
        <v>26</v>
      </c>
      <c r="B4" s="1438" t="s">
        <v>706</v>
      </c>
      <c r="C4" s="1438" t="s">
        <v>384</v>
      </c>
      <c r="D4" s="1438"/>
      <c r="E4" s="1438"/>
      <c r="F4" s="1438"/>
      <c r="G4" s="1438"/>
      <c r="H4" s="1438" t="s">
        <v>738</v>
      </c>
      <c r="I4" s="1438"/>
      <c r="J4" s="1438"/>
      <c r="K4" s="1438"/>
      <c r="L4" s="1438"/>
      <c r="M4" s="1438"/>
      <c r="N4" s="1438"/>
      <c r="O4" s="1438"/>
      <c r="P4" s="1439"/>
    </row>
    <row r="5" spans="1:19" s="108" customFormat="1" ht="20.25" customHeight="1">
      <c r="A5" s="1414"/>
      <c r="B5" s="1440"/>
      <c r="C5" s="1440" t="s">
        <v>51</v>
      </c>
      <c r="D5" s="1440" t="s">
        <v>385</v>
      </c>
      <c r="E5" s="1440"/>
      <c r="F5" s="1440"/>
      <c r="G5" s="1440"/>
      <c r="H5" s="1440" t="s">
        <v>21</v>
      </c>
      <c r="I5" s="1440"/>
      <c r="J5" s="1440" t="s">
        <v>737</v>
      </c>
      <c r="K5" s="1440" t="s">
        <v>28</v>
      </c>
      <c r="L5" s="1440"/>
      <c r="M5" s="1440" t="s">
        <v>400</v>
      </c>
      <c r="N5" s="1440" t="s">
        <v>401</v>
      </c>
      <c r="O5" s="1440" t="s">
        <v>388</v>
      </c>
      <c r="P5" s="1464" t="s">
        <v>389</v>
      </c>
    </row>
    <row r="6" spans="1:19" s="108" customFormat="1" ht="16.5" customHeight="1">
      <c r="A6" s="1414"/>
      <c r="B6" s="1440"/>
      <c r="C6" s="1440"/>
      <c r="D6" s="1440" t="s">
        <v>21</v>
      </c>
      <c r="E6" s="1440"/>
      <c r="F6" s="1440" t="s">
        <v>402</v>
      </c>
      <c r="G6" s="1440" t="s">
        <v>403</v>
      </c>
      <c r="H6" s="1440"/>
      <c r="I6" s="1440"/>
      <c r="J6" s="1440"/>
      <c r="K6" s="1440"/>
      <c r="L6" s="1440"/>
      <c r="M6" s="1440"/>
      <c r="N6" s="1440"/>
      <c r="O6" s="1440"/>
      <c r="P6" s="1464"/>
    </row>
    <row r="7" spans="1:19" s="108" customFormat="1" ht="21" customHeight="1" thickBot="1">
      <c r="A7" s="1414"/>
      <c r="B7" s="1610"/>
      <c r="C7" s="1610"/>
      <c r="D7" s="1610"/>
      <c r="E7" s="1610"/>
      <c r="F7" s="1610"/>
      <c r="G7" s="1610"/>
      <c r="H7" s="1610"/>
      <c r="I7" s="1610"/>
      <c r="J7" s="1610"/>
      <c r="K7" s="333" t="s">
        <v>809</v>
      </c>
      <c r="L7" s="234" t="s">
        <v>394</v>
      </c>
      <c r="M7" s="1610"/>
      <c r="N7" s="1610"/>
      <c r="O7" s="1610"/>
      <c r="P7" s="1618"/>
    </row>
    <row r="8" spans="1:19" s="108" customFormat="1" ht="17.25" thickBot="1">
      <c r="A8" s="1462" t="s">
        <v>21</v>
      </c>
      <c r="B8" s="1633">
        <f>SUM(B11:B61)</f>
        <v>867</v>
      </c>
      <c r="C8" s="1633">
        <f>SUM(C11:C61)</f>
        <v>79144</v>
      </c>
      <c r="D8" s="823" t="s">
        <v>21</v>
      </c>
      <c r="E8" s="824">
        <f>SUM(E9:E10)</f>
        <v>71506</v>
      </c>
      <c r="F8" s="824">
        <v>3689</v>
      </c>
      <c r="G8" s="824">
        <f>SUM(G9:G10)</f>
        <v>67817</v>
      </c>
      <c r="H8" s="823" t="s">
        <v>227</v>
      </c>
      <c r="I8" s="824">
        <f>SUM(J8:P8)</f>
        <v>12441</v>
      </c>
      <c r="J8" s="824">
        <f>SUM(J9:J10)</f>
        <v>865</v>
      </c>
      <c r="K8" s="824">
        <f t="shared" ref="K8:P8" si="0">SUM(K9:K10)</f>
        <v>634</v>
      </c>
      <c r="L8" s="824">
        <f t="shared" si="0"/>
        <v>8048</v>
      </c>
      <c r="M8" s="824">
        <f t="shared" si="0"/>
        <v>649</v>
      </c>
      <c r="N8" s="824">
        <f t="shared" si="0"/>
        <v>59</v>
      </c>
      <c r="O8" s="824">
        <f t="shared" si="0"/>
        <v>1254</v>
      </c>
      <c r="P8" s="825">
        <f t="shared" si="0"/>
        <v>932</v>
      </c>
      <c r="Q8" s="1054"/>
      <c r="R8" s="1054"/>
      <c r="S8" s="1054"/>
    </row>
    <row r="9" spans="1:19" s="108" customFormat="1" ht="17.25" thickBot="1">
      <c r="A9" s="1463"/>
      <c r="B9" s="1633"/>
      <c r="C9" s="1633"/>
      <c r="D9" s="827" t="s">
        <v>15</v>
      </c>
      <c r="E9" s="828">
        <f t="shared" ref="E9:G10" si="1">SUM(E12,E15,E18,E21,E24,E27,E30,E33,E36,E39,E42,E45,E48,E51,E54,E57,E60)</f>
        <v>37445</v>
      </c>
      <c r="F9" s="828">
        <v>2675</v>
      </c>
      <c r="G9" s="828">
        <f t="shared" si="1"/>
        <v>34770</v>
      </c>
      <c r="H9" s="827" t="s">
        <v>49</v>
      </c>
      <c r="I9" s="828">
        <f>SUM(J9:P9)</f>
        <v>431</v>
      </c>
      <c r="J9" s="828">
        <f>SUM(J12,J15,J18,J21,J24,J27,J30,J33,J36,J39,J42,J45,J48,J51,J54,J57,J60)</f>
        <v>41</v>
      </c>
      <c r="K9" s="828">
        <f t="shared" ref="K9:P10" si="2">SUM(K12,K15,K18,K21,K24,K27,K30,K33,K36,K39,K42,K45,K48,K51,K54,K57,K60)</f>
        <v>18</v>
      </c>
      <c r="L9" s="828">
        <f t="shared" si="2"/>
        <v>39</v>
      </c>
      <c r="M9" s="828">
        <f t="shared" si="2"/>
        <v>12</v>
      </c>
      <c r="N9" s="828">
        <f t="shared" si="2"/>
        <v>1</v>
      </c>
      <c r="O9" s="828">
        <f t="shared" si="2"/>
        <v>3</v>
      </c>
      <c r="P9" s="829">
        <f t="shared" si="2"/>
        <v>317</v>
      </c>
      <c r="Q9" s="1054"/>
      <c r="R9" s="1054"/>
      <c r="S9" s="1054"/>
    </row>
    <row r="10" spans="1:19" s="108" customFormat="1" ht="17.25" thickBot="1">
      <c r="A10" s="1481"/>
      <c r="B10" s="1633"/>
      <c r="C10" s="1633"/>
      <c r="D10" s="830" t="s">
        <v>16</v>
      </c>
      <c r="E10" s="831">
        <f t="shared" si="1"/>
        <v>34061</v>
      </c>
      <c r="F10" s="831">
        <v>1014</v>
      </c>
      <c r="G10" s="831">
        <f t="shared" si="1"/>
        <v>33047</v>
      </c>
      <c r="H10" s="830" t="s">
        <v>228</v>
      </c>
      <c r="I10" s="831">
        <f>SUM(J10:P10)</f>
        <v>12010</v>
      </c>
      <c r="J10" s="831">
        <f>SUM(J13,J16,J19,J22,J25,J28,J31,J34,J37,J40,J43,J46,J49,J52,J55,J58,J61)</f>
        <v>824</v>
      </c>
      <c r="K10" s="831">
        <f t="shared" si="2"/>
        <v>616</v>
      </c>
      <c r="L10" s="831">
        <f t="shared" si="2"/>
        <v>8009</v>
      </c>
      <c r="M10" s="831">
        <f t="shared" si="2"/>
        <v>637</v>
      </c>
      <c r="N10" s="831">
        <f t="shared" si="2"/>
        <v>58</v>
      </c>
      <c r="O10" s="831">
        <f t="shared" si="2"/>
        <v>1251</v>
      </c>
      <c r="P10" s="832">
        <f t="shared" si="2"/>
        <v>615</v>
      </c>
      <c r="Q10" s="1054"/>
      <c r="R10" s="1054"/>
      <c r="S10" s="1054"/>
    </row>
    <row r="11" spans="1:19">
      <c r="A11" s="1368" t="s">
        <v>242</v>
      </c>
      <c r="B11" s="1632">
        <v>280</v>
      </c>
      <c r="C11" s="1632">
        <v>27893</v>
      </c>
      <c r="D11" s="833" t="s">
        <v>227</v>
      </c>
      <c r="E11" s="1048">
        <v>26333</v>
      </c>
      <c r="F11" s="1048">
        <v>1478</v>
      </c>
      <c r="G11" s="1048">
        <v>24855</v>
      </c>
      <c r="H11" s="833" t="s">
        <v>227</v>
      </c>
      <c r="I11" s="1048">
        <v>4626</v>
      </c>
      <c r="J11" s="1048">
        <v>280</v>
      </c>
      <c r="K11" s="834">
        <v>189</v>
      </c>
      <c r="L11" s="834">
        <v>3006</v>
      </c>
      <c r="M11" s="1048">
        <v>330</v>
      </c>
      <c r="N11" s="1048">
        <v>44</v>
      </c>
      <c r="O11" s="1048">
        <v>457</v>
      </c>
      <c r="P11" s="1055">
        <v>320</v>
      </c>
      <c r="Q11" s="985"/>
      <c r="R11" s="985"/>
      <c r="S11" s="985"/>
    </row>
    <row r="12" spans="1:19">
      <c r="A12" s="1364"/>
      <c r="B12" s="1632"/>
      <c r="C12" s="1632"/>
      <c r="D12" s="836" t="s">
        <v>49</v>
      </c>
      <c r="E12" s="1049">
        <v>13694</v>
      </c>
      <c r="F12" s="1050">
        <v>1087</v>
      </c>
      <c r="G12" s="1050">
        <v>12607</v>
      </c>
      <c r="H12" s="836" t="s">
        <v>49</v>
      </c>
      <c r="I12" s="1049">
        <v>58</v>
      </c>
      <c r="J12" s="1050">
        <v>4</v>
      </c>
      <c r="K12" s="837">
        <v>4</v>
      </c>
      <c r="L12" s="837">
        <v>13</v>
      </c>
      <c r="M12" s="1050">
        <v>4</v>
      </c>
      <c r="N12" s="1050">
        <v>1</v>
      </c>
      <c r="O12" s="1050">
        <v>1</v>
      </c>
      <c r="P12" s="1056">
        <v>31</v>
      </c>
      <c r="Q12" s="985"/>
      <c r="R12" s="985"/>
      <c r="S12" s="985"/>
    </row>
    <row r="13" spans="1:19">
      <c r="A13" s="1364"/>
      <c r="B13" s="1632"/>
      <c r="C13" s="1632"/>
      <c r="D13" s="836" t="s">
        <v>228</v>
      </c>
      <c r="E13" s="1049">
        <v>12639</v>
      </c>
      <c r="F13" s="1050">
        <v>391</v>
      </c>
      <c r="G13" s="1050">
        <v>12248</v>
      </c>
      <c r="H13" s="836" t="s">
        <v>228</v>
      </c>
      <c r="I13" s="1049">
        <v>4568</v>
      </c>
      <c r="J13" s="1050">
        <v>276</v>
      </c>
      <c r="K13" s="837">
        <v>185</v>
      </c>
      <c r="L13" s="837">
        <v>2993</v>
      </c>
      <c r="M13" s="1050">
        <v>326</v>
      </c>
      <c r="N13" s="1050">
        <v>43</v>
      </c>
      <c r="O13" s="1050">
        <v>456</v>
      </c>
      <c r="P13" s="1056">
        <v>289</v>
      </c>
      <c r="Q13" s="985"/>
      <c r="R13" s="985"/>
      <c r="S13" s="985"/>
    </row>
    <row r="14" spans="1:19">
      <c r="A14" s="1364" t="s">
        <v>243</v>
      </c>
      <c r="B14" s="1632">
        <v>32</v>
      </c>
      <c r="C14" s="1632">
        <v>2607</v>
      </c>
      <c r="D14" s="836" t="s">
        <v>227</v>
      </c>
      <c r="E14" s="1049">
        <v>2404</v>
      </c>
      <c r="F14" s="1050">
        <v>124</v>
      </c>
      <c r="G14" s="1050">
        <v>2280</v>
      </c>
      <c r="H14" s="836" t="s">
        <v>227</v>
      </c>
      <c r="I14" s="1049">
        <v>416</v>
      </c>
      <c r="J14" s="1050">
        <v>32</v>
      </c>
      <c r="K14" s="837">
        <v>20</v>
      </c>
      <c r="L14" s="837">
        <v>261</v>
      </c>
      <c r="M14" s="1050">
        <v>22</v>
      </c>
      <c r="N14" s="1050">
        <v>0</v>
      </c>
      <c r="O14" s="1050">
        <v>39</v>
      </c>
      <c r="P14" s="1056">
        <v>42</v>
      </c>
      <c r="Q14" s="985"/>
      <c r="R14" s="985"/>
      <c r="S14" s="985"/>
    </row>
    <row r="15" spans="1:19">
      <c r="A15" s="1364" t="s">
        <v>339</v>
      </c>
      <c r="B15" s="1632"/>
      <c r="C15" s="1632"/>
      <c r="D15" s="836" t="s">
        <v>49</v>
      </c>
      <c r="E15" s="1049">
        <v>1218</v>
      </c>
      <c r="F15" s="1050">
        <v>89</v>
      </c>
      <c r="G15" s="1050">
        <v>1129</v>
      </c>
      <c r="H15" s="836" t="s">
        <v>49</v>
      </c>
      <c r="I15" s="1049">
        <v>31</v>
      </c>
      <c r="J15" s="1050">
        <v>3</v>
      </c>
      <c r="K15" s="837">
        <v>0</v>
      </c>
      <c r="L15" s="837">
        <v>0</v>
      </c>
      <c r="M15" s="1050">
        <v>0</v>
      </c>
      <c r="N15" s="1050">
        <v>0</v>
      </c>
      <c r="O15" s="1050">
        <v>0</v>
      </c>
      <c r="P15" s="1056">
        <v>28</v>
      </c>
      <c r="Q15" s="985"/>
      <c r="R15" s="985"/>
      <c r="S15" s="985"/>
    </row>
    <row r="16" spans="1:19">
      <c r="A16" s="1364" t="s">
        <v>339</v>
      </c>
      <c r="B16" s="1632"/>
      <c r="C16" s="1632"/>
      <c r="D16" s="836" t="s">
        <v>228</v>
      </c>
      <c r="E16" s="1049">
        <v>1186</v>
      </c>
      <c r="F16" s="1050">
        <v>35</v>
      </c>
      <c r="G16" s="1050">
        <v>1151</v>
      </c>
      <c r="H16" s="836" t="s">
        <v>228</v>
      </c>
      <c r="I16" s="1049">
        <v>385</v>
      </c>
      <c r="J16" s="1050">
        <v>29</v>
      </c>
      <c r="K16" s="837">
        <v>20</v>
      </c>
      <c r="L16" s="837">
        <v>261</v>
      </c>
      <c r="M16" s="1050">
        <v>22</v>
      </c>
      <c r="N16" s="1050">
        <v>0</v>
      </c>
      <c r="O16" s="1050">
        <v>39</v>
      </c>
      <c r="P16" s="1056">
        <v>14</v>
      </c>
      <c r="Q16" s="985"/>
      <c r="R16" s="985"/>
      <c r="S16" s="985"/>
    </row>
    <row r="17" spans="1:19">
      <c r="A17" s="1364" t="s">
        <v>244</v>
      </c>
      <c r="B17" s="1632">
        <v>14</v>
      </c>
      <c r="C17" s="1632">
        <v>1391</v>
      </c>
      <c r="D17" s="836" t="s">
        <v>227</v>
      </c>
      <c r="E17" s="1049">
        <v>1115</v>
      </c>
      <c r="F17" s="1050">
        <v>74</v>
      </c>
      <c r="G17" s="1050">
        <v>1041</v>
      </c>
      <c r="H17" s="836" t="s">
        <v>227</v>
      </c>
      <c r="I17" s="1049">
        <v>202</v>
      </c>
      <c r="J17" s="1050">
        <v>14</v>
      </c>
      <c r="K17" s="837">
        <v>14</v>
      </c>
      <c r="L17" s="837">
        <v>124</v>
      </c>
      <c r="M17" s="1050">
        <v>13</v>
      </c>
      <c r="N17" s="1050">
        <v>0</v>
      </c>
      <c r="O17" s="1050">
        <v>20</v>
      </c>
      <c r="P17" s="1056">
        <v>17</v>
      </c>
      <c r="Q17" s="985"/>
      <c r="R17" s="985"/>
      <c r="S17" s="985"/>
    </row>
    <row r="18" spans="1:19">
      <c r="A18" s="1364" t="s">
        <v>340</v>
      </c>
      <c r="B18" s="1632"/>
      <c r="C18" s="1632"/>
      <c r="D18" s="836" t="s">
        <v>49</v>
      </c>
      <c r="E18" s="1049">
        <v>583</v>
      </c>
      <c r="F18" s="1050">
        <v>47</v>
      </c>
      <c r="G18" s="1050">
        <v>536</v>
      </c>
      <c r="H18" s="836" t="s">
        <v>49</v>
      </c>
      <c r="I18" s="1049">
        <v>16</v>
      </c>
      <c r="J18" s="1050">
        <v>2</v>
      </c>
      <c r="K18" s="837">
        <v>1</v>
      </c>
      <c r="L18" s="837">
        <v>2</v>
      </c>
      <c r="M18" s="1050">
        <v>0</v>
      </c>
      <c r="N18" s="1050">
        <v>0</v>
      </c>
      <c r="O18" s="1050">
        <v>0</v>
      </c>
      <c r="P18" s="1056">
        <v>11</v>
      </c>
      <c r="Q18" s="985"/>
      <c r="R18" s="985"/>
      <c r="S18" s="985"/>
    </row>
    <row r="19" spans="1:19">
      <c r="A19" s="1364" t="s">
        <v>340</v>
      </c>
      <c r="B19" s="1632"/>
      <c r="C19" s="1632"/>
      <c r="D19" s="836" t="s">
        <v>228</v>
      </c>
      <c r="E19" s="1049">
        <v>532</v>
      </c>
      <c r="F19" s="1050">
        <v>27</v>
      </c>
      <c r="G19" s="1050">
        <v>505</v>
      </c>
      <c r="H19" s="836" t="s">
        <v>228</v>
      </c>
      <c r="I19" s="1049">
        <v>186</v>
      </c>
      <c r="J19" s="1050">
        <v>12</v>
      </c>
      <c r="K19" s="837">
        <v>13</v>
      </c>
      <c r="L19" s="837">
        <v>122</v>
      </c>
      <c r="M19" s="1050">
        <v>13</v>
      </c>
      <c r="N19" s="1050">
        <v>0</v>
      </c>
      <c r="O19" s="1050">
        <v>20</v>
      </c>
      <c r="P19" s="1056">
        <v>6</v>
      </c>
      <c r="Q19" s="985"/>
      <c r="R19" s="985"/>
      <c r="S19" s="985"/>
    </row>
    <row r="20" spans="1:19">
      <c r="A20" s="1364" t="s">
        <v>245</v>
      </c>
      <c r="B20" s="1632">
        <v>57</v>
      </c>
      <c r="C20" s="1632">
        <v>5081</v>
      </c>
      <c r="D20" s="836" t="s">
        <v>227</v>
      </c>
      <c r="E20" s="1049">
        <v>4623</v>
      </c>
      <c r="F20" s="1050">
        <v>309</v>
      </c>
      <c r="G20" s="1050">
        <v>4314</v>
      </c>
      <c r="H20" s="836" t="s">
        <v>227</v>
      </c>
      <c r="I20" s="1049">
        <v>808</v>
      </c>
      <c r="J20" s="1050">
        <v>57</v>
      </c>
      <c r="K20" s="837">
        <v>64</v>
      </c>
      <c r="L20" s="837">
        <v>509</v>
      </c>
      <c r="M20" s="1050">
        <v>42</v>
      </c>
      <c r="N20" s="1050">
        <v>9</v>
      </c>
      <c r="O20" s="1050">
        <v>90</v>
      </c>
      <c r="P20" s="1056">
        <v>37</v>
      </c>
      <c r="Q20" s="985"/>
      <c r="R20" s="985"/>
      <c r="S20" s="985"/>
    </row>
    <row r="21" spans="1:19">
      <c r="A21" s="1364" t="s">
        <v>341</v>
      </c>
      <c r="B21" s="1632"/>
      <c r="C21" s="1632"/>
      <c r="D21" s="836" t="s">
        <v>49</v>
      </c>
      <c r="E21" s="1049">
        <v>2429</v>
      </c>
      <c r="F21" s="1050">
        <v>226</v>
      </c>
      <c r="G21" s="1050">
        <v>2203</v>
      </c>
      <c r="H21" s="836" t="s">
        <v>49</v>
      </c>
      <c r="I21" s="1049">
        <v>22</v>
      </c>
      <c r="J21" s="1050">
        <v>3</v>
      </c>
      <c r="K21" s="837">
        <v>2</v>
      </c>
      <c r="L21" s="837">
        <v>0</v>
      </c>
      <c r="M21" s="1050">
        <v>3</v>
      </c>
      <c r="N21" s="1050">
        <v>0</v>
      </c>
      <c r="O21" s="1050">
        <v>0</v>
      </c>
      <c r="P21" s="1056">
        <v>14</v>
      </c>
      <c r="Q21" s="985"/>
      <c r="R21" s="985"/>
      <c r="S21" s="985"/>
    </row>
    <row r="22" spans="1:19">
      <c r="A22" s="1364" t="s">
        <v>341</v>
      </c>
      <c r="B22" s="1632"/>
      <c r="C22" s="1632"/>
      <c r="D22" s="836" t="s">
        <v>228</v>
      </c>
      <c r="E22" s="1049">
        <v>2194</v>
      </c>
      <c r="F22" s="1050">
        <v>83</v>
      </c>
      <c r="G22" s="1050">
        <v>2111</v>
      </c>
      <c r="H22" s="836" t="s">
        <v>228</v>
      </c>
      <c r="I22" s="1049">
        <v>786</v>
      </c>
      <c r="J22" s="1050">
        <v>54</v>
      </c>
      <c r="K22" s="837">
        <v>62</v>
      </c>
      <c r="L22" s="837">
        <v>509</v>
      </c>
      <c r="M22" s="1050">
        <v>39</v>
      </c>
      <c r="N22" s="1050">
        <v>9</v>
      </c>
      <c r="O22" s="1050">
        <v>90</v>
      </c>
      <c r="P22" s="1056">
        <v>23</v>
      </c>
      <c r="Q22" s="985"/>
      <c r="R22" s="985"/>
      <c r="S22" s="985"/>
    </row>
    <row r="23" spans="1:19">
      <c r="A23" s="1364" t="s">
        <v>246</v>
      </c>
      <c r="B23" s="1632">
        <v>2</v>
      </c>
      <c r="C23" s="1632">
        <v>255</v>
      </c>
      <c r="D23" s="836" t="s">
        <v>227</v>
      </c>
      <c r="E23" s="1049">
        <v>197</v>
      </c>
      <c r="F23" s="1050">
        <v>12</v>
      </c>
      <c r="G23" s="1050">
        <v>185</v>
      </c>
      <c r="H23" s="836" t="s">
        <v>227</v>
      </c>
      <c r="I23" s="1049">
        <v>29</v>
      </c>
      <c r="J23" s="1050">
        <v>2</v>
      </c>
      <c r="K23" s="837">
        <v>1</v>
      </c>
      <c r="L23" s="837">
        <v>18</v>
      </c>
      <c r="M23" s="1050">
        <v>3</v>
      </c>
      <c r="N23" s="1050">
        <v>0</v>
      </c>
      <c r="O23" s="1050">
        <v>3</v>
      </c>
      <c r="P23" s="1056">
        <v>2</v>
      </c>
      <c r="Q23" s="985"/>
      <c r="R23" s="985"/>
      <c r="S23" s="985"/>
    </row>
    <row r="24" spans="1:19">
      <c r="A24" s="1364" t="s">
        <v>342</v>
      </c>
      <c r="B24" s="1632"/>
      <c r="C24" s="1632"/>
      <c r="D24" s="836" t="s">
        <v>49</v>
      </c>
      <c r="E24" s="1049">
        <v>110</v>
      </c>
      <c r="F24" s="1050">
        <v>10</v>
      </c>
      <c r="G24" s="1050">
        <v>100</v>
      </c>
      <c r="H24" s="836" t="s">
        <v>49</v>
      </c>
      <c r="I24" s="1049">
        <v>2</v>
      </c>
      <c r="J24" s="1050">
        <v>0</v>
      </c>
      <c r="K24" s="837">
        <v>0</v>
      </c>
      <c r="L24" s="837">
        <v>0</v>
      </c>
      <c r="M24" s="1050">
        <v>0</v>
      </c>
      <c r="N24" s="1050">
        <v>0</v>
      </c>
      <c r="O24" s="1050">
        <v>0</v>
      </c>
      <c r="P24" s="1056">
        <v>2</v>
      </c>
      <c r="Q24" s="985"/>
      <c r="R24" s="985"/>
      <c r="S24" s="985"/>
    </row>
    <row r="25" spans="1:19">
      <c r="A25" s="1364" t="s">
        <v>342</v>
      </c>
      <c r="B25" s="1632"/>
      <c r="C25" s="1632"/>
      <c r="D25" s="836" t="s">
        <v>228</v>
      </c>
      <c r="E25" s="1049">
        <v>87</v>
      </c>
      <c r="F25" s="1050">
        <v>2</v>
      </c>
      <c r="G25" s="1050">
        <v>85</v>
      </c>
      <c r="H25" s="836" t="s">
        <v>228</v>
      </c>
      <c r="I25" s="1049">
        <v>27</v>
      </c>
      <c r="J25" s="1050">
        <v>2</v>
      </c>
      <c r="K25" s="837">
        <v>1</v>
      </c>
      <c r="L25" s="837">
        <v>18</v>
      </c>
      <c r="M25" s="1050">
        <v>3</v>
      </c>
      <c r="N25" s="1050">
        <v>0</v>
      </c>
      <c r="O25" s="1050">
        <v>3</v>
      </c>
      <c r="P25" s="1056">
        <v>0</v>
      </c>
      <c r="Q25" s="985"/>
      <c r="R25" s="985"/>
      <c r="S25" s="985"/>
    </row>
    <row r="26" spans="1:19">
      <c r="A26" s="1364" t="s">
        <v>247</v>
      </c>
      <c r="B26" s="1632">
        <v>16</v>
      </c>
      <c r="C26" s="1632">
        <v>955</v>
      </c>
      <c r="D26" s="836" t="s">
        <v>227</v>
      </c>
      <c r="E26" s="1049">
        <v>865</v>
      </c>
      <c r="F26" s="1050">
        <v>48</v>
      </c>
      <c r="G26" s="1050">
        <v>817</v>
      </c>
      <c r="H26" s="836" t="s">
        <v>227</v>
      </c>
      <c r="I26" s="1049">
        <v>174</v>
      </c>
      <c r="J26" s="1050">
        <v>16</v>
      </c>
      <c r="K26" s="837">
        <v>12</v>
      </c>
      <c r="L26" s="837">
        <v>121</v>
      </c>
      <c r="M26" s="1050">
        <v>5</v>
      </c>
      <c r="N26" s="1050">
        <v>0</v>
      </c>
      <c r="O26" s="1050">
        <v>14</v>
      </c>
      <c r="P26" s="1056">
        <v>6</v>
      </c>
      <c r="Q26" s="985"/>
      <c r="R26" s="985"/>
      <c r="S26" s="985"/>
    </row>
    <row r="27" spans="1:19">
      <c r="A27" s="1364" t="s">
        <v>343</v>
      </c>
      <c r="B27" s="1632"/>
      <c r="C27" s="1632"/>
      <c r="D27" s="836" t="s">
        <v>49</v>
      </c>
      <c r="E27" s="1049">
        <v>464</v>
      </c>
      <c r="F27" s="1050">
        <v>33</v>
      </c>
      <c r="G27" s="1050">
        <v>431</v>
      </c>
      <c r="H27" s="836" t="s">
        <v>49</v>
      </c>
      <c r="I27" s="1049">
        <v>4</v>
      </c>
      <c r="J27" s="1050">
        <v>0</v>
      </c>
      <c r="K27" s="837">
        <v>1</v>
      </c>
      <c r="L27" s="837">
        <v>1</v>
      </c>
      <c r="M27" s="1050">
        <v>0</v>
      </c>
      <c r="N27" s="1050">
        <v>0</v>
      </c>
      <c r="O27" s="1050">
        <v>0</v>
      </c>
      <c r="P27" s="1056">
        <v>2</v>
      </c>
      <c r="Q27" s="985"/>
      <c r="R27" s="985"/>
      <c r="S27" s="985"/>
    </row>
    <row r="28" spans="1:19">
      <c r="A28" s="1364" t="s">
        <v>343</v>
      </c>
      <c r="B28" s="1632"/>
      <c r="C28" s="1632"/>
      <c r="D28" s="836" t="s">
        <v>228</v>
      </c>
      <c r="E28" s="1049">
        <v>401</v>
      </c>
      <c r="F28" s="1050">
        <v>15</v>
      </c>
      <c r="G28" s="1050">
        <v>386</v>
      </c>
      <c r="H28" s="836" t="s">
        <v>228</v>
      </c>
      <c r="I28" s="1049">
        <v>170</v>
      </c>
      <c r="J28" s="1050">
        <v>16</v>
      </c>
      <c r="K28" s="837">
        <v>11</v>
      </c>
      <c r="L28" s="837">
        <v>120</v>
      </c>
      <c r="M28" s="1050">
        <v>5</v>
      </c>
      <c r="N28" s="1050">
        <v>0</v>
      </c>
      <c r="O28" s="1050">
        <v>14</v>
      </c>
      <c r="P28" s="1056">
        <v>4</v>
      </c>
      <c r="Q28" s="985"/>
      <c r="R28" s="985"/>
      <c r="S28" s="985"/>
    </row>
    <row r="29" spans="1:19">
      <c r="A29" s="1364" t="s">
        <v>248</v>
      </c>
      <c r="B29" s="1632">
        <v>14</v>
      </c>
      <c r="C29" s="1632">
        <v>1340</v>
      </c>
      <c r="D29" s="836" t="s">
        <v>227</v>
      </c>
      <c r="E29" s="1049">
        <v>1262</v>
      </c>
      <c r="F29" s="1050">
        <v>59</v>
      </c>
      <c r="G29" s="1050">
        <v>1203</v>
      </c>
      <c r="H29" s="836" t="s">
        <v>227</v>
      </c>
      <c r="I29" s="1049">
        <v>200</v>
      </c>
      <c r="J29" s="1050">
        <v>14</v>
      </c>
      <c r="K29" s="837">
        <v>15</v>
      </c>
      <c r="L29" s="837">
        <v>130</v>
      </c>
      <c r="M29" s="1050">
        <v>8</v>
      </c>
      <c r="N29" s="1050">
        <v>0</v>
      </c>
      <c r="O29" s="1050">
        <v>26</v>
      </c>
      <c r="P29" s="1056">
        <v>7</v>
      </c>
      <c r="Q29" s="985"/>
      <c r="R29" s="985"/>
      <c r="S29" s="985"/>
    </row>
    <row r="30" spans="1:19">
      <c r="A30" s="1364" t="s">
        <v>344</v>
      </c>
      <c r="B30" s="1632"/>
      <c r="C30" s="1632"/>
      <c r="D30" s="836" t="s">
        <v>49</v>
      </c>
      <c r="E30" s="1049">
        <v>680</v>
      </c>
      <c r="F30" s="1050">
        <v>52</v>
      </c>
      <c r="G30" s="1050">
        <v>628</v>
      </c>
      <c r="H30" s="836" t="s">
        <v>49</v>
      </c>
      <c r="I30" s="1049">
        <v>7</v>
      </c>
      <c r="J30" s="1050">
        <v>1</v>
      </c>
      <c r="K30" s="837">
        <v>0</v>
      </c>
      <c r="L30" s="837">
        <v>1</v>
      </c>
      <c r="M30" s="1050">
        <v>0</v>
      </c>
      <c r="N30" s="1050">
        <v>0</v>
      </c>
      <c r="O30" s="1050">
        <v>0</v>
      </c>
      <c r="P30" s="1056">
        <v>5</v>
      </c>
      <c r="Q30" s="985"/>
      <c r="R30" s="985"/>
      <c r="S30" s="985"/>
    </row>
    <row r="31" spans="1:19" ht="16.5" customHeight="1">
      <c r="A31" s="1364" t="s">
        <v>344</v>
      </c>
      <c r="B31" s="1632"/>
      <c r="C31" s="1632"/>
      <c r="D31" s="836" t="s">
        <v>228</v>
      </c>
      <c r="E31" s="1049">
        <v>582</v>
      </c>
      <c r="F31" s="1050">
        <v>7</v>
      </c>
      <c r="G31" s="1050">
        <v>575</v>
      </c>
      <c r="H31" s="836" t="s">
        <v>228</v>
      </c>
      <c r="I31" s="1049">
        <v>193</v>
      </c>
      <c r="J31" s="1050">
        <v>13</v>
      </c>
      <c r="K31" s="837">
        <v>15</v>
      </c>
      <c r="L31" s="837">
        <v>129</v>
      </c>
      <c r="M31" s="1050">
        <v>8</v>
      </c>
      <c r="N31" s="1050">
        <v>0</v>
      </c>
      <c r="O31" s="1050">
        <v>26</v>
      </c>
      <c r="P31" s="1056">
        <v>2</v>
      </c>
      <c r="Q31" s="985"/>
      <c r="R31" s="985"/>
      <c r="S31" s="985"/>
    </row>
    <row r="32" spans="1:19" ht="16.5" customHeight="1">
      <c r="A32" s="1364" t="s">
        <v>982</v>
      </c>
      <c r="B32" s="1632">
        <v>1</v>
      </c>
      <c r="C32" s="1632">
        <v>99</v>
      </c>
      <c r="D32" s="836" t="s">
        <v>227</v>
      </c>
      <c r="E32" s="1049">
        <v>93</v>
      </c>
      <c r="F32" s="1050">
        <v>3</v>
      </c>
      <c r="G32" s="1050">
        <v>90</v>
      </c>
      <c r="H32" s="836" t="s">
        <v>227</v>
      </c>
      <c r="I32" s="1049">
        <v>16</v>
      </c>
      <c r="J32" s="1050">
        <v>1</v>
      </c>
      <c r="K32" s="837">
        <v>1</v>
      </c>
      <c r="L32" s="837">
        <v>10</v>
      </c>
      <c r="M32" s="1050">
        <v>0</v>
      </c>
      <c r="N32" s="1050">
        <v>0</v>
      </c>
      <c r="O32" s="1050">
        <v>1</v>
      </c>
      <c r="P32" s="1056">
        <v>3</v>
      </c>
      <c r="Q32" s="985"/>
      <c r="R32" s="985"/>
      <c r="S32" s="985"/>
    </row>
    <row r="33" spans="1:19">
      <c r="A33" s="1364"/>
      <c r="B33" s="1632"/>
      <c r="C33" s="1632"/>
      <c r="D33" s="836" t="s">
        <v>49</v>
      </c>
      <c r="E33" s="1049">
        <v>44</v>
      </c>
      <c r="F33" s="1050">
        <v>1</v>
      </c>
      <c r="G33" s="1050">
        <v>43</v>
      </c>
      <c r="H33" s="836" t="s">
        <v>49</v>
      </c>
      <c r="I33" s="1049">
        <v>1</v>
      </c>
      <c r="J33" s="1050">
        <v>0</v>
      </c>
      <c r="K33" s="837">
        <v>0</v>
      </c>
      <c r="L33" s="837">
        <v>0</v>
      </c>
      <c r="M33" s="1050">
        <v>0</v>
      </c>
      <c r="N33" s="1050">
        <v>0</v>
      </c>
      <c r="O33" s="1050">
        <v>0</v>
      </c>
      <c r="P33" s="1056">
        <v>1</v>
      </c>
      <c r="Q33" s="985"/>
      <c r="R33" s="985"/>
      <c r="S33" s="985"/>
    </row>
    <row r="34" spans="1:19">
      <c r="A34" s="1364"/>
      <c r="B34" s="1632"/>
      <c r="C34" s="1632"/>
      <c r="D34" s="836" t="s">
        <v>228</v>
      </c>
      <c r="E34" s="1049">
        <v>49</v>
      </c>
      <c r="F34" s="1050">
        <v>2</v>
      </c>
      <c r="G34" s="1050">
        <v>47</v>
      </c>
      <c r="H34" s="836" t="s">
        <v>228</v>
      </c>
      <c r="I34" s="1049">
        <v>15</v>
      </c>
      <c r="J34" s="1050">
        <v>1</v>
      </c>
      <c r="K34" s="837">
        <v>1</v>
      </c>
      <c r="L34" s="837">
        <v>10</v>
      </c>
      <c r="M34" s="1050">
        <v>0</v>
      </c>
      <c r="N34" s="1050">
        <v>0</v>
      </c>
      <c r="O34" s="1050">
        <v>1</v>
      </c>
      <c r="P34" s="1056">
        <v>2</v>
      </c>
      <c r="Q34" s="985"/>
      <c r="R34" s="985"/>
      <c r="S34" s="985"/>
    </row>
    <row r="35" spans="1:19" ht="16.5" customHeight="1">
      <c r="A35" s="1364" t="s">
        <v>284</v>
      </c>
      <c r="B35" s="1632">
        <v>260</v>
      </c>
      <c r="C35" s="1632">
        <v>22637</v>
      </c>
      <c r="D35" s="836" t="s">
        <v>227</v>
      </c>
      <c r="E35" s="1049">
        <v>20850</v>
      </c>
      <c r="F35" s="1050">
        <v>1121</v>
      </c>
      <c r="G35" s="1050">
        <v>19729</v>
      </c>
      <c r="H35" s="836" t="s">
        <v>227</v>
      </c>
      <c r="I35" s="1049">
        <v>3578</v>
      </c>
      <c r="J35" s="1050">
        <v>258</v>
      </c>
      <c r="K35" s="837">
        <v>228</v>
      </c>
      <c r="L35" s="837">
        <v>2305</v>
      </c>
      <c r="M35" s="1050">
        <v>162</v>
      </c>
      <c r="N35" s="1050">
        <v>2</v>
      </c>
      <c r="O35" s="1050">
        <v>373</v>
      </c>
      <c r="P35" s="1056">
        <v>250</v>
      </c>
      <c r="Q35" s="985"/>
      <c r="R35" s="985"/>
      <c r="S35" s="985"/>
    </row>
    <row r="36" spans="1:19">
      <c r="A36" s="1364" t="s">
        <v>355</v>
      </c>
      <c r="B36" s="1632"/>
      <c r="C36" s="1632"/>
      <c r="D36" s="836" t="s">
        <v>49</v>
      </c>
      <c r="E36" s="1049">
        <v>11043</v>
      </c>
      <c r="F36" s="1050">
        <v>802</v>
      </c>
      <c r="G36" s="1050">
        <v>10241</v>
      </c>
      <c r="H36" s="836" t="s">
        <v>49</v>
      </c>
      <c r="I36" s="1049">
        <v>104</v>
      </c>
      <c r="J36" s="1050">
        <v>4</v>
      </c>
      <c r="K36" s="837">
        <v>6</v>
      </c>
      <c r="L36" s="837">
        <v>5</v>
      </c>
      <c r="M36" s="1050">
        <v>4</v>
      </c>
      <c r="N36" s="1050">
        <v>0</v>
      </c>
      <c r="O36" s="1050">
        <v>2</v>
      </c>
      <c r="P36" s="1056">
        <v>83</v>
      </c>
      <c r="Q36" s="985"/>
      <c r="R36" s="985"/>
      <c r="S36" s="985"/>
    </row>
    <row r="37" spans="1:19">
      <c r="A37" s="1364" t="s">
        <v>355</v>
      </c>
      <c r="B37" s="1632"/>
      <c r="C37" s="1632"/>
      <c r="D37" s="836" t="s">
        <v>228</v>
      </c>
      <c r="E37" s="1049">
        <v>9807</v>
      </c>
      <c r="F37" s="1050">
        <v>319</v>
      </c>
      <c r="G37" s="1050">
        <v>9488</v>
      </c>
      <c r="H37" s="836" t="s">
        <v>228</v>
      </c>
      <c r="I37" s="1049">
        <v>3474</v>
      </c>
      <c r="J37" s="1050">
        <v>254</v>
      </c>
      <c r="K37" s="837">
        <v>222</v>
      </c>
      <c r="L37" s="837">
        <v>2300</v>
      </c>
      <c r="M37" s="1050">
        <v>158</v>
      </c>
      <c r="N37" s="1050">
        <v>2</v>
      </c>
      <c r="O37" s="1050">
        <v>371</v>
      </c>
      <c r="P37" s="1056">
        <v>167</v>
      </c>
      <c r="Q37" s="985"/>
      <c r="R37" s="985"/>
      <c r="S37" s="985"/>
    </row>
    <row r="38" spans="1:19" ht="16.5" customHeight="1">
      <c r="A38" s="1364" t="s">
        <v>8</v>
      </c>
      <c r="B38" s="1632">
        <v>18</v>
      </c>
      <c r="C38" s="1632">
        <v>1544</v>
      </c>
      <c r="D38" s="836" t="s">
        <v>227</v>
      </c>
      <c r="E38" s="1049">
        <v>1208</v>
      </c>
      <c r="F38" s="1050">
        <v>50</v>
      </c>
      <c r="G38" s="1050">
        <v>1158</v>
      </c>
      <c r="H38" s="836" t="s">
        <v>227</v>
      </c>
      <c r="I38" s="1049">
        <v>218</v>
      </c>
      <c r="J38" s="1050">
        <v>18</v>
      </c>
      <c r="K38" s="837">
        <v>9</v>
      </c>
      <c r="L38" s="837">
        <v>133</v>
      </c>
      <c r="M38" s="1050">
        <v>6</v>
      </c>
      <c r="N38" s="1050">
        <v>0</v>
      </c>
      <c r="O38" s="1050">
        <v>23</v>
      </c>
      <c r="P38" s="1056">
        <v>29</v>
      </c>
      <c r="Q38" s="985"/>
      <c r="R38" s="985"/>
      <c r="S38" s="985"/>
    </row>
    <row r="39" spans="1:19">
      <c r="A39" s="1364" t="s">
        <v>356</v>
      </c>
      <c r="B39" s="1632"/>
      <c r="C39" s="1632"/>
      <c r="D39" s="836" t="s">
        <v>49</v>
      </c>
      <c r="E39" s="1049">
        <v>632</v>
      </c>
      <c r="F39" s="1050">
        <v>36</v>
      </c>
      <c r="G39" s="1050">
        <v>596</v>
      </c>
      <c r="H39" s="836" t="s">
        <v>49</v>
      </c>
      <c r="I39" s="1049">
        <v>14</v>
      </c>
      <c r="J39" s="1050">
        <v>0</v>
      </c>
      <c r="K39" s="837">
        <v>0</v>
      </c>
      <c r="L39" s="837">
        <v>2</v>
      </c>
      <c r="M39" s="1050">
        <v>0</v>
      </c>
      <c r="N39" s="1050">
        <v>0</v>
      </c>
      <c r="O39" s="1050">
        <v>0</v>
      </c>
      <c r="P39" s="1056">
        <v>12</v>
      </c>
      <c r="Q39" s="985"/>
      <c r="R39" s="985"/>
      <c r="S39" s="985"/>
    </row>
    <row r="40" spans="1:19">
      <c r="A40" s="1364" t="s">
        <v>356</v>
      </c>
      <c r="B40" s="1632"/>
      <c r="C40" s="1632"/>
      <c r="D40" s="836" t="s">
        <v>228</v>
      </c>
      <c r="E40" s="1049">
        <v>576</v>
      </c>
      <c r="F40" s="1050">
        <v>14</v>
      </c>
      <c r="G40" s="1050">
        <v>562</v>
      </c>
      <c r="H40" s="836" t="s">
        <v>228</v>
      </c>
      <c r="I40" s="1049">
        <v>204</v>
      </c>
      <c r="J40" s="1050">
        <v>18</v>
      </c>
      <c r="K40" s="837">
        <v>9</v>
      </c>
      <c r="L40" s="837">
        <v>131</v>
      </c>
      <c r="M40" s="1050">
        <v>6</v>
      </c>
      <c r="N40" s="1050">
        <v>0</v>
      </c>
      <c r="O40" s="1050">
        <v>23</v>
      </c>
      <c r="P40" s="1056">
        <v>17</v>
      </c>
      <c r="Q40" s="985"/>
      <c r="R40" s="985"/>
      <c r="S40" s="985"/>
    </row>
    <row r="41" spans="1:19">
      <c r="A41" s="1364" t="s">
        <v>10</v>
      </c>
      <c r="B41" s="1632">
        <v>14</v>
      </c>
      <c r="C41" s="1632">
        <v>1364</v>
      </c>
      <c r="D41" s="836" t="s">
        <v>227</v>
      </c>
      <c r="E41" s="1049">
        <v>1017</v>
      </c>
      <c r="F41" s="1050">
        <v>38</v>
      </c>
      <c r="G41" s="1050">
        <v>979</v>
      </c>
      <c r="H41" s="836" t="s">
        <v>227</v>
      </c>
      <c r="I41" s="1049">
        <v>171</v>
      </c>
      <c r="J41" s="1050">
        <v>14</v>
      </c>
      <c r="K41" s="837">
        <v>11</v>
      </c>
      <c r="L41" s="837">
        <v>111</v>
      </c>
      <c r="M41" s="1050">
        <v>5</v>
      </c>
      <c r="N41" s="1050">
        <v>0</v>
      </c>
      <c r="O41" s="1050">
        <v>18</v>
      </c>
      <c r="P41" s="1056">
        <v>12</v>
      </c>
      <c r="Q41" s="985"/>
      <c r="R41" s="985"/>
      <c r="S41" s="985"/>
    </row>
    <row r="42" spans="1:19">
      <c r="A42" s="1364" t="s">
        <v>347</v>
      </c>
      <c r="B42" s="1632"/>
      <c r="C42" s="1632"/>
      <c r="D42" s="836" t="s">
        <v>49</v>
      </c>
      <c r="E42" s="1049">
        <v>557</v>
      </c>
      <c r="F42" s="1050">
        <v>30</v>
      </c>
      <c r="G42" s="1050">
        <v>527</v>
      </c>
      <c r="H42" s="836" t="s">
        <v>49</v>
      </c>
      <c r="I42" s="1049">
        <v>15</v>
      </c>
      <c r="J42" s="1050">
        <v>4</v>
      </c>
      <c r="K42" s="837">
        <v>0</v>
      </c>
      <c r="L42" s="837">
        <v>1</v>
      </c>
      <c r="M42" s="1050">
        <v>0</v>
      </c>
      <c r="N42" s="1050">
        <v>0</v>
      </c>
      <c r="O42" s="1050">
        <v>0</v>
      </c>
      <c r="P42" s="1056">
        <v>10</v>
      </c>
      <c r="Q42" s="985"/>
      <c r="R42" s="985"/>
      <c r="S42" s="985"/>
    </row>
    <row r="43" spans="1:19">
      <c r="A43" s="1364" t="s">
        <v>347</v>
      </c>
      <c r="B43" s="1632"/>
      <c r="C43" s="1632"/>
      <c r="D43" s="836" t="s">
        <v>228</v>
      </c>
      <c r="E43" s="1049">
        <v>460</v>
      </c>
      <c r="F43" s="1050">
        <v>8</v>
      </c>
      <c r="G43" s="1050">
        <v>452</v>
      </c>
      <c r="H43" s="836" t="s">
        <v>228</v>
      </c>
      <c r="I43" s="1049">
        <v>156</v>
      </c>
      <c r="J43" s="1050">
        <v>10</v>
      </c>
      <c r="K43" s="837">
        <v>11</v>
      </c>
      <c r="L43" s="837">
        <v>110</v>
      </c>
      <c r="M43" s="1050">
        <v>5</v>
      </c>
      <c r="N43" s="1050">
        <v>0</v>
      </c>
      <c r="O43" s="1050">
        <v>18</v>
      </c>
      <c r="P43" s="1056">
        <v>2</v>
      </c>
      <c r="Q43" s="985"/>
      <c r="R43" s="985"/>
      <c r="S43" s="985"/>
    </row>
    <row r="44" spans="1:19">
      <c r="A44" s="1364" t="s">
        <v>273</v>
      </c>
      <c r="B44" s="1632">
        <v>39</v>
      </c>
      <c r="C44" s="1632">
        <v>3409</v>
      </c>
      <c r="D44" s="836" t="s">
        <v>227</v>
      </c>
      <c r="E44" s="1049">
        <v>2722</v>
      </c>
      <c r="F44" s="1050">
        <v>47</v>
      </c>
      <c r="G44" s="1050">
        <v>2675</v>
      </c>
      <c r="H44" s="836" t="s">
        <v>227</v>
      </c>
      <c r="I44" s="1049">
        <v>438</v>
      </c>
      <c r="J44" s="1050">
        <v>39</v>
      </c>
      <c r="K44" s="837">
        <v>12</v>
      </c>
      <c r="L44" s="837">
        <v>284</v>
      </c>
      <c r="M44" s="1050">
        <v>3</v>
      </c>
      <c r="N44" s="1050">
        <v>0</v>
      </c>
      <c r="O44" s="1050">
        <v>41</v>
      </c>
      <c r="P44" s="1056">
        <v>59</v>
      </c>
      <c r="Q44" s="985"/>
      <c r="R44" s="985"/>
      <c r="S44" s="985"/>
    </row>
    <row r="45" spans="1:19">
      <c r="A45" s="1364" t="s">
        <v>348</v>
      </c>
      <c r="B45" s="1632"/>
      <c r="C45" s="1632"/>
      <c r="D45" s="836" t="s">
        <v>49</v>
      </c>
      <c r="E45" s="1049">
        <v>1393</v>
      </c>
      <c r="F45" s="1050">
        <v>31</v>
      </c>
      <c r="G45" s="1050">
        <v>1362</v>
      </c>
      <c r="H45" s="836" t="s">
        <v>49</v>
      </c>
      <c r="I45" s="1049">
        <v>32</v>
      </c>
      <c r="J45" s="1050">
        <v>2</v>
      </c>
      <c r="K45" s="837">
        <v>2</v>
      </c>
      <c r="L45" s="837">
        <v>3</v>
      </c>
      <c r="M45" s="1050">
        <v>0</v>
      </c>
      <c r="N45" s="1050">
        <v>0</v>
      </c>
      <c r="O45" s="1050">
        <v>0</v>
      </c>
      <c r="P45" s="1056">
        <v>25</v>
      </c>
      <c r="Q45" s="985"/>
      <c r="R45" s="985"/>
      <c r="S45" s="985"/>
    </row>
    <row r="46" spans="1:19">
      <c r="A46" s="1364" t="s">
        <v>348</v>
      </c>
      <c r="B46" s="1632"/>
      <c r="C46" s="1632"/>
      <c r="D46" s="836" t="s">
        <v>228</v>
      </c>
      <c r="E46" s="1049">
        <v>1329</v>
      </c>
      <c r="F46" s="1050">
        <v>16</v>
      </c>
      <c r="G46" s="1050">
        <v>1313</v>
      </c>
      <c r="H46" s="836" t="s">
        <v>228</v>
      </c>
      <c r="I46" s="1049">
        <v>406</v>
      </c>
      <c r="J46" s="1050">
        <v>37</v>
      </c>
      <c r="K46" s="837">
        <v>10</v>
      </c>
      <c r="L46" s="837">
        <v>281</v>
      </c>
      <c r="M46" s="1050">
        <v>3</v>
      </c>
      <c r="N46" s="1050">
        <v>0</v>
      </c>
      <c r="O46" s="1050">
        <v>41</v>
      </c>
      <c r="P46" s="1056">
        <v>34</v>
      </c>
      <c r="Q46" s="985"/>
      <c r="R46" s="985"/>
      <c r="S46" s="985"/>
    </row>
    <row r="47" spans="1:19">
      <c r="A47" s="1364" t="s">
        <v>11</v>
      </c>
      <c r="B47" s="1632">
        <v>12</v>
      </c>
      <c r="C47" s="1632">
        <v>1136</v>
      </c>
      <c r="D47" s="836" t="s">
        <v>227</v>
      </c>
      <c r="E47" s="1049">
        <v>902</v>
      </c>
      <c r="F47" s="1050">
        <v>59</v>
      </c>
      <c r="G47" s="1050">
        <v>843</v>
      </c>
      <c r="H47" s="836" t="s">
        <v>227</v>
      </c>
      <c r="I47" s="1049">
        <v>178</v>
      </c>
      <c r="J47" s="1050">
        <v>12</v>
      </c>
      <c r="K47" s="837">
        <v>9</v>
      </c>
      <c r="L47" s="837">
        <v>109</v>
      </c>
      <c r="M47" s="1050">
        <v>13</v>
      </c>
      <c r="N47" s="1050">
        <v>4</v>
      </c>
      <c r="O47" s="1050">
        <v>14</v>
      </c>
      <c r="P47" s="1056">
        <v>17</v>
      </c>
      <c r="Q47" s="985"/>
      <c r="R47" s="985"/>
      <c r="S47" s="985"/>
    </row>
    <row r="48" spans="1:19">
      <c r="A48" s="1364" t="s">
        <v>349</v>
      </c>
      <c r="B48" s="1632"/>
      <c r="C48" s="1632"/>
      <c r="D48" s="836" t="s">
        <v>49</v>
      </c>
      <c r="E48" s="1049">
        <v>463</v>
      </c>
      <c r="F48" s="1050">
        <v>46</v>
      </c>
      <c r="G48" s="1050">
        <v>417</v>
      </c>
      <c r="H48" s="836" t="s">
        <v>49</v>
      </c>
      <c r="I48" s="1049">
        <v>16</v>
      </c>
      <c r="J48" s="1050">
        <v>3</v>
      </c>
      <c r="K48" s="837">
        <v>0</v>
      </c>
      <c r="L48" s="837">
        <v>3</v>
      </c>
      <c r="M48" s="1050">
        <v>1</v>
      </c>
      <c r="N48" s="1050">
        <v>0</v>
      </c>
      <c r="O48" s="1050">
        <v>0</v>
      </c>
      <c r="P48" s="1056">
        <v>9</v>
      </c>
      <c r="Q48" s="985"/>
      <c r="R48" s="985"/>
      <c r="S48" s="985"/>
    </row>
    <row r="49" spans="1:19">
      <c r="A49" s="1364" t="s">
        <v>349</v>
      </c>
      <c r="B49" s="1632"/>
      <c r="C49" s="1632"/>
      <c r="D49" s="836" t="s">
        <v>228</v>
      </c>
      <c r="E49" s="1049">
        <v>439</v>
      </c>
      <c r="F49" s="1050">
        <v>13</v>
      </c>
      <c r="G49" s="1050">
        <v>426</v>
      </c>
      <c r="H49" s="836" t="s">
        <v>228</v>
      </c>
      <c r="I49" s="1049">
        <v>162</v>
      </c>
      <c r="J49" s="1050">
        <v>9</v>
      </c>
      <c r="K49" s="837">
        <v>9</v>
      </c>
      <c r="L49" s="837">
        <v>106</v>
      </c>
      <c r="M49" s="1050">
        <v>12</v>
      </c>
      <c r="N49" s="1050">
        <v>4</v>
      </c>
      <c r="O49" s="1050">
        <v>14</v>
      </c>
      <c r="P49" s="1056">
        <v>8</v>
      </c>
      <c r="Q49" s="985"/>
      <c r="R49" s="985"/>
      <c r="S49" s="985"/>
    </row>
    <row r="50" spans="1:19">
      <c r="A50" s="1364" t="s">
        <v>274</v>
      </c>
      <c r="B50" s="1632">
        <v>17</v>
      </c>
      <c r="C50" s="1632">
        <v>2095</v>
      </c>
      <c r="D50" s="836" t="s">
        <v>227</v>
      </c>
      <c r="E50" s="1049">
        <v>1852</v>
      </c>
      <c r="F50" s="1051">
        <v>39</v>
      </c>
      <c r="G50" s="1051">
        <v>1813</v>
      </c>
      <c r="H50" s="836" t="s">
        <v>227</v>
      </c>
      <c r="I50" s="1049">
        <v>279</v>
      </c>
      <c r="J50" s="1050">
        <v>17</v>
      </c>
      <c r="K50" s="837">
        <v>11</v>
      </c>
      <c r="L50" s="837">
        <v>192</v>
      </c>
      <c r="M50" s="1050">
        <v>2</v>
      </c>
      <c r="N50" s="1050">
        <v>0</v>
      </c>
      <c r="O50" s="1050">
        <v>28</v>
      </c>
      <c r="P50" s="1056">
        <v>29</v>
      </c>
      <c r="Q50" s="985"/>
      <c r="R50" s="985"/>
      <c r="S50" s="985"/>
    </row>
    <row r="51" spans="1:19">
      <c r="A51" s="1364" t="s">
        <v>350</v>
      </c>
      <c r="B51" s="1632"/>
      <c r="C51" s="1632"/>
      <c r="D51" s="836" t="s">
        <v>49</v>
      </c>
      <c r="E51" s="1049">
        <v>969</v>
      </c>
      <c r="F51" s="1051">
        <v>21</v>
      </c>
      <c r="G51" s="1051">
        <v>948</v>
      </c>
      <c r="H51" s="836" t="s">
        <v>49</v>
      </c>
      <c r="I51" s="1049">
        <v>28</v>
      </c>
      <c r="J51" s="1050">
        <v>4</v>
      </c>
      <c r="K51" s="837">
        <v>0</v>
      </c>
      <c r="L51" s="837">
        <v>2</v>
      </c>
      <c r="M51" s="1050">
        <v>0</v>
      </c>
      <c r="N51" s="1050">
        <v>0</v>
      </c>
      <c r="O51" s="1050">
        <v>0</v>
      </c>
      <c r="P51" s="1056">
        <v>22</v>
      </c>
      <c r="Q51" s="985"/>
      <c r="R51" s="985"/>
      <c r="S51" s="985"/>
    </row>
    <row r="52" spans="1:19">
      <c r="A52" s="1364" t="s">
        <v>350</v>
      </c>
      <c r="B52" s="1632"/>
      <c r="C52" s="1632"/>
      <c r="D52" s="836" t="s">
        <v>228</v>
      </c>
      <c r="E52" s="1049">
        <v>883</v>
      </c>
      <c r="F52" s="1051">
        <v>18</v>
      </c>
      <c r="G52" s="1051">
        <v>865</v>
      </c>
      <c r="H52" s="836" t="s">
        <v>228</v>
      </c>
      <c r="I52" s="1049">
        <v>251</v>
      </c>
      <c r="J52" s="1051">
        <v>13</v>
      </c>
      <c r="K52" s="838">
        <v>11</v>
      </c>
      <c r="L52" s="838">
        <v>190</v>
      </c>
      <c r="M52" s="1051">
        <v>2</v>
      </c>
      <c r="N52" s="1051">
        <v>0</v>
      </c>
      <c r="O52" s="1051">
        <v>28</v>
      </c>
      <c r="P52" s="1057">
        <v>7</v>
      </c>
      <c r="Q52" s="985"/>
      <c r="R52" s="985"/>
      <c r="S52" s="985"/>
    </row>
    <row r="53" spans="1:19">
      <c r="A53" s="1364" t="s">
        <v>12</v>
      </c>
      <c r="B53" s="1632">
        <v>22</v>
      </c>
      <c r="C53" s="1632">
        <v>1929</v>
      </c>
      <c r="D53" s="836" t="s">
        <v>227</v>
      </c>
      <c r="E53" s="1049">
        <v>1338</v>
      </c>
      <c r="F53" s="1051">
        <v>73</v>
      </c>
      <c r="G53" s="1051">
        <v>1265</v>
      </c>
      <c r="H53" s="836" t="s">
        <v>227</v>
      </c>
      <c r="I53" s="1049">
        <v>253</v>
      </c>
      <c r="J53" s="1051">
        <v>22</v>
      </c>
      <c r="K53" s="838">
        <v>17</v>
      </c>
      <c r="L53" s="838">
        <v>171</v>
      </c>
      <c r="M53" s="1051">
        <v>8</v>
      </c>
      <c r="N53" s="1051">
        <v>0</v>
      </c>
      <c r="O53" s="1051">
        <v>22</v>
      </c>
      <c r="P53" s="1057">
        <v>13</v>
      </c>
      <c r="Q53" s="985"/>
      <c r="R53" s="985"/>
      <c r="S53" s="985"/>
    </row>
    <row r="54" spans="1:19">
      <c r="A54" s="1364" t="s">
        <v>351</v>
      </c>
      <c r="B54" s="1632"/>
      <c r="C54" s="1632"/>
      <c r="D54" s="836" t="s">
        <v>49</v>
      </c>
      <c r="E54" s="1049">
        <v>691</v>
      </c>
      <c r="F54" s="1051">
        <v>57</v>
      </c>
      <c r="G54" s="1051">
        <v>634</v>
      </c>
      <c r="H54" s="836" t="s">
        <v>49</v>
      </c>
      <c r="I54" s="1049">
        <v>13</v>
      </c>
      <c r="J54" s="1051">
        <v>7</v>
      </c>
      <c r="K54" s="838">
        <v>1</v>
      </c>
      <c r="L54" s="838">
        <v>0</v>
      </c>
      <c r="M54" s="1051">
        <v>0</v>
      </c>
      <c r="N54" s="1051">
        <v>0</v>
      </c>
      <c r="O54" s="1051">
        <v>0</v>
      </c>
      <c r="P54" s="1057">
        <v>5</v>
      </c>
      <c r="Q54" s="985"/>
      <c r="R54" s="985"/>
      <c r="S54" s="985"/>
    </row>
    <row r="55" spans="1:19">
      <c r="A55" s="1364" t="s">
        <v>351</v>
      </c>
      <c r="B55" s="1632"/>
      <c r="C55" s="1632"/>
      <c r="D55" s="836" t="s">
        <v>228</v>
      </c>
      <c r="E55" s="1049">
        <v>647</v>
      </c>
      <c r="F55" s="1051">
        <v>16</v>
      </c>
      <c r="G55" s="1051">
        <v>631</v>
      </c>
      <c r="H55" s="836" t="s">
        <v>228</v>
      </c>
      <c r="I55" s="1049">
        <v>240</v>
      </c>
      <c r="J55" s="1051">
        <v>15</v>
      </c>
      <c r="K55" s="838">
        <v>16</v>
      </c>
      <c r="L55" s="838">
        <v>171</v>
      </c>
      <c r="M55" s="1051">
        <v>8</v>
      </c>
      <c r="N55" s="1051">
        <v>0</v>
      </c>
      <c r="O55" s="1051">
        <v>22</v>
      </c>
      <c r="P55" s="1057">
        <v>8</v>
      </c>
      <c r="Q55" s="985"/>
      <c r="R55" s="985"/>
      <c r="S55" s="985"/>
    </row>
    <row r="56" spans="1:19">
      <c r="A56" s="1364" t="s">
        <v>275</v>
      </c>
      <c r="B56" s="1632">
        <v>33</v>
      </c>
      <c r="C56" s="1632">
        <v>2597</v>
      </c>
      <c r="D56" s="836" t="s">
        <v>227</v>
      </c>
      <c r="E56" s="1049">
        <v>2165</v>
      </c>
      <c r="F56" s="1051">
        <v>81</v>
      </c>
      <c r="G56" s="1051">
        <v>2084</v>
      </c>
      <c r="H56" s="836" t="s">
        <v>227</v>
      </c>
      <c r="I56" s="1049">
        <v>393</v>
      </c>
      <c r="J56" s="1051">
        <v>33</v>
      </c>
      <c r="K56" s="838">
        <v>16</v>
      </c>
      <c r="L56" s="838">
        <v>258</v>
      </c>
      <c r="M56" s="1051">
        <v>10</v>
      </c>
      <c r="N56" s="1051">
        <v>0</v>
      </c>
      <c r="O56" s="1051">
        <v>39</v>
      </c>
      <c r="P56" s="1057">
        <v>37</v>
      </c>
      <c r="Q56" s="985"/>
      <c r="R56" s="985"/>
      <c r="S56" s="985"/>
    </row>
    <row r="57" spans="1:19">
      <c r="A57" s="1364" t="s">
        <v>352</v>
      </c>
      <c r="B57" s="1632"/>
      <c r="C57" s="1632"/>
      <c r="D57" s="836" t="s">
        <v>49</v>
      </c>
      <c r="E57" s="1049">
        <v>1140</v>
      </c>
      <c r="F57" s="1051">
        <v>55</v>
      </c>
      <c r="G57" s="1051">
        <v>1085</v>
      </c>
      <c r="H57" s="836" t="s">
        <v>49</v>
      </c>
      <c r="I57" s="1049">
        <v>26</v>
      </c>
      <c r="J57" s="1051">
        <v>4</v>
      </c>
      <c r="K57" s="838">
        <v>1</v>
      </c>
      <c r="L57" s="838">
        <v>3</v>
      </c>
      <c r="M57" s="1051">
        <v>0</v>
      </c>
      <c r="N57" s="1051">
        <v>0</v>
      </c>
      <c r="O57" s="1051">
        <v>0</v>
      </c>
      <c r="P57" s="1057">
        <v>18</v>
      </c>
      <c r="Q57" s="985"/>
      <c r="R57" s="985"/>
      <c r="S57" s="985"/>
    </row>
    <row r="58" spans="1:19">
      <c r="A58" s="1364" t="s">
        <v>352</v>
      </c>
      <c r="B58" s="1632"/>
      <c r="C58" s="1632"/>
      <c r="D58" s="836" t="s">
        <v>228</v>
      </c>
      <c r="E58" s="1049">
        <v>1025</v>
      </c>
      <c r="F58" s="1051">
        <v>26</v>
      </c>
      <c r="G58" s="1051">
        <v>999</v>
      </c>
      <c r="H58" s="836" t="s">
        <v>228</v>
      </c>
      <c r="I58" s="1049">
        <v>367</v>
      </c>
      <c r="J58" s="1051">
        <v>29</v>
      </c>
      <c r="K58" s="838">
        <v>15</v>
      </c>
      <c r="L58" s="838">
        <v>255</v>
      </c>
      <c r="M58" s="1051">
        <v>10</v>
      </c>
      <c r="N58" s="1051">
        <v>0</v>
      </c>
      <c r="O58" s="1051">
        <v>39</v>
      </c>
      <c r="P58" s="1057">
        <v>19</v>
      </c>
      <c r="Q58" s="985"/>
      <c r="R58" s="985"/>
      <c r="S58" s="985"/>
    </row>
    <row r="59" spans="1:19">
      <c r="A59" s="1364" t="s">
        <v>13</v>
      </c>
      <c r="B59" s="1630">
        <v>36</v>
      </c>
      <c r="C59" s="1630">
        <v>2812</v>
      </c>
      <c r="D59" s="836" t="s">
        <v>227</v>
      </c>
      <c r="E59" s="1049">
        <v>2560</v>
      </c>
      <c r="F59" s="1051">
        <v>74</v>
      </c>
      <c r="G59" s="1051">
        <v>2486</v>
      </c>
      <c r="H59" s="836" t="s">
        <v>227</v>
      </c>
      <c r="I59" s="1049">
        <v>462</v>
      </c>
      <c r="J59" s="1051">
        <v>36</v>
      </c>
      <c r="K59" s="1051">
        <v>5</v>
      </c>
      <c r="L59" s="1051">
        <v>306</v>
      </c>
      <c r="M59" s="1051">
        <v>17</v>
      </c>
      <c r="N59" s="1051">
        <v>0</v>
      </c>
      <c r="O59" s="1051">
        <v>46</v>
      </c>
      <c r="P59" s="1057">
        <v>52</v>
      </c>
      <c r="Q59" s="985"/>
      <c r="R59" s="985"/>
      <c r="S59" s="985"/>
    </row>
    <row r="60" spans="1:19">
      <c r="A60" s="1364" t="s">
        <v>363</v>
      </c>
      <c r="B60" s="1630"/>
      <c r="C60" s="1630"/>
      <c r="D60" s="836" t="s">
        <v>49</v>
      </c>
      <c r="E60" s="1049">
        <v>1335</v>
      </c>
      <c r="F60" s="1051">
        <v>52</v>
      </c>
      <c r="G60" s="1051">
        <v>1283</v>
      </c>
      <c r="H60" s="836" t="s">
        <v>49</v>
      </c>
      <c r="I60" s="1049">
        <v>42</v>
      </c>
      <c r="J60" s="1051">
        <v>0</v>
      </c>
      <c r="K60" s="1051">
        <v>0</v>
      </c>
      <c r="L60" s="1051">
        <v>3</v>
      </c>
      <c r="M60" s="1051">
        <v>0</v>
      </c>
      <c r="N60" s="1051">
        <v>0</v>
      </c>
      <c r="O60" s="1051">
        <v>0</v>
      </c>
      <c r="P60" s="1057">
        <v>39</v>
      </c>
      <c r="Q60" s="985"/>
      <c r="R60" s="985"/>
      <c r="S60" s="985"/>
    </row>
    <row r="61" spans="1:19" ht="17.25" thickBot="1">
      <c r="A61" s="1365" t="s">
        <v>363</v>
      </c>
      <c r="B61" s="1631"/>
      <c r="C61" s="1631"/>
      <c r="D61" s="839" t="s">
        <v>228</v>
      </c>
      <c r="E61" s="1052">
        <v>1225</v>
      </c>
      <c r="F61" s="1053">
        <v>22</v>
      </c>
      <c r="G61" s="1053">
        <v>1203</v>
      </c>
      <c r="H61" s="839" t="s">
        <v>228</v>
      </c>
      <c r="I61" s="1052">
        <v>420</v>
      </c>
      <c r="J61" s="1053">
        <v>36</v>
      </c>
      <c r="K61" s="1053">
        <v>5</v>
      </c>
      <c r="L61" s="1053">
        <v>303</v>
      </c>
      <c r="M61" s="1053">
        <v>17</v>
      </c>
      <c r="N61" s="1053">
        <v>0</v>
      </c>
      <c r="O61" s="1053">
        <v>46</v>
      </c>
      <c r="P61" s="1058">
        <v>13</v>
      </c>
      <c r="Q61" s="835"/>
      <c r="R61" s="835"/>
    </row>
    <row r="62" spans="1:19">
      <c r="A62" s="166"/>
      <c r="B62" s="1047"/>
      <c r="C62" s="1047"/>
      <c r="D62" s="840"/>
      <c r="E62" s="841"/>
      <c r="F62" s="841"/>
      <c r="G62" s="841"/>
      <c r="H62" s="840"/>
      <c r="I62" s="841"/>
      <c r="J62" s="841"/>
      <c r="K62" s="842"/>
      <c r="L62" s="842"/>
      <c r="M62" s="841"/>
      <c r="N62" s="841"/>
      <c r="O62" s="841"/>
      <c r="P62" s="841"/>
      <c r="Q62" s="835"/>
      <c r="R62" s="835"/>
    </row>
    <row r="63" spans="1:19">
      <c r="A63" s="109" t="s">
        <v>445</v>
      </c>
      <c r="B63" s="845"/>
      <c r="C63" s="845"/>
      <c r="D63" s="844"/>
      <c r="E63" s="843"/>
      <c r="F63" s="843"/>
      <c r="G63" s="843"/>
      <c r="H63" s="844"/>
      <c r="I63" s="843"/>
      <c r="J63" s="843"/>
      <c r="K63" s="843"/>
      <c r="L63" s="843"/>
      <c r="M63" s="843"/>
      <c r="N63" s="843"/>
      <c r="O63" s="843"/>
      <c r="P63" s="843"/>
      <c r="Q63" s="835"/>
      <c r="R63" s="835"/>
    </row>
    <row r="64" spans="1:19">
      <c r="A64" s="109" t="s">
        <v>1406</v>
      </c>
      <c r="B64" s="845"/>
      <c r="C64" s="845"/>
      <c r="D64" s="844"/>
      <c r="E64" s="843"/>
      <c r="F64" s="843"/>
      <c r="G64" s="843"/>
      <c r="H64" s="844"/>
      <c r="I64" s="843"/>
      <c r="J64" s="843"/>
      <c r="K64" s="843"/>
      <c r="L64" s="843"/>
      <c r="M64" s="843"/>
      <c r="N64" s="843"/>
      <c r="O64" s="843"/>
      <c r="P64" s="843"/>
      <c r="Q64" s="835"/>
      <c r="R64" s="835"/>
    </row>
    <row r="65" spans="1:18">
      <c r="A65" s="109" t="s">
        <v>1405</v>
      </c>
      <c r="B65" s="845"/>
      <c r="C65" s="845"/>
      <c r="D65" s="844"/>
      <c r="E65" s="843"/>
      <c r="F65" s="843"/>
      <c r="G65" s="843"/>
      <c r="H65" s="844"/>
      <c r="I65" s="843"/>
      <c r="J65" s="843"/>
      <c r="K65" s="843"/>
      <c r="L65" s="843"/>
      <c r="M65" s="843"/>
      <c r="N65" s="843"/>
      <c r="O65" s="843"/>
      <c r="P65" s="843"/>
      <c r="Q65" s="835"/>
      <c r="R65" s="835"/>
    </row>
    <row r="66" spans="1:18">
      <c r="A66" s="112"/>
      <c r="B66" s="845"/>
      <c r="C66" s="845"/>
      <c r="D66" s="844"/>
      <c r="E66" s="843"/>
      <c r="F66" s="843"/>
      <c r="G66" s="843"/>
      <c r="H66" s="844"/>
      <c r="I66" s="843"/>
      <c r="J66" s="843"/>
      <c r="K66" s="843"/>
      <c r="L66" s="843"/>
      <c r="M66" s="843"/>
      <c r="N66" s="843"/>
      <c r="O66" s="843"/>
      <c r="P66" s="843"/>
      <c r="Q66" s="835"/>
      <c r="R66" s="835"/>
    </row>
    <row r="67" spans="1:18">
      <c r="A67" s="112"/>
      <c r="B67" s="845"/>
      <c r="C67" s="845"/>
      <c r="D67" s="844"/>
      <c r="E67" s="843"/>
      <c r="F67" s="843"/>
      <c r="G67" s="843"/>
      <c r="H67" s="844"/>
      <c r="I67" s="843"/>
      <c r="J67" s="843"/>
      <c r="K67" s="843"/>
      <c r="L67" s="843"/>
      <c r="M67" s="843"/>
      <c r="N67" s="843"/>
      <c r="O67" s="843"/>
      <c r="P67" s="843"/>
      <c r="Q67" s="835"/>
      <c r="R67" s="835"/>
    </row>
    <row r="68" spans="1:18">
      <c r="A68" s="112"/>
      <c r="B68" s="845"/>
      <c r="C68" s="845"/>
      <c r="D68" s="844"/>
      <c r="E68" s="843"/>
      <c r="F68" s="843"/>
      <c r="G68" s="843"/>
      <c r="H68" s="844"/>
      <c r="I68" s="843"/>
      <c r="J68" s="843"/>
      <c r="K68" s="843"/>
      <c r="L68" s="843"/>
      <c r="M68" s="843"/>
      <c r="N68" s="843"/>
      <c r="O68" s="843"/>
      <c r="P68" s="843"/>
      <c r="Q68" s="835"/>
      <c r="R68" s="835"/>
    </row>
    <row r="69" spans="1:18">
      <c r="A69" s="112"/>
      <c r="B69" s="845"/>
      <c r="C69" s="845"/>
      <c r="D69" s="844"/>
      <c r="E69" s="843"/>
      <c r="F69" s="843"/>
      <c r="G69" s="843"/>
      <c r="H69" s="844"/>
      <c r="I69" s="843"/>
      <c r="J69" s="843"/>
      <c r="K69" s="843"/>
      <c r="L69" s="843"/>
      <c r="M69" s="843"/>
      <c r="N69" s="843"/>
      <c r="O69" s="843"/>
      <c r="P69" s="843"/>
      <c r="Q69" s="835"/>
      <c r="R69" s="835"/>
    </row>
    <row r="70" spans="1:18">
      <c r="A70" s="112"/>
      <c r="B70" s="845"/>
      <c r="C70" s="845"/>
      <c r="D70" s="844"/>
      <c r="E70" s="843"/>
      <c r="F70" s="843"/>
      <c r="G70" s="843"/>
      <c r="H70" s="844"/>
      <c r="I70" s="843"/>
      <c r="J70" s="843"/>
      <c r="K70" s="843"/>
      <c r="L70" s="843"/>
      <c r="M70" s="843"/>
      <c r="N70" s="843"/>
      <c r="O70" s="843"/>
      <c r="P70" s="843"/>
      <c r="Q70" s="835"/>
      <c r="R70" s="835"/>
    </row>
    <row r="71" spans="1:18">
      <c r="A71" s="112"/>
      <c r="B71" s="845"/>
      <c r="C71" s="845"/>
      <c r="D71" s="844"/>
      <c r="E71" s="843"/>
      <c r="F71" s="843"/>
      <c r="G71" s="843"/>
      <c r="H71" s="844"/>
      <c r="I71" s="843"/>
      <c r="J71" s="843"/>
      <c r="K71" s="843"/>
      <c r="L71" s="843"/>
      <c r="M71" s="843"/>
      <c r="N71" s="843"/>
      <c r="O71" s="843"/>
      <c r="P71" s="843"/>
      <c r="Q71" s="835"/>
      <c r="R71" s="835"/>
    </row>
    <row r="72" spans="1:18">
      <c r="A72" s="112"/>
      <c r="B72" s="845"/>
      <c r="C72" s="845"/>
      <c r="D72" s="844"/>
      <c r="E72" s="843"/>
      <c r="F72" s="843"/>
      <c r="G72" s="843"/>
      <c r="H72" s="844"/>
      <c r="I72" s="843"/>
      <c r="J72" s="843"/>
      <c r="K72" s="843"/>
      <c r="L72" s="843"/>
      <c r="M72" s="843"/>
      <c r="N72" s="843"/>
      <c r="O72" s="843"/>
      <c r="P72" s="843"/>
      <c r="Q72" s="835"/>
      <c r="R72" s="835"/>
    </row>
    <row r="73" spans="1:18">
      <c r="A73" s="112"/>
      <c r="B73" s="845"/>
      <c r="C73" s="845"/>
      <c r="D73" s="844"/>
      <c r="E73" s="843"/>
      <c r="F73" s="843"/>
      <c r="G73" s="843"/>
      <c r="H73" s="844"/>
      <c r="I73" s="843"/>
      <c r="J73" s="843"/>
      <c r="K73" s="843"/>
      <c r="L73" s="843"/>
      <c r="M73" s="843"/>
      <c r="N73" s="843"/>
      <c r="O73" s="843"/>
      <c r="P73" s="843"/>
      <c r="Q73" s="835"/>
      <c r="R73" s="835"/>
    </row>
    <row r="74" spans="1:18">
      <c r="A74" s="112"/>
      <c r="B74" s="112"/>
      <c r="C74" s="112"/>
      <c r="D74" s="164"/>
      <c r="E74" s="112"/>
      <c r="F74" s="112"/>
      <c r="G74" s="112"/>
      <c r="H74" s="164"/>
      <c r="I74" s="112"/>
      <c r="J74" s="112"/>
      <c r="K74" s="112"/>
      <c r="L74" s="112"/>
      <c r="M74" s="112"/>
      <c r="N74" s="112"/>
      <c r="O74" s="112"/>
      <c r="P74" s="112"/>
    </row>
    <row r="75" spans="1:18">
      <c r="A75" s="112"/>
      <c r="B75" s="112"/>
      <c r="C75" s="112"/>
      <c r="D75" s="164"/>
      <c r="E75" s="112"/>
      <c r="F75" s="112"/>
      <c r="G75" s="112"/>
      <c r="H75" s="164"/>
      <c r="I75" s="112"/>
      <c r="J75" s="112"/>
      <c r="K75" s="112"/>
      <c r="L75" s="112"/>
      <c r="M75" s="112"/>
      <c r="N75" s="112"/>
      <c r="O75" s="112"/>
      <c r="P75" s="112"/>
    </row>
    <row r="76" spans="1:18">
      <c r="A76" s="112"/>
      <c r="B76" s="112"/>
      <c r="C76" s="112"/>
      <c r="D76" s="164"/>
      <c r="E76" s="112"/>
      <c r="F76" s="112"/>
      <c r="G76" s="112"/>
      <c r="H76" s="164"/>
      <c r="I76" s="112"/>
      <c r="J76" s="112"/>
      <c r="K76" s="112"/>
      <c r="L76" s="112"/>
      <c r="M76" s="112"/>
      <c r="N76" s="112"/>
      <c r="O76" s="112"/>
      <c r="P76" s="112"/>
    </row>
    <row r="77" spans="1:18">
      <c r="A77" s="112"/>
      <c r="B77" s="112"/>
      <c r="C77" s="112"/>
      <c r="D77" s="164"/>
      <c r="E77" s="112"/>
      <c r="F77" s="112"/>
      <c r="G77" s="112"/>
      <c r="H77" s="164"/>
      <c r="I77" s="112"/>
      <c r="J77" s="112"/>
      <c r="K77" s="112"/>
      <c r="L77" s="112"/>
      <c r="M77" s="112"/>
      <c r="N77" s="112"/>
      <c r="O77" s="112"/>
      <c r="P77" s="112"/>
    </row>
    <row r="78" spans="1:18">
      <c r="A78" s="112"/>
      <c r="B78" s="112"/>
      <c r="C78" s="112"/>
      <c r="D78" s="164"/>
      <c r="E78" s="112"/>
      <c r="F78" s="112"/>
      <c r="G78" s="112"/>
      <c r="H78" s="164"/>
      <c r="I78" s="112"/>
      <c r="J78" s="112"/>
      <c r="K78" s="112"/>
      <c r="L78" s="112"/>
      <c r="M78" s="112"/>
      <c r="N78" s="112"/>
      <c r="O78" s="112"/>
      <c r="P78" s="112"/>
    </row>
    <row r="79" spans="1:18">
      <c r="A79" s="112"/>
      <c r="B79" s="112"/>
      <c r="C79" s="112"/>
      <c r="D79" s="164"/>
      <c r="E79" s="112"/>
      <c r="F79" s="112"/>
      <c r="G79" s="112"/>
      <c r="H79" s="164"/>
      <c r="I79" s="112"/>
      <c r="J79" s="112"/>
      <c r="K79" s="112"/>
      <c r="L79" s="112"/>
      <c r="M79" s="112"/>
      <c r="N79" s="112"/>
      <c r="O79" s="112"/>
      <c r="P79" s="112"/>
    </row>
    <row r="80" spans="1:18">
      <c r="A80" s="112"/>
      <c r="B80" s="112"/>
      <c r="C80" s="112"/>
      <c r="D80" s="164"/>
      <c r="E80" s="112"/>
      <c r="F80" s="112"/>
      <c r="G80" s="112"/>
      <c r="H80" s="164"/>
      <c r="I80" s="112"/>
      <c r="J80" s="112"/>
      <c r="K80" s="112"/>
      <c r="L80" s="112"/>
      <c r="M80" s="112"/>
      <c r="N80" s="112"/>
      <c r="O80" s="112"/>
      <c r="P80" s="112"/>
    </row>
    <row r="81" spans="1:16">
      <c r="A81" s="112"/>
      <c r="B81" s="112"/>
      <c r="C81" s="112"/>
      <c r="D81" s="164"/>
      <c r="E81" s="112"/>
      <c r="F81" s="112"/>
      <c r="G81" s="112"/>
      <c r="H81" s="164"/>
      <c r="I81" s="112"/>
      <c r="J81" s="112"/>
      <c r="K81" s="112"/>
      <c r="L81" s="112"/>
      <c r="M81" s="112"/>
      <c r="N81" s="112"/>
      <c r="O81" s="112"/>
      <c r="P81" s="112"/>
    </row>
  </sheetData>
  <mergeCells count="71">
    <mergeCell ref="B29:B31"/>
    <mergeCell ref="C29:C31"/>
    <mergeCell ref="B32:B34"/>
    <mergeCell ref="C32:C34"/>
    <mergeCell ref="B35:B37"/>
    <mergeCell ref="C35:C37"/>
    <mergeCell ref="C20:C22"/>
    <mergeCell ref="B23:B25"/>
    <mergeCell ref="C23:C25"/>
    <mergeCell ref="B26:B28"/>
    <mergeCell ref="C26:C28"/>
    <mergeCell ref="B20:B22"/>
    <mergeCell ref="A1:P1"/>
    <mergeCell ref="A4:A7"/>
    <mergeCell ref="B4:B7"/>
    <mergeCell ref="C4:G4"/>
    <mergeCell ref="H4:P4"/>
    <mergeCell ref="C5:C7"/>
    <mergeCell ref="D5:G5"/>
    <mergeCell ref="H5:I7"/>
    <mergeCell ref="J5:J7"/>
    <mergeCell ref="K5:L6"/>
    <mergeCell ref="M5:M7"/>
    <mergeCell ref="N5:N7"/>
    <mergeCell ref="O5:O7"/>
    <mergeCell ref="P5:P7"/>
    <mergeCell ref="D6:E7"/>
    <mergeCell ref="F6:F7"/>
    <mergeCell ref="G6:G7"/>
    <mergeCell ref="A8:A10"/>
    <mergeCell ref="B8:B10"/>
    <mergeCell ref="C8:C10"/>
    <mergeCell ref="A11:A13"/>
    <mergeCell ref="B11:B13"/>
    <mergeCell ref="C11:C13"/>
    <mergeCell ref="A14:A16"/>
    <mergeCell ref="A17:A19"/>
    <mergeCell ref="B14:B16"/>
    <mergeCell ref="C14:C16"/>
    <mergeCell ref="B17:B19"/>
    <mergeCell ref="C17:C19"/>
    <mergeCell ref="A32:A34"/>
    <mergeCell ref="A20:A22"/>
    <mergeCell ref="A23:A25"/>
    <mergeCell ref="A26:A28"/>
    <mergeCell ref="A29:A31"/>
    <mergeCell ref="A35:A37"/>
    <mergeCell ref="A38:A40"/>
    <mergeCell ref="B38:B40"/>
    <mergeCell ref="C38:C40"/>
    <mergeCell ref="A41:A43"/>
    <mergeCell ref="A44:A46"/>
    <mergeCell ref="B41:B43"/>
    <mergeCell ref="C41:C43"/>
    <mergeCell ref="B44:B46"/>
    <mergeCell ref="C44:C46"/>
    <mergeCell ref="A47:A49"/>
    <mergeCell ref="A50:A52"/>
    <mergeCell ref="B47:B49"/>
    <mergeCell ref="C47:C49"/>
    <mergeCell ref="B50:B52"/>
    <mergeCell ref="C50:C52"/>
    <mergeCell ref="A59:A61"/>
    <mergeCell ref="B59:B61"/>
    <mergeCell ref="C59:C61"/>
    <mergeCell ref="A53:A55"/>
    <mergeCell ref="A56:A58"/>
    <mergeCell ref="B53:B55"/>
    <mergeCell ref="C53:C55"/>
    <mergeCell ref="B56:B58"/>
    <mergeCell ref="C56:C58"/>
  </mergeCells>
  <phoneticPr fontId="9" type="noConversion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93"/>
  <sheetViews>
    <sheetView zoomScale="90" zoomScaleNormal="90" workbookViewId="0">
      <selection activeCell="G16" sqref="G16"/>
    </sheetView>
  </sheetViews>
  <sheetFormatPr defaultRowHeight="16.5"/>
  <cols>
    <col min="1" max="1" width="9.125" style="107" customWidth="1"/>
    <col min="2" max="2" width="10.25" style="107" customWidth="1"/>
    <col min="3" max="3" width="9.5" style="107" bestFit="1" customWidth="1"/>
    <col min="4" max="4" width="6.375" style="115" customWidth="1"/>
    <col min="5" max="5" width="10.125" style="107" customWidth="1"/>
    <col min="6" max="6" width="9.375" style="107" bestFit="1" customWidth="1"/>
    <col min="7" max="7" width="9.125" style="107" bestFit="1" customWidth="1"/>
    <col min="8" max="8" width="5.875" style="115" customWidth="1"/>
    <col min="9" max="9" width="10.125" style="107" customWidth="1"/>
    <col min="10" max="16" width="9.125" style="107" bestFit="1" customWidth="1"/>
    <col min="17" max="16384" width="9" style="107"/>
  </cols>
  <sheetData>
    <row r="1" spans="1:17" ht="26.25">
      <c r="A1" s="1331" t="s">
        <v>728</v>
      </c>
      <c r="B1" s="1331"/>
      <c r="C1" s="1331"/>
      <c r="D1" s="1331"/>
      <c r="E1" s="1331"/>
      <c r="F1" s="1331"/>
      <c r="G1" s="1331"/>
      <c r="H1" s="1331"/>
      <c r="I1" s="1331"/>
      <c r="J1" s="1331"/>
      <c r="K1" s="1331"/>
      <c r="L1" s="1331"/>
      <c r="M1" s="1331"/>
      <c r="N1" s="1331"/>
      <c r="O1" s="1331"/>
      <c r="P1" s="1331"/>
    </row>
    <row r="2" spans="1:17" ht="16.5" customHeight="1">
      <c r="A2" s="114" t="s">
        <v>732</v>
      </c>
      <c r="B2" s="128"/>
      <c r="C2" s="120"/>
      <c r="E2" s="115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7" ht="17.25" thickBot="1">
      <c r="A3" s="131"/>
      <c r="B3" s="128"/>
      <c r="C3" s="121"/>
      <c r="E3" s="121"/>
      <c r="G3" s="522" t="s">
        <v>959</v>
      </c>
      <c r="K3" s="115"/>
      <c r="L3" s="115"/>
      <c r="M3" s="115"/>
      <c r="N3" s="115"/>
      <c r="P3" s="110" t="s">
        <v>233</v>
      </c>
    </row>
    <row r="4" spans="1:17" s="108" customFormat="1" ht="21" customHeight="1">
      <c r="A4" s="1622" t="s">
        <v>26</v>
      </c>
      <c r="B4" s="1438" t="s">
        <v>706</v>
      </c>
      <c r="C4" s="1643" t="s">
        <v>384</v>
      </c>
      <c r="D4" s="1411"/>
      <c r="E4" s="1411"/>
      <c r="F4" s="1411"/>
      <c r="G4" s="1480"/>
      <c r="H4" s="1643" t="s">
        <v>738</v>
      </c>
      <c r="I4" s="1411"/>
      <c r="J4" s="1411"/>
      <c r="K4" s="1411"/>
      <c r="L4" s="1411"/>
      <c r="M4" s="1411"/>
      <c r="N4" s="1411"/>
      <c r="O4" s="1411"/>
      <c r="P4" s="1412"/>
    </row>
    <row r="5" spans="1:17" s="108" customFormat="1" ht="20.25" customHeight="1">
      <c r="A5" s="1414"/>
      <c r="B5" s="1440"/>
      <c r="C5" s="1610" t="s">
        <v>51</v>
      </c>
      <c r="D5" s="1644" t="s">
        <v>385</v>
      </c>
      <c r="E5" s="1645"/>
      <c r="F5" s="1645"/>
      <c r="G5" s="1646"/>
      <c r="H5" s="1440" t="s">
        <v>21</v>
      </c>
      <c r="I5" s="1440"/>
      <c r="J5" s="1440" t="s">
        <v>737</v>
      </c>
      <c r="K5" s="1440" t="s">
        <v>28</v>
      </c>
      <c r="L5" s="1440"/>
      <c r="M5" s="1610" t="s">
        <v>37</v>
      </c>
      <c r="N5" s="1610" t="s">
        <v>38</v>
      </c>
      <c r="O5" s="1440" t="s">
        <v>388</v>
      </c>
      <c r="P5" s="1464" t="s">
        <v>389</v>
      </c>
    </row>
    <row r="6" spans="1:17" s="108" customFormat="1" ht="16.5" customHeight="1">
      <c r="A6" s="1414"/>
      <c r="B6" s="1440"/>
      <c r="C6" s="1410"/>
      <c r="D6" s="1440" t="s">
        <v>21</v>
      </c>
      <c r="E6" s="1440"/>
      <c r="F6" s="1440" t="s">
        <v>807</v>
      </c>
      <c r="G6" s="1638" t="s">
        <v>420</v>
      </c>
      <c r="H6" s="1440"/>
      <c r="I6" s="1440"/>
      <c r="J6" s="1440"/>
      <c r="K6" s="1440"/>
      <c r="L6" s="1440"/>
      <c r="M6" s="1410"/>
      <c r="N6" s="1410"/>
      <c r="O6" s="1440"/>
      <c r="P6" s="1464"/>
    </row>
    <row r="7" spans="1:17" s="108" customFormat="1" ht="21" customHeight="1" thickBot="1">
      <c r="A7" s="1414"/>
      <c r="B7" s="1610"/>
      <c r="C7" s="1410"/>
      <c r="D7" s="1610"/>
      <c r="E7" s="1610"/>
      <c r="F7" s="1610"/>
      <c r="G7" s="1639"/>
      <c r="H7" s="1610"/>
      <c r="I7" s="1610"/>
      <c r="J7" s="1610"/>
      <c r="K7" s="333" t="s">
        <v>808</v>
      </c>
      <c r="L7" s="287" t="s">
        <v>394</v>
      </c>
      <c r="M7" s="1410"/>
      <c r="N7" s="1410"/>
      <c r="O7" s="1610"/>
      <c r="P7" s="1618"/>
    </row>
    <row r="8" spans="1:17" s="108" customFormat="1">
      <c r="A8" s="1462" t="s">
        <v>21</v>
      </c>
      <c r="B8" s="1640">
        <f>SUM(B11:B61)</f>
        <v>387</v>
      </c>
      <c r="C8" s="1640">
        <f>SUM(C11:C61)</f>
        <v>31420</v>
      </c>
      <c r="D8" s="378" t="s">
        <v>227</v>
      </c>
      <c r="E8" s="846">
        <f>SUM(E9:E10)</f>
        <v>24303</v>
      </c>
      <c r="F8" s="846">
        <f>SUM(F9:F10)</f>
        <v>19348</v>
      </c>
      <c r="G8" s="846">
        <f>SUM(G9:G10)</f>
        <v>4955</v>
      </c>
      <c r="H8" s="378" t="s">
        <v>227</v>
      </c>
      <c r="I8" s="846">
        <f>SUM(I9:I10)</f>
        <v>3883</v>
      </c>
      <c r="J8" s="846">
        <f>SUM(J9:J10)</f>
        <v>379</v>
      </c>
      <c r="K8" s="846">
        <f t="shared" ref="K8:P8" si="0">SUM(K9:K10)</f>
        <v>271</v>
      </c>
      <c r="L8" s="846">
        <f t="shared" si="0"/>
        <v>2361</v>
      </c>
      <c r="M8" s="846">
        <f t="shared" si="0"/>
        <v>49</v>
      </c>
      <c r="N8" s="846">
        <f t="shared" si="0"/>
        <v>12</v>
      </c>
      <c r="O8" s="846">
        <f t="shared" si="0"/>
        <v>345</v>
      </c>
      <c r="P8" s="807">
        <f t="shared" si="0"/>
        <v>466</v>
      </c>
      <c r="Q8" s="1032"/>
    </row>
    <row r="9" spans="1:17" s="108" customFormat="1">
      <c r="A9" s="1463"/>
      <c r="B9" s="1641"/>
      <c r="C9" s="1641"/>
      <c r="D9" s="373" t="s">
        <v>49</v>
      </c>
      <c r="E9" s="847">
        <f>SUM(E12,E15,E18,E21,E24,E27,E30,E33,E36,E39,E42,E45,E48,E51,E54,E57,E60)</f>
        <v>12503</v>
      </c>
      <c r="F9" s="847">
        <f t="shared" ref="F9:P9" si="1">SUM(F12,F15,F18,F21,F24,F27,F30,F33,F36,F39,F42,F45,F48,F51,F54,F57,F60)</f>
        <v>10014</v>
      </c>
      <c r="G9" s="847">
        <f t="shared" si="1"/>
        <v>2489</v>
      </c>
      <c r="H9" s="373" t="s">
        <v>49</v>
      </c>
      <c r="I9" s="847">
        <f t="shared" si="1"/>
        <v>271</v>
      </c>
      <c r="J9" s="847">
        <f t="shared" si="1"/>
        <v>40</v>
      </c>
      <c r="K9" s="847">
        <f t="shared" si="1"/>
        <v>16</v>
      </c>
      <c r="L9" s="847">
        <f t="shared" si="1"/>
        <v>26</v>
      </c>
      <c r="M9" s="847">
        <f t="shared" si="1"/>
        <v>3</v>
      </c>
      <c r="N9" s="847">
        <f t="shared" si="1"/>
        <v>1</v>
      </c>
      <c r="O9" s="847">
        <f t="shared" si="1"/>
        <v>0</v>
      </c>
      <c r="P9" s="1061">
        <f t="shared" si="1"/>
        <v>185</v>
      </c>
      <c r="Q9" s="1032"/>
    </row>
    <row r="10" spans="1:17" s="108" customFormat="1" ht="17.25" thickBot="1">
      <c r="A10" s="1481"/>
      <c r="B10" s="1642"/>
      <c r="C10" s="1642"/>
      <c r="D10" s="372" t="s">
        <v>228</v>
      </c>
      <c r="E10" s="1059">
        <f>SUM(E13,E16,E19,E22,E25,E28,E31,E34,E37,E40,E43,E46,E49,E52,E55,E58,E61)</f>
        <v>11800</v>
      </c>
      <c r="F10" s="1059">
        <f t="shared" ref="F10:P10" si="2">SUM(F13,F16,F19,F22,F25,F28,F31,F34,F37,F40,F43,F46,F49,F52,F55,F58,F61)</f>
        <v>9334</v>
      </c>
      <c r="G10" s="1059">
        <f t="shared" si="2"/>
        <v>2466</v>
      </c>
      <c r="H10" s="372" t="s">
        <v>228</v>
      </c>
      <c r="I10" s="1059">
        <f t="shared" si="2"/>
        <v>3612</v>
      </c>
      <c r="J10" s="1059">
        <f t="shared" si="2"/>
        <v>339</v>
      </c>
      <c r="K10" s="1059">
        <f t="shared" si="2"/>
        <v>255</v>
      </c>
      <c r="L10" s="1059">
        <f t="shared" si="2"/>
        <v>2335</v>
      </c>
      <c r="M10" s="1059">
        <f t="shared" si="2"/>
        <v>46</v>
      </c>
      <c r="N10" s="1059">
        <f t="shared" si="2"/>
        <v>11</v>
      </c>
      <c r="O10" s="1059">
        <f t="shared" si="2"/>
        <v>345</v>
      </c>
      <c r="P10" s="813">
        <f t="shared" si="2"/>
        <v>281</v>
      </c>
      <c r="Q10" s="1032"/>
    </row>
    <row r="11" spans="1:17">
      <c r="A11" s="1368" t="s">
        <v>242</v>
      </c>
      <c r="B11" s="1634">
        <v>167</v>
      </c>
      <c r="C11" s="1634">
        <v>8804</v>
      </c>
      <c r="D11" s="305" t="s">
        <v>227</v>
      </c>
      <c r="E11" s="849">
        <v>7703</v>
      </c>
      <c r="F11" s="849">
        <v>3860</v>
      </c>
      <c r="G11" s="849">
        <v>3843</v>
      </c>
      <c r="H11" s="305" t="s">
        <v>227</v>
      </c>
      <c r="I11" s="1062">
        <v>1233</v>
      </c>
      <c r="J11" s="1062">
        <v>162</v>
      </c>
      <c r="K11" s="1062">
        <v>198</v>
      </c>
      <c r="L11" s="1062">
        <v>540</v>
      </c>
      <c r="M11" s="1062">
        <v>36</v>
      </c>
      <c r="N11" s="1062">
        <v>12</v>
      </c>
      <c r="O11" s="1062">
        <v>71</v>
      </c>
      <c r="P11" s="922">
        <v>214</v>
      </c>
      <c r="Q11" s="910"/>
    </row>
    <row r="12" spans="1:17">
      <c r="A12" s="1364"/>
      <c r="B12" s="1634"/>
      <c r="C12" s="1634"/>
      <c r="D12" s="336" t="s">
        <v>49</v>
      </c>
      <c r="E12" s="850">
        <v>3974</v>
      </c>
      <c r="F12" s="851">
        <v>2048</v>
      </c>
      <c r="G12" s="851">
        <v>1926</v>
      </c>
      <c r="H12" s="336" t="s">
        <v>49</v>
      </c>
      <c r="I12" s="1062">
        <v>48</v>
      </c>
      <c r="J12" s="1062">
        <v>14</v>
      </c>
      <c r="K12" s="1062">
        <v>3</v>
      </c>
      <c r="L12" s="1062">
        <v>3</v>
      </c>
      <c r="M12" s="1062">
        <v>1</v>
      </c>
      <c r="N12" s="1062">
        <v>1</v>
      </c>
      <c r="O12" s="1062">
        <v>0</v>
      </c>
      <c r="P12" s="924">
        <v>26</v>
      </c>
      <c r="Q12" s="910"/>
    </row>
    <row r="13" spans="1:17">
      <c r="A13" s="1364"/>
      <c r="B13" s="1634"/>
      <c r="C13" s="1634"/>
      <c r="D13" s="336" t="s">
        <v>228</v>
      </c>
      <c r="E13" s="850">
        <v>3729</v>
      </c>
      <c r="F13" s="851">
        <v>1812</v>
      </c>
      <c r="G13" s="851">
        <v>1917</v>
      </c>
      <c r="H13" s="336" t="s">
        <v>228</v>
      </c>
      <c r="I13" s="1062">
        <v>1185</v>
      </c>
      <c r="J13" s="1062">
        <v>148</v>
      </c>
      <c r="K13" s="1062">
        <v>195</v>
      </c>
      <c r="L13" s="1062">
        <v>537</v>
      </c>
      <c r="M13" s="1062">
        <v>35</v>
      </c>
      <c r="N13" s="1062">
        <v>11</v>
      </c>
      <c r="O13" s="1062">
        <v>71</v>
      </c>
      <c r="P13" s="924">
        <v>188</v>
      </c>
      <c r="Q13" s="910"/>
    </row>
    <row r="14" spans="1:17">
      <c r="A14" s="1364" t="s">
        <v>243</v>
      </c>
      <c r="B14" s="1634">
        <v>10</v>
      </c>
      <c r="C14" s="1634">
        <v>912</v>
      </c>
      <c r="D14" s="336" t="s">
        <v>227</v>
      </c>
      <c r="E14" s="850">
        <v>751</v>
      </c>
      <c r="F14" s="851">
        <v>703</v>
      </c>
      <c r="G14" s="851">
        <v>48</v>
      </c>
      <c r="H14" s="336" t="s">
        <v>227</v>
      </c>
      <c r="I14" s="1062">
        <v>119</v>
      </c>
      <c r="J14" s="1062">
        <v>10</v>
      </c>
      <c r="K14" s="1062">
        <v>4</v>
      </c>
      <c r="L14" s="1062">
        <v>82</v>
      </c>
      <c r="M14" s="1062">
        <v>0</v>
      </c>
      <c r="N14" s="1062">
        <v>0</v>
      </c>
      <c r="O14" s="1062">
        <v>12</v>
      </c>
      <c r="P14" s="924">
        <v>11</v>
      </c>
      <c r="Q14" s="910"/>
    </row>
    <row r="15" spans="1:17">
      <c r="A15" s="1364" t="s">
        <v>339</v>
      </c>
      <c r="B15" s="1634"/>
      <c r="C15" s="1634"/>
      <c r="D15" s="336" t="s">
        <v>49</v>
      </c>
      <c r="E15" s="850">
        <v>381</v>
      </c>
      <c r="F15" s="851">
        <v>358</v>
      </c>
      <c r="G15" s="851">
        <v>23</v>
      </c>
      <c r="H15" s="336" t="s">
        <v>49</v>
      </c>
      <c r="I15" s="1062">
        <v>8</v>
      </c>
      <c r="J15" s="1062">
        <v>0</v>
      </c>
      <c r="K15" s="1062">
        <v>0</v>
      </c>
      <c r="L15" s="1062">
        <v>0</v>
      </c>
      <c r="M15" s="1062">
        <v>0</v>
      </c>
      <c r="N15" s="1062">
        <v>0</v>
      </c>
      <c r="O15" s="1062">
        <v>0</v>
      </c>
      <c r="P15" s="924">
        <v>8</v>
      </c>
      <c r="Q15" s="910"/>
    </row>
    <row r="16" spans="1:17">
      <c r="A16" s="1364" t="s">
        <v>339</v>
      </c>
      <c r="B16" s="1634"/>
      <c r="C16" s="1634"/>
      <c r="D16" s="336" t="s">
        <v>228</v>
      </c>
      <c r="E16" s="850">
        <v>370</v>
      </c>
      <c r="F16" s="851">
        <v>345</v>
      </c>
      <c r="G16" s="851">
        <v>25</v>
      </c>
      <c r="H16" s="336" t="s">
        <v>228</v>
      </c>
      <c r="I16" s="1062">
        <v>111</v>
      </c>
      <c r="J16" s="1062">
        <v>10</v>
      </c>
      <c r="K16" s="1062">
        <v>4</v>
      </c>
      <c r="L16" s="1062">
        <v>82</v>
      </c>
      <c r="M16" s="1062">
        <v>0</v>
      </c>
      <c r="N16" s="1062">
        <v>0</v>
      </c>
      <c r="O16" s="1062">
        <v>12</v>
      </c>
      <c r="P16" s="924">
        <v>3</v>
      </c>
      <c r="Q16" s="910"/>
    </row>
    <row r="17" spans="1:17">
      <c r="A17" s="1364" t="s">
        <v>244</v>
      </c>
      <c r="B17" s="1634">
        <v>1</v>
      </c>
      <c r="C17" s="1634">
        <v>37</v>
      </c>
      <c r="D17" s="336" t="s">
        <v>227</v>
      </c>
      <c r="E17" s="850">
        <v>28</v>
      </c>
      <c r="F17" s="851">
        <v>28</v>
      </c>
      <c r="G17" s="851">
        <v>0</v>
      </c>
      <c r="H17" s="336" t="s">
        <v>227</v>
      </c>
      <c r="I17" s="1062">
        <v>9</v>
      </c>
      <c r="J17" s="1062">
        <v>1</v>
      </c>
      <c r="K17" s="1062">
        <v>0</v>
      </c>
      <c r="L17" s="1062">
        <v>6</v>
      </c>
      <c r="M17" s="1062">
        <v>0</v>
      </c>
      <c r="N17" s="1062">
        <v>0</v>
      </c>
      <c r="O17" s="1062">
        <v>1</v>
      </c>
      <c r="P17" s="924">
        <v>1</v>
      </c>
      <c r="Q17" s="910"/>
    </row>
    <row r="18" spans="1:17">
      <c r="A18" s="1364" t="s">
        <v>340</v>
      </c>
      <c r="B18" s="1634"/>
      <c r="C18" s="1634"/>
      <c r="D18" s="336" t="s">
        <v>49</v>
      </c>
      <c r="E18" s="850">
        <v>10</v>
      </c>
      <c r="F18" s="851">
        <v>10</v>
      </c>
      <c r="G18" s="851">
        <v>0</v>
      </c>
      <c r="H18" s="336" t="s">
        <v>49</v>
      </c>
      <c r="I18" s="1062">
        <v>1</v>
      </c>
      <c r="J18" s="1062">
        <v>0</v>
      </c>
      <c r="K18" s="1062">
        <v>0</v>
      </c>
      <c r="L18" s="1062">
        <v>0</v>
      </c>
      <c r="M18" s="1062">
        <v>0</v>
      </c>
      <c r="N18" s="1062">
        <v>0</v>
      </c>
      <c r="O18" s="1062">
        <v>0</v>
      </c>
      <c r="P18" s="924">
        <v>1</v>
      </c>
      <c r="Q18" s="910"/>
    </row>
    <row r="19" spans="1:17">
      <c r="A19" s="1364" t="s">
        <v>340</v>
      </c>
      <c r="B19" s="1634"/>
      <c r="C19" s="1634"/>
      <c r="D19" s="336" t="s">
        <v>228</v>
      </c>
      <c r="E19" s="850">
        <v>18</v>
      </c>
      <c r="F19" s="851">
        <v>18</v>
      </c>
      <c r="G19" s="851">
        <v>0</v>
      </c>
      <c r="H19" s="336" t="s">
        <v>228</v>
      </c>
      <c r="I19" s="1062">
        <v>8</v>
      </c>
      <c r="J19" s="1062">
        <v>1</v>
      </c>
      <c r="K19" s="1062">
        <v>0</v>
      </c>
      <c r="L19" s="1062">
        <v>6</v>
      </c>
      <c r="M19" s="1062">
        <v>0</v>
      </c>
      <c r="N19" s="1062">
        <v>0</v>
      </c>
      <c r="O19" s="1062">
        <v>1</v>
      </c>
      <c r="P19" s="924">
        <v>0</v>
      </c>
      <c r="Q19" s="910"/>
    </row>
    <row r="20" spans="1:17">
      <c r="A20" s="1364" t="s">
        <v>245</v>
      </c>
      <c r="B20" s="1634">
        <v>26</v>
      </c>
      <c r="C20" s="1634">
        <v>2776</v>
      </c>
      <c r="D20" s="336" t="s">
        <v>227</v>
      </c>
      <c r="E20" s="850">
        <v>2238</v>
      </c>
      <c r="F20" s="851">
        <v>2157</v>
      </c>
      <c r="G20" s="851">
        <v>81</v>
      </c>
      <c r="H20" s="336" t="s">
        <v>227</v>
      </c>
      <c r="I20" s="1062">
        <v>377</v>
      </c>
      <c r="J20" s="1062">
        <v>26</v>
      </c>
      <c r="K20" s="1062">
        <v>5</v>
      </c>
      <c r="L20" s="1062">
        <v>260</v>
      </c>
      <c r="M20" s="1062">
        <v>3</v>
      </c>
      <c r="N20" s="1062">
        <v>0</v>
      </c>
      <c r="O20" s="1062">
        <v>39</v>
      </c>
      <c r="P20" s="924">
        <v>44</v>
      </c>
      <c r="Q20" s="910"/>
    </row>
    <row r="21" spans="1:17">
      <c r="A21" s="1364" t="s">
        <v>341</v>
      </c>
      <c r="B21" s="1634"/>
      <c r="C21" s="1634"/>
      <c r="D21" s="336" t="s">
        <v>49</v>
      </c>
      <c r="E21" s="850">
        <v>1161</v>
      </c>
      <c r="F21" s="851">
        <v>1119</v>
      </c>
      <c r="G21" s="851">
        <v>42</v>
      </c>
      <c r="H21" s="336" t="s">
        <v>49</v>
      </c>
      <c r="I21" s="1062">
        <v>32</v>
      </c>
      <c r="J21" s="1062">
        <v>1</v>
      </c>
      <c r="K21" s="1062">
        <v>0</v>
      </c>
      <c r="L21" s="1062">
        <v>5</v>
      </c>
      <c r="M21" s="1062">
        <v>1</v>
      </c>
      <c r="N21" s="1062">
        <v>0</v>
      </c>
      <c r="O21" s="1062">
        <v>0</v>
      </c>
      <c r="P21" s="924">
        <v>25</v>
      </c>
      <c r="Q21" s="910"/>
    </row>
    <row r="22" spans="1:17">
      <c r="A22" s="1364" t="s">
        <v>341</v>
      </c>
      <c r="B22" s="1634"/>
      <c r="C22" s="1634"/>
      <c r="D22" s="336" t="s">
        <v>228</v>
      </c>
      <c r="E22" s="850">
        <v>1077</v>
      </c>
      <c r="F22" s="851">
        <v>1038</v>
      </c>
      <c r="G22" s="851">
        <v>39</v>
      </c>
      <c r="H22" s="336" t="s">
        <v>228</v>
      </c>
      <c r="I22" s="1062">
        <v>345</v>
      </c>
      <c r="J22" s="1062">
        <v>25</v>
      </c>
      <c r="K22" s="1062">
        <v>5</v>
      </c>
      <c r="L22" s="1062">
        <v>255</v>
      </c>
      <c r="M22" s="1062">
        <v>2</v>
      </c>
      <c r="N22" s="1062">
        <v>0</v>
      </c>
      <c r="O22" s="1062">
        <v>39</v>
      </c>
      <c r="P22" s="924">
        <v>19</v>
      </c>
      <c r="Q22" s="910"/>
    </row>
    <row r="23" spans="1:17">
      <c r="A23" s="1364" t="s">
        <v>246</v>
      </c>
      <c r="B23" s="1634">
        <v>15</v>
      </c>
      <c r="C23" s="1634">
        <v>1876</v>
      </c>
      <c r="D23" s="336" t="s">
        <v>227</v>
      </c>
      <c r="E23" s="850">
        <v>1402</v>
      </c>
      <c r="F23" s="851">
        <v>1281</v>
      </c>
      <c r="G23" s="851">
        <v>121</v>
      </c>
      <c r="H23" s="336" t="s">
        <v>227</v>
      </c>
      <c r="I23" s="1062">
        <v>202</v>
      </c>
      <c r="J23" s="1062">
        <v>15</v>
      </c>
      <c r="K23" s="1062">
        <v>7</v>
      </c>
      <c r="L23" s="1062">
        <v>145</v>
      </c>
      <c r="M23" s="1062">
        <v>0</v>
      </c>
      <c r="N23" s="1062">
        <v>0</v>
      </c>
      <c r="O23" s="1062">
        <v>23</v>
      </c>
      <c r="P23" s="924">
        <v>12</v>
      </c>
      <c r="Q23" s="910"/>
    </row>
    <row r="24" spans="1:17">
      <c r="A24" s="1364" t="s">
        <v>342</v>
      </c>
      <c r="B24" s="1634"/>
      <c r="C24" s="1634"/>
      <c r="D24" s="336" t="s">
        <v>49</v>
      </c>
      <c r="E24" s="850">
        <v>707</v>
      </c>
      <c r="F24" s="851">
        <v>645</v>
      </c>
      <c r="G24" s="851">
        <v>62</v>
      </c>
      <c r="H24" s="336" t="s">
        <v>49</v>
      </c>
      <c r="I24" s="1062">
        <v>7</v>
      </c>
      <c r="J24" s="1062">
        <v>1</v>
      </c>
      <c r="K24" s="1062">
        <v>0</v>
      </c>
      <c r="L24" s="1062">
        <v>0</v>
      </c>
      <c r="M24" s="1062">
        <v>0</v>
      </c>
      <c r="N24" s="1062">
        <v>0</v>
      </c>
      <c r="O24" s="1062">
        <v>0</v>
      </c>
      <c r="P24" s="924">
        <v>6</v>
      </c>
      <c r="Q24" s="910"/>
    </row>
    <row r="25" spans="1:17">
      <c r="A25" s="1364" t="s">
        <v>342</v>
      </c>
      <c r="B25" s="1634"/>
      <c r="C25" s="1634"/>
      <c r="D25" s="336" t="s">
        <v>228</v>
      </c>
      <c r="E25" s="850">
        <v>695</v>
      </c>
      <c r="F25" s="851">
        <v>636</v>
      </c>
      <c r="G25" s="851">
        <v>59</v>
      </c>
      <c r="H25" s="336" t="s">
        <v>228</v>
      </c>
      <c r="I25" s="1062">
        <v>195</v>
      </c>
      <c r="J25" s="1062">
        <v>14</v>
      </c>
      <c r="K25" s="1062">
        <v>7</v>
      </c>
      <c r="L25" s="1062">
        <v>145</v>
      </c>
      <c r="M25" s="1062">
        <v>0</v>
      </c>
      <c r="N25" s="1062">
        <v>0</v>
      </c>
      <c r="O25" s="1062">
        <v>23</v>
      </c>
      <c r="P25" s="924">
        <v>6</v>
      </c>
      <c r="Q25" s="910"/>
    </row>
    <row r="26" spans="1:17">
      <c r="A26" s="1364" t="s">
        <v>247</v>
      </c>
      <c r="B26" s="1634">
        <v>6</v>
      </c>
      <c r="C26" s="1634">
        <v>925</v>
      </c>
      <c r="D26" s="336" t="s">
        <v>227</v>
      </c>
      <c r="E26" s="850">
        <v>703</v>
      </c>
      <c r="F26" s="851">
        <v>653</v>
      </c>
      <c r="G26" s="851">
        <v>50</v>
      </c>
      <c r="H26" s="336" t="s">
        <v>227</v>
      </c>
      <c r="I26" s="1062">
        <v>87</v>
      </c>
      <c r="J26" s="1062">
        <v>5</v>
      </c>
      <c r="K26" s="1062">
        <v>3</v>
      </c>
      <c r="L26" s="1062">
        <v>62</v>
      </c>
      <c r="M26" s="1062">
        <v>0</v>
      </c>
      <c r="N26" s="1062">
        <v>0</v>
      </c>
      <c r="O26" s="1062">
        <v>10</v>
      </c>
      <c r="P26" s="924">
        <v>7</v>
      </c>
      <c r="Q26" s="910"/>
    </row>
    <row r="27" spans="1:17">
      <c r="A27" s="1364" t="s">
        <v>343</v>
      </c>
      <c r="B27" s="1634"/>
      <c r="C27" s="1634"/>
      <c r="D27" s="336" t="s">
        <v>49</v>
      </c>
      <c r="E27" s="850">
        <v>353</v>
      </c>
      <c r="F27" s="851">
        <v>336</v>
      </c>
      <c r="G27" s="851">
        <v>17</v>
      </c>
      <c r="H27" s="336" t="s">
        <v>49</v>
      </c>
      <c r="I27" s="1062">
        <v>4</v>
      </c>
      <c r="J27" s="1062">
        <v>0</v>
      </c>
      <c r="K27" s="1062">
        <v>0</v>
      </c>
      <c r="L27" s="1062">
        <v>0</v>
      </c>
      <c r="M27" s="1062">
        <v>0</v>
      </c>
      <c r="N27" s="1062">
        <v>0</v>
      </c>
      <c r="O27" s="1062">
        <v>0</v>
      </c>
      <c r="P27" s="924">
        <v>4</v>
      </c>
      <c r="Q27" s="910"/>
    </row>
    <row r="28" spans="1:17">
      <c r="A28" s="1364" t="s">
        <v>343</v>
      </c>
      <c r="B28" s="1634"/>
      <c r="C28" s="1634"/>
      <c r="D28" s="336" t="s">
        <v>228</v>
      </c>
      <c r="E28" s="850">
        <v>350</v>
      </c>
      <c r="F28" s="851">
        <v>317</v>
      </c>
      <c r="G28" s="851">
        <v>33</v>
      </c>
      <c r="H28" s="336" t="s">
        <v>228</v>
      </c>
      <c r="I28" s="1062">
        <v>83</v>
      </c>
      <c r="J28" s="1062">
        <v>5</v>
      </c>
      <c r="K28" s="1062">
        <v>3</v>
      </c>
      <c r="L28" s="1062">
        <v>62</v>
      </c>
      <c r="M28" s="1062">
        <v>0</v>
      </c>
      <c r="N28" s="1062">
        <v>0</v>
      </c>
      <c r="O28" s="1062">
        <v>10</v>
      </c>
      <c r="P28" s="924">
        <v>3</v>
      </c>
      <c r="Q28" s="910"/>
    </row>
    <row r="29" spans="1:17">
      <c r="A29" s="1364" t="s">
        <v>248</v>
      </c>
      <c r="B29" s="1634">
        <v>1</v>
      </c>
      <c r="C29" s="1634">
        <v>92</v>
      </c>
      <c r="D29" s="336" t="s">
        <v>227</v>
      </c>
      <c r="E29" s="850">
        <v>89</v>
      </c>
      <c r="F29" s="851">
        <v>89</v>
      </c>
      <c r="G29" s="851">
        <v>0</v>
      </c>
      <c r="H29" s="336" t="s">
        <v>227</v>
      </c>
      <c r="I29" s="1062">
        <v>13</v>
      </c>
      <c r="J29" s="1062">
        <v>1</v>
      </c>
      <c r="K29" s="1062">
        <v>0</v>
      </c>
      <c r="L29" s="1062">
        <v>9</v>
      </c>
      <c r="M29" s="1062">
        <v>0</v>
      </c>
      <c r="N29" s="1062">
        <v>0</v>
      </c>
      <c r="O29" s="1062">
        <v>2</v>
      </c>
      <c r="P29" s="924">
        <v>1</v>
      </c>
      <c r="Q29" s="910"/>
    </row>
    <row r="30" spans="1:17">
      <c r="A30" s="1364" t="s">
        <v>344</v>
      </c>
      <c r="B30" s="1634"/>
      <c r="C30" s="1634"/>
      <c r="D30" s="336" t="s">
        <v>49</v>
      </c>
      <c r="E30" s="850">
        <v>46</v>
      </c>
      <c r="F30" s="851">
        <v>46</v>
      </c>
      <c r="G30" s="851">
        <v>0</v>
      </c>
      <c r="H30" s="336" t="s">
        <v>49</v>
      </c>
      <c r="I30" s="1062">
        <v>2</v>
      </c>
      <c r="J30" s="1062">
        <v>1</v>
      </c>
      <c r="K30" s="1062">
        <v>0</v>
      </c>
      <c r="L30" s="1062">
        <v>0</v>
      </c>
      <c r="M30" s="1062">
        <v>0</v>
      </c>
      <c r="N30" s="1062">
        <v>0</v>
      </c>
      <c r="O30" s="1062">
        <v>0</v>
      </c>
      <c r="P30" s="924">
        <v>1</v>
      </c>
      <c r="Q30" s="910"/>
    </row>
    <row r="31" spans="1:17">
      <c r="A31" s="1364" t="s">
        <v>344</v>
      </c>
      <c r="B31" s="1634"/>
      <c r="C31" s="1634"/>
      <c r="D31" s="336" t="s">
        <v>228</v>
      </c>
      <c r="E31" s="850">
        <v>43</v>
      </c>
      <c r="F31" s="851">
        <v>43</v>
      </c>
      <c r="G31" s="851">
        <v>0</v>
      </c>
      <c r="H31" s="336" t="s">
        <v>228</v>
      </c>
      <c r="I31" s="1062">
        <v>11</v>
      </c>
      <c r="J31" s="1062">
        <v>0</v>
      </c>
      <c r="K31" s="1062">
        <v>0</v>
      </c>
      <c r="L31" s="1062">
        <v>9</v>
      </c>
      <c r="M31" s="1062">
        <v>0</v>
      </c>
      <c r="N31" s="1062">
        <v>0</v>
      </c>
      <c r="O31" s="1062">
        <v>2</v>
      </c>
      <c r="P31" s="924">
        <v>0</v>
      </c>
      <c r="Q31" s="910"/>
    </row>
    <row r="32" spans="1:17" ht="16.5" customHeight="1">
      <c r="A32" s="1364" t="s">
        <v>870</v>
      </c>
      <c r="B32" s="1634">
        <v>2</v>
      </c>
      <c r="C32" s="1634">
        <v>238</v>
      </c>
      <c r="D32" s="408" t="s">
        <v>227</v>
      </c>
      <c r="E32" s="850">
        <v>158</v>
      </c>
      <c r="F32" s="851">
        <v>158</v>
      </c>
      <c r="G32" s="851">
        <v>0</v>
      </c>
      <c r="H32" s="396" t="s">
        <v>227</v>
      </c>
      <c r="I32" s="1062">
        <v>21</v>
      </c>
      <c r="J32" s="1062">
        <v>2</v>
      </c>
      <c r="K32" s="1062">
        <v>0</v>
      </c>
      <c r="L32" s="1062">
        <v>14</v>
      </c>
      <c r="M32" s="1062">
        <v>0</v>
      </c>
      <c r="N32" s="1062">
        <v>0</v>
      </c>
      <c r="O32" s="1062">
        <v>3</v>
      </c>
      <c r="P32" s="924">
        <v>2</v>
      </c>
      <c r="Q32" s="910"/>
    </row>
    <row r="33" spans="1:17">
      <c r="A33" s="1364"/>
      <c r="B33" s="1634"/>
      <c r="C33" s="1634"/>
      <c r="D33" s="408" t="s">
        <v>49</v>
      </c>
      <c r="E33" s="850">
        <v>82</v>
      </c>
      <c r="F33" s="851">
        <v>82</v>
      </c>
      <c r="G33" s="851">
        <v>0</v>
      </c>
      <c r="H33" s="396" t="s">
        <v>49</v>
      </c>
      <c r="I33" s="1062">
        <v>2</v>
      </c>
      <c r="J33" s="1062">
        <v>0</v>
      </c>
      <c r="K33" s="1062">
        <v>0</v>
      </c>
      <c r="L33" s="1062">
        <v>0</v>
      </c>
      <c r="M33" s="1062">
        <v>0</v>
      </c>
      <c r="N33" s="1062">
        <v>0</v>
      </c>
      <c r="O33" s="1062">
        <v>0</v>
      </c>
      <c r="P33" s="924">
        <v>2</v>
      </c>
      <c r="Q33" s="910"/>
    </row>
    <row r="34" spans="1:17">
      <c r="A34" s="1364"/>
      <c r="B34" s="1634"/>
      <c r="C34" s="1634"/>
      <c r="D34" s="408" t="s">
        <v>228</v>
      </c>
      <c r="E34" s="850">
        <v>76</v>
      </c>
      <c r="F34" s="851">
        <v>76</v>
      </c>
      <c r="G34" s="851">
        <v>0</v>
      </c>
      <c r="H34" s="396" t="s">
        <v>228</v>
      </c>
      <c r="I34" s="1062">
        <v>19</v>
      </c>
      <c r="J34" s="1062">
        <v>2</v>
      </c>
      <c r="K34" s="1062">
        <v>0</v>
      </c>
      <c r="L34" s="1062">
        <v>14</v>
      </c>
      <c r="M34" s="1062">
        <v>0</v>
      </c>
      <c r="N34" s="1062">
        <v>0</v>
      </c>
      <c r="O34" s="1062">
        <v>3</v>
      </c>
      <c r="P34" s="924">
        <v>0</v>
      </c>
      <c r="Q34" s="910"/>
    </row>
    <row r="35" spans="1:17" ht="16.5" customHeight="1">
      <c r="A35" s="1364" t="s">
        <v>284</v>
      </c>
      <c r="B35" s="1634">
        <v>19</v>
      </c>
      <c r="C35" s="1634">
        <v>1103</v>
      </c>
      <c r="D35" s="336" t="s">
        <v>227</v>
      </c>
      <c r="E35" s="850">
        <v>846</v>
      </c>
      <c r="F35" s="851">
        <v>709</v>
      </c>
      <c r="G35" s="851">
        <v>137</v>
      </c>
      <c r="H35" s="336" t="s">
        <v>227</v>
      </c>
      <c r="I35" s="1062">
        <v>148</v>
      </c>
      <c r="J35" s="1062">
        <v>17</v>
      </c>
      <c r="K35" s="1062">
        <v>10</v>
      </c>
      <c r="L35" s="1062">
        <v>87</v>
      </c>
      <c r="M35" s="1062">
        <v>5</v>
      </c>
      <c r="N35" s="1062">
        <v>0</v>
      </c>
      <c r="O35" s="1062">
        <v>13</v>
      </c>
      <c r="P35" s="924">
        <v>16</v>
      </c>
      <c r="Q35" s="910"/>
    </row>
    <row r="36" spans="1:17">
      <c r="A36" s="1364" t="s">
        <v>355</v>
      </c>
      <c r="B36" s="1634"/>
      <c r="C36" s="1634"/>
      <c r="D36" s="336" t="s">
        <v>49</v>
      </c>
      <c r="E36" s="850">
        <v>448</v>
      </c>
      <c r="F36" s="851">
        <v>379</v>
      </c>
      <c r="G36" s="851">
        <v>69</v>
      </c>
      <c r="H36" s="336" t="s">
        <v>49</v>
      </c>
      <c r="I36" s="1062">
        <v>9</v>
      </c>
      <c r="J36" s="1062">
        <v>1</v>
      </c>
      <c r="K36" s="1062">
        <v>1</v>
      </c>
      <c r="L36" s="1062">
        <v>1</v>
      </c>
      <c r="M36" s="1062">
        <v>0</v>
      </c>
      <c r="N36" s="1062">
        <v>0</v>
      </c>
      <c r="O36" s="1062">
        <v>0</v>
      </c>
      <c r="P36" s="924">
        <v>6</v>
      </c>
      <c r="Q36" s="910"/>
    </row>
    <row r="37" spans="1:17">
      <c r="A37" s="1364" t="s">
        <v>355</v>
      </c>
      <c r="B37" s="1634"/>
      <c r="C37" s="1634"/>
      <c r="D37" s="336" t="s">
        <v>228</v>
      </c>
      <c r="E37" s="850">
        <v>398</v>
      </c>
      <c r="F37" s="851">
        <v>330</v>
      </c>
      <c r="G37" s="851">
        <v>68</v>
      </c>
      <c r="H37" s="336" t="s">
        <v>228</v>
      </c>
      <c r="I37" s="1062">
        <v>139</v>
      </c>
      <c r="J37" s="1062">
        <v>16</v>
      </c>
      <c r="K37" s="1062">
        <v>9</v>
      </c>
      <c r="L37" s="1062">
        <v>86</v>
      </c>
      <c r="M37" s="1062">
        <v>5</v>
      </c>
      <c r="N37" s="1062">
        <v>0</v>
      </c>
      <c r="O37" s="1062">
        <v>13</v>
      </c>
      <c r="P37" s="924">
        <v>10</v>
      </c>
      <c r="Q37" s="910"/>
    </row>
    <row r="38" spans="1:17" ht="16.5" customHeight="1">
      <c r="A38" s="1364" t="s">
        <v>8</v>
      </c>
      <c r="B38" s="1634">
        <v>3</v>
      </c>
      <c r="C38" s="1634">
        <v>233</v>
      </c>
      <c r="D38" s="336" t="s">
        <v>227</v>
      </c>
      <c r="E38" s="850">
        <v>161</v>
      </c>
      <c r="F38" s="851">
        <v>145</v>
      </c>
      <c r="G38" s="851">
        <v>16</v>
      </c>
      <c r="H38" s="336" t="s">
        <v>227</v>
      </c>
      <c r="I38" s="1062">
        <v>27</v>
      </c>
      <c r="J38" s="1062">
        <v>3</v>
      </c>
      <c r="K38" s="1062">
        <v>1</v>
      </c>
      <c r="L38" s="1062">
        <v>16</v>
      </c>
      <c r="M38" s="1062">
        <v>0</v>
      </c>
      <c r="N38" s="1062">
        <v>0</v>
      </c>
      <c r="O38" s="1062">
        <v>4</v>
      </c>
      <c r="P38" s="924">
        <v>3</v>
      </c>
      <c r="Q38" s="910"/>
    </row>
    <row r="39" spans="1:17">
      <c r="A39" s="1364" t="s">
        <v>356</v>
      </c>
      <c r="B39" s="1634"/>
      <c r="C39" s="1634"/>
      <c r="D39" s="336" t="s">
        <v>49</v>
      </c>
      <c r="E39" s="850">
        <v>87</v>
      </c>
      <c r="F39" s="851">
        <v>77</v>
      </c>
      <c r="G39" s="851">
        <v>10</v>
      </c>
      <c r="H39" s="336" t="s">
        <v>49</v>
      </c>
      <c r="I39" s="1062">
        <v>4</v>
      </c>
      <c r="J39" s="1062">
        <v>0</v>
      </c>
      <c r="K39" s="1062">
        <v>1</v>
      </c>
      <c r="L39" s="1062">
        <v>0</v>
      </c>
      <c r="M39" s="1062">
        <v>0</v>
      </c>
      <c r="N39" s="1062">
        <v>0</v>
      </c>
      <c r="O39" s="1062">
        <v>0</v>
      </c>
      <c r="P39" s="924">
        <v>3</v>
      </c>
      <c r="Q39" s="910"/>
    </row>
    <row r="40" spans="1:17">
      <c r="A40" s="1364" t="s">
        <v>356</v>
      </c>
      <c r="B40" s="1634"/>
      <c r="C40" s="1634"/>
      <c r="D40" s="336" t="s">
        <v>228</v>
      </c>
      <c r="E40" s="850">
        <v>74</v>
      </c>
      <c r="F40" s="851">
        <v>68</v>
      </c>
      <c r="G40" s="851">
        <v>6</v>
      </c>
      <c r="H40" s="336" t="s">
        <v>228</v>
      </c>
      <c r="I40" s="1062">
        <v>23</v>
      </c>
      <c r="J40" s="1062">
        <v>3</v>
      </c>
      <c r="K40" s="1062">
        <v>0</v>
      </c>
      <c r="L40" s="1062">
        <v>16</v>
      </c>
      <c r="M40" s="1062">
        <v>0</v>
      </c>
      <c r="N40" s="1062">
        <v>0</v>
      </c>
      <c r="O40" s="1062">
        <v>4</v>
      </c>
      <c r="P40" s="924">
        <v>0</v>
      </c>
      <c r="Q40" s="910"/>
    </row>
    <row r="41" spans="1:17">
      <c r="A41" s="1364" t="s">
        <v>10</v>
      </c>
      <c r="B41" s="1634">
        <v>19</v>
      </c>
      <c r="C41" s="1634">
        <v>1989</v>
      </c>
      <c r="D41" s="336" t="s">
        <v>227</v>
      </c>
      <c r="E41" s="850">
        <v>1489</v>
      </c>
      <c r="F41" s="851">
        <v>1427</v>
      </c>
      <c r="G41" s="851">
        <v>62</v>
      </c>
      <c r="H41" s="336" t="s">
        <v>227</v>
      </c>
      <c r="I41" s="1062">
        <v>227</v>
      </c>
      <c r="J41" s="1062">
        <v>19</v>
      </c>
      <c r="K41" s="1062">
        <v>4</v>
      </c>
      <c r="L41" s="1062">
        <v>163</v>
      </c>
      <c r="M41" s="1062">
        <v>0</v>
      </c>
      <c r="N41" s="1062">
        <v>0</v>
      </c>
      <c r="O41" s="1062">
        <v>25</v>
      </c>
      <c r="P41" s="924">
        <v>16</v>
      </c>
      <c r="Q41" s="910"/>
    </row>
    <row r="42" spans="1:17">
      <c r="A42" s="1364" t="s">
        <v>347</v>
      </c>
      <c r="B42" s="1634"/>
      <c r="C42" s="1634"/>
      <c r="D42" s="336" t="s">
        <v>49</v>
      </c>
      <c r="E42" s="850">
        <v>785</v>
      </c>
      <c r="F42" s="851">
        <v>751</v>
      </c>
      <c r="G42" s="851">
        <v>34</v>
      </c>
      <c r="H42" s="336" t="s">
        <v>49</v>
      </c>
      <c r="I42" s="1062">
        <v>16</v>
      </c>
      <c r="J42" s="1062">
        <v>2</v>
      </c>
      <c r="K42" s="1062">
        <v>1</v>
      </c>
      <c r="L42" s="1062">
        <v>1</v>
      </c>
      <c r="M42" s="1062">
        <v>0</v>
      </c>
      <c r="N42" s="1062">
        <v>0</v>
      </c>
      <c r="O42" s="1062">
        <v>0</v>
      </c>
      <c r="P42" s="924">
        <v>12</v>
      </c>
      <c r="Q42" s="910"/>
    </row>
    <row r="43" spans="1:17">
      <c r="A43" s="1364" t="s">
        <v>347</v>
      </c>
      <c r="B43" s="1634"/>
      <c r="C43" s="1634"/>
      <c r="D43" s="336" t="s">
        <v>228</v>
      </c>
      <c r="E43" s="850">
        <v>704</v>
      </c>
      <c r="F43" s="851">
        <v>676</v>
      </c>
      <c r="G43" s="851">
        <v>28</v>
      </c>
      <c r="H43" s="336" t="s">
        <v>228</v>
      </c>
      <c r="I43" s="1062">
        <v>211</v>
      </c>
      <c r="J43" s="1062">
        <v>17</v>
      </c>
      <c r="K43" s="1062">
        <v>3</v>
      </c>
      <c r="L43" s="1062">
        <v>162</v>
      </c>
      <c r="M43" s="1062">
        <v>0</v>
      </c>
      <c r="N43" s="1062">
        <v>0</v>
      </c>
      <c r="O43" s="1062">
        <v>25</v>
      </c>
      <c r="P43" s="924">
        <v>4</v>
      </c>
      <c r="Q43" s="910"/>
    </row>
    <row r="44" spans="1:17">
      <c r="A44" s="1364" t="s">
        <v>273</v>
      </c>
      <c r="B44" s="1634">
        <v>13</v>
      </c>
      <c r="C44" s="1634">
        <v>1178</v>
      </c>
      <c r="D44" s="336" t="s">
        <v>227</v>
      </c>
      <c r="E44" s="850">
        <v>894</v>
      </c>
      <c r="F44" s="851">
        <v>829</v>
      </c>
      <c r="G44" s="851">
        <v>65</v>
      </c>
      <c r="H44" s="336" t="s">
        <v>227</v>
      </c>
      <c r="I44" s="1062">
        <v>153</v>
      </c>
      <c r="J44" s="1062">
        <v>13</v>
      </c>
      <c r="K44" s="1062">
        <v>4</v>
      </c>
      <c r="L44" s="1062">
        <v>101</v>
      </c>
      <c r="M44" s="1062">
        <v>0</v>
      </c>
      <c r="N44" s="1062">
        <v>0</v>
      </c>
      <c r="O44" s="1062">
        <v>15</v>
      </c>
      <c r="P44" s="924">
        <v>20</v>
      </c>
      <c r="Q44" s="910"/>
    </row>
    <row r="45" spans="1:17">
      <c r="A45" s="1364" t="s">
        <v>348</v>
      </c>
      <c r="B45" s="1634"/>
      <c r="C45" s="1634"/>
      <c r="D45" s="336" t="s">
        <v>49</v>
      </c>
      <c r="E45" s="850">
        <v>474</v>
      </c>
      <c r="F45" s="851">
        <v>442</v>
      </c>
      <c r="G45" s="851">
        <v>32</v>
      </c>
      <c r="H45" s="336" t="s">
        <v>49</v>
      </c>
      <c r="I45" s="1062">
        <v>14</v>
      </c>
      <c r="J45" s="1062">
        <v>2</v>
      </c>
      <c r="K45" s="1062">
        <v>1</v>
      </c>
      <c r="L45" s="1062">
        <v>1</v>
      </c>
      <c r="M45" s="1062">
        <v>0</v>
      </c>
      <c r="N45" s="1062">
        <v>0</v>
      </c>
      <c r="O45" s="1062">
        <v>0</v>
      </c>
      <c r="P45" s="924">
        <v>10</v>
      </c>
      <c r="Q45" s="910"/>
    </row>
    <row r="46" spans="1:17">
      <c r="A46" s="1364" t="s">
        <v>348</v>
      </c>
      <c r="B46" s="1634"/>
      <c r="C46" s="1634"/>
      <c r="D46" s="336" t="s">
        <v>228</v>
      </c>
      <c r="E46" s="850">
        <v>420</v>
      </c>
      <c r="F46" s="851">
        <v>387</v>
      </c>
      <c r="G46" s="851">
        <v>33</v>
      </c>
      <c r="H46" s="336" t="s">
        <v>228</v>
      </c>
      <c r="I46" s="1062">
        <v>139</v>
      </c>
      <c r="J46" s="1062">
        <v>11</v>
      </c>
      <c r="K46" s="1062">
        <v>3</v>
      </c>
      <c r="L46" s="1062">
        <v>100</v>
      </c>
      <c r="M46" s="1062">
        <v>0</v>
      </c>
      <c r="N46" s="1062">
        <v>0</v>
      </c>
      <c r="O46" s="1062">
        <v>15</v>
      </c>
      <c r="P46" s="924">
        <v>10</v>
      </c>
      <c r="Q46" s="910"/>
    </row>
    <row r="47" spans="1:17">
      <c r="A47" s="1364" t="s">
        <v>11</v>
      </c>
      <c r="B47" s="1634">
        <v>42</v>
      </c>
      <c r="C47" s="1634">
        <v>4350</v>
      </c>
      <c r="D47" s="336" t="s">
        <v>227</v>
      </c>
      <c r="E47" s="850">
        <v>2986</v>
      </c>
      <c r="F47" s="851">
        <v>2736</v>
      </c>
      <c r="G47" s="851">
        <v>250</v>
      </c>
      <c r="H47" s="336" t="s">
        <v>227</v>
      </c>
      <c r="I47" s="1062">
        <v>479</v>
      </c>
      <c r="J47" s="1062">
        <v>42</v>
      </c>
      <c r="K47" s="1062">
        <v>17</v>
      </c>
      <c r="L47" s="1062">
        <v>327</v>
      </c>
      <c r="M47" s="1062">
        <v>0</v>
      </c>
      <c r="N47" s="1062">
        <v>0</v>
      </c>
      <c r="O47" s="1062">
        <v>50</v>
      </c>
      <c r="P47" s="924">
        <v>43</v>
      </c>
      <c r="Q47" s="910"/>
    </row>
    <row r="48" spans="1:17">
      <c r="A48" s="1364" t="s">
        <v>349</v>
      </c>
      <c r="B48" s="1634"/>
      <c r="C48" s="1634"/>
      <c r="D48" s="336" t="s">
        <v>49</v>
      </c>
      <c r="E48" s="850">
        <v>1503</v>
      </c>
      <c r="F48" s="851">
        <v>1372</v>
      </c>
      <c r="G48" s="851">
        <v>131</v>
      </c>
      <c r="H48" s="336" t="s">
        <v>49</v>
      </c>
      <c r="I48" s="1062">
        <v>47</v>
      </c>
      <c r="J48" s="1062">
        <v>9</v>
      </c>
      <c r="K48" s="1062">
        <v>7</v>
      </c>
      <c r="L48" s="1062">
        <v>6</v>
      </c>
      <c r="M48" s="1062">
        <v>0</v>
      </c>
      <c r="N48" s="1062">
        <v>0</v>
      </c>
      <c r="O48" s="1062">
        <v>0</v>
      </c>
      <c r="P48" s="924">
        <v>25</v>
      </c>
      <c r="Q48" s="910"/>
    </row>
    <row r="49" spans="1:17">
      <c r="A49" s="1364" t="s">
        <v>349</v>
      </c>
      <c r="B49" s="1634"/>
      <c r="C49" s="1634"/>
      <c r="D49" s="336" t="s">
        <v>228</v>
      </c>
      <c r="E49" s="850">
        <v>1483</v>
      </c>
      <c r="F49" s="851">
        <v>1364</v>
      </c>
      <c r="G49" s="851">
        <v>119</v>
      </c>
      <c r="H49" s="336" t="s">
        <v>228</v>
      </c>
      <c r="I49" s="1062">
        <v>432</v>
      </c>
      <c r="J49" s="1062">
        <v>33</v>
      </c>
      <c r="K49" s="1062">
        <v>10</v>
      </c>
      <c r="L49" s="1062">
        <v>321</v>
      </c>
      <c r="M49" s="1062">
        <v>0</v>
      </c>
      <c r="N49" s="1062">
        <v>0</v>
      </c>
      <c r="O49" s="1062">
        <v>50</v>
      </c>
      <c r="P49" s="924">
        <v>18</v>
      </c>
      <c r="Q49" s="910"/>
    </row>
    <row r="50" spans="1:17">
      <c r="A50" s="1364" t="s">
        <v>274</v>
      </c>
      <c r="B50" s="1634">
        <v>27</v>
      </c>
      <c r="C50" s="1634">
        <v>3039</v>
      </c>
      <c r="D50" s="336" t="s">
        <v>227</v>
      </c>
      <c r="E50" s="850">
        <v>1931</v>
      </c>
      <c r="F50" s="851">
        <v>1862</v>
      </c>
      <c r="G50" s="851">
        <v>69</v>
      </c>
      <c r="H50" s="336" t="s">
        <v>227</v>
      </c>
      <c r="I50" s="1062">
        <v>322</v>
      </c>
      <c r="J50" s="1062">
        <v>27</v>
      </c>
      <c r="K50" s="1062">
        <v>5</v>
      </c>
      <c r="L50" s="1062">
        <v>227</v>
      </c>
      <c r="M50" s="1062">
        <v>4</v>
      </c>
      <c r="N50" s="1062">
        <v>0</v>
      </c>
      <c r="O50" s="1062">
        <v>30</v>
      </c>
      <c r="P50" s="924">
        <v>29</v>
      </c>
      <c r="Q50" s="910"/>
    </row>
    <row r="51" spans="1:17">
      <c r="A51" s="1364" t="s">
        <v>350</v>
      </c>
      <c r="B51" s="1634"/>
      <c r="C51" s="1634"/>
      <c r="D51" s="336" t="s">
        <v>49</v>
      </c>
      <c r="E51" s="850">
        <v>995</v>
      </c>
      <c r="F51" s="851">
        <v>960</v>
      </c>
      <c r="G51" s="851">
        <v>35</v>
      </c>
      <c r="H51" s="336" t="s">
        <v>49</v>
      </c>
      <c r="I51" s="1062">
        <v>35</v>
      </c>
      <c r="J51" s="1062">
        <v>5</v>
      </c>
      <c r="K51" s="1062">
        <v>2</v>
      </c>
      <c r="L51" s="1062">
        <v>4</v>
      </c>
      <c r="M51" s="1062">
        <v>1</v>
      </c>
      <c r="N51" s="1062">
        <v>0</v>
      </c>
      <c r="O51" s="1062">
        <v>0</v>
      </c>
      <c r="P51" s="924">
        <v>23</v>
      </c>
      <c r="Q51" s="910"/>
    </row>
    <row r="52" spans="1:17">
      <c r="A52" s="1364" t="s">
        <v>350</v>
      </c>
      <c r="B52" s="1634"/>
      <c r="C52" s="1634"/>
      <c r="D52" s="336" t="s">
        <v>228</v>
      </c>
      <c r="E52" s="850">
        <v>936</v>
      </c>
      <c r="F52" s="851">
        <v>902</v>
      </c>
      <c r="G52" s="851">
        <v>34</v>
      </c>
      <c r="H52" s="336" t="s">
        <v>228</v>
      </c>
      <c r="I52" s="1062">
        <v>287</v>
      </c>
      <c r="J52" s="1062">
        <v>22</v>
      </c>
      <c r="K52" s="1062">
        <v>3</v>
      </c>
      <c r="L52" s="1062">
        <v>223</v>
      </c>
      <c r="M52" s="1062">
        <v>3</v>
      </c>
      <c r="N52" s="1062">
        <v>0</v>
      </c>
      <c r="O52" s="1062">
        <v>30</v>
      </c>
      <c r="P52" s="924">
        <v>6</v>
      </c>
      <c r="Q52" s="910"/>
    </row>
    <row r="53" spans="1:17">
      <c r="A53" s="1364" t="s">
        <v>12</v>
      </c>
      <c r="B53" s="1634">
        <v>3</v>
      </c>
      <c r="C53" s="1634">
        <v>291</v>
      </c>
      <c r="D53" s="336" t="s">
        <v>227</v>
      </c>
      <c r="E53" s="850">
        <v>145</v>
      </c>
      <c r="F53" s="851">
        <v>115</v>
      </c>
      <c r="G53" s="851">
        <v>30</v>
      </c>
      <c r="H53" s="336" t="s">
        <v>227</v>
      </c>
      <c r="I53" s="1062">
        <v>32</v>
      </c>
      <c r="J53" s="1062">
        <v>3</v>
      </c>
      <c r="K53" s="1062">
        <v>3</v>
      </c>
      <c r="L53" s="1062">
        <v>22</v>
      </c>
      <c r="M53" s="1062">
        <v>0</v>
      </c>
      <c r="N53" s="1062">
        <v>0</v>
      </c>
      <c r="O53" s="1062">
        <v>2</v>
      </c>
      <c r="P53" s="924">
        <v>2</v>
      </c>
      <c r="Q53" s="910"/>
    </row>
    <row r="54" spans="1:17">
      <c r="A54" s="1364" t="s">
        <v>351</v>
      </c>
      <c r="B54" s="1634"/>
      <c r="C54" s="1634"/>
      <c r="D54" s="336" t="s">
        <v>49</v>
      </c>
      <c r="E54" s="850">
        <v>77</v>
      </c>
      <c r="F54" s="851">
        <v>57</v>
      </c>
      <c r="G54" s="851">
        <v>20</v>
      </c>
      <c r="H54" s="336" t="s">
        <v>49</v>
      </c>
      <c r="I54" s="1062">
        <v>4</v>
      </c>
      <c r="J54" s="1062">
        <v>1</v>
      </c>
      <c r="K54" s="1062">
        <v>0</v>
      </c>
      <c r="L54" s="1062">
        <v>1</v>
      </c>
      <c r="M54" s="1062">
        <v>0</v>
      </c>
      <c r="N54" s="1062">
        <v>0</v>
      </c>
      <c r="O54" s="1062">
        <v>0</v>
      </c>
      <c r="P54" s="924">
        <v>2</v>
      </c>
      <c r="Q54" s="910"/>
    </row>
    <row r="55" spans="1:17">
      <c r="A55" s="1364" t="s">
        <v>351</v>
      </c>
      <c r="B55" s="1634"/>
      <c r="C55" s="1634"/>
      <c r="D55" s="336" t="s">
        <v>228</v>
      </c>
      <c r="E55" s="850">
        <v>68</v>
      </c>
      <c r="F55" s="851">
        <v>58</v>
      </c>
      <c r="G55" s="851">
        <v>10</v>
      </c>
      <c r="H55" s="336" t="s">
        <v>228</v>
      </c>
      <c r="I55" s="1062">
        <v>28</v>
      </c>
      <c r="J55" s="1062">
        <v>2</v>
      </c>
      <c r="K55" s="1062">
        <v>3</v>
      </c>
      <c r="L55" s="1062">
        <v>21</v>
      </c>
      <c r="M55" s="1062">
        <v>0</v>
      </c>
      <c r="N55" s="1062">
        <v>0</v>
      </c>
      <c r="O55" s="1062">
        <v>2</v>
      </c>
      <c r="P55" s="924">
        <v>0</v>
      </c>
      <c r="Q55" s="910"/>
    </row>
    <row r="56" spans="1:17">
      <c r="A56" s="1364" t="s">
        <v>275</v>
      </c>
      <c r="B56" s="1634">
        <v>11</v>
      </c>
      <c r="C56" s="1634">
        <v>943</v>
      </c>
      <c r="D56" s="336" t="s">
        <v>227</v>
      </c>
      <c r="E56" s="850">
        <v>767</v>
      </c>
      <c r="F56" s="851">
        <v>708</v>
      </c>
      <c r="G56" s="851">
        <v>59</v>
      </c>
      <c r="H56" s="336" t="s">
        <v>227</v>
      </c>
      <c r="I56" s="1062">
        <v>114</v>
      </c>
      <c r="J56" s="1062">
        <v>11</v>
      </c>
      <c r="K56" s="1062">
        <v>2</v>
      </c>
      <c r="L56" s="1062">
        <v>81</v>
      </c>
      <c r="M56" s="1062">
        <v>0</v>
      </c>
      <c r="N56" s="1062">
        <v>0</v>
      </c>
      <c r="O56" s="1062">
        <v>12</v>
      </c>
      <c r="P56" s="924">
        <v>8</v>
      </c>
      <c r="Q56" s="910"/>
    </row>
    <row r="57" spans="1:17">
      <c r="A57" s="1364" t="s">
        <v>352</v>
      </c>
      <c r="B57" s="1634"/>
      <c r="C57" s="1634"/>
      <c r="D57" s="336" t="s">
        <v>49</v>
      </c>
      <c r="E57" s="850">
        <v>386</v>
      </c>
      <c r="F57" s="851">
        <v>357</v>
      </c>
      <c r="G57" s="851">
        <v>29</v>
      </c>
      <c r="H57" s="336" t="s">
        <v>49</v>
      </c>
      <c r="I57" s="1062">
        <v>3</v>
      </c>
      <c r="J57" s="1062">
        <v>0</v>
      </c>
      <c r="K57" s="1062">
        <v>0</v>
      </c>
      <c r="L57" s="1062">
        <v>1</v>
      </c>
      <c r="M57" s="1062">
        <v>0</v>
      </c>
      <c r="N57" s="1062">
        <v>0</v>
      </c>
      <c r="O57" s="1062">
        <v>0</v>
      </c>
      <c r="P57" s="924">
        <v>2</v>
      </c>
      <c r="Q57" s="910"/>
    </row>
    <row r="58" spans="1:17">
      <c r="A58" s="1364" t="s">
        <v>352</v>
      </c>
      <c r="B58" s="1634"/>
      <c r="C58" s="1634"/>
      <c r="D58" s="336" t="s">
        <v>228</v>
      </c>
      <c r="E58" s="850">
        <v>381</v>
      </c>
      <c r="F58" s="851">
        <v>351</v>
      </c>
      <c r="G58" s="851">
        <v>30</v>
      </c>
      <c r="H58" s="336" t="s">
        <v>228</v>
      </c>
      <c r="I58" s="1062">
        <v>111</v>
      </c>
      <c r="J58" s="1062">
        <v>11</v>
      </c>
      <c r="K58" s="1062">
        <v>2</v>
      </c>
      <c r="L58" s="1062">
        <v>80</v>
      </c>
      <c r="M58" s="1062">
        <v>0</v>
      </c>
      <c r="N58" s="1062">
        <v>0</v>
      </c>
      <c r="O58" s="1062">
        <v>12</v>
      </c>
      <c r="P58" s="924">
        <v>6</v>
      </c>
      <c r="Q58" s="910"/>
    </row>
    <row r="59" spans="1:17">
      <c r="A59" s="1364" t="s">
        <v>13</v>
      </c>
      <c r="B59" s="1635">
        <v>22</v>
      </c>
      <c r="C59" s="1635">
        <v>2634</v>
      </c>
      <c r="D59" s="336" t="s">
        <v>227</v>
      </c>
      <c r="E59" s="850">
        <v>2012</v>
      </c>
      <c r="F59" s="1060">
        <v>1888</v>
      </c>
      <c r="G59" s="1060">
        <v>124</v>
      </c>
      <c r="H59" s="336" t="s">
        <v>227</v>
      </c>
      <c r="I59" s="1062">
        <v>320</v>
      </c>
      <c r="J59" s="1062">
        <v>22</v>
      </c>
      <c r="K59" s="1062">
        <v>8</v>
      </c>
      <c r="L59" s="1062">
        <v>219</v>
      </c>
      <c r="M59" s="1062">
        <v>1</v>
      </c>
      <c r="N59" s="1062">
        <v>0</v>
      </c>
      <c r="O59" s="1062">
        <v>33</v>
      </c>
      <c r="P59" s="924">
        <v>37</v>
      </c>
      <c r="Q59" s="910"/>
    </row>
    <row r="60" spans="1:17">
      <c r="A60" s="1364" t="s">
        <v>363</v>
      </c>
      <c r="B60" s="1636"/>
      <c r="C60" s="1636"/>
      <c r="D60" s="336" t="s">
        <v>49</v>
      </c>
      <c r="E60" s="850">
        <v>1034</v>
      </c>
      <c r="F60" s="1060">
        <v>975</v>
      </c>
      <c r="G60" s="1060">
        <v>59</v>
      </c>
      <c r="H60" s="336" t="s">
        <v>49</v>
      </c>
      <c r="I60" s="1062">
        <v>35</v>
      </c>
      <c r="J60" s="1062">
        <v>3</v>
      </c>
      <c r="K60" s="1062">
        <v>0</v>
      </c>
      <c r="L60" s="1062">
        <v>3</v>
      </c>
      <c r="M60" s="1062">
        <v>0</v>
      </c>
      <c r="N60" s="1062">
        <v>0</v>
      </c>
      <c r="O60" s="1062">
        <v>0</v>
      </c>
      <c r="P60" s="924">
        <v>29</v>
      </c>
      <c r="Q60" s="910"/>
    </row>
    <row r="61" spans="1:17" ht="17.25" thickBot="1">
      <c r="A61" s="1365" t="s">
        <v>363</v>
      </c>
      <c r="B61" s="1637"/>
      <c r="C61" s="1637"/>
      <c r="D61" s="337" t="s">
        <v>228</v>
      </c>
      <c r="E61" s="853">
        <v>978</v>
      </c>
      <c r="F61" s="726">
        <v>913</v>
      </c>
      <c r="G61" s="726">
        <v>65</v>
      </c>
      <c r="H61" s="337" t="s">
        <v>228</v>
      </c>
      <c r="I61" s="723">
        <v>285</v>
      </c>
      <c r="J61" s="723">
        <v>19</v>
      </c>
      <c r="K61" s="723">
        <v>8</v>
      </c>
      <c r="L61" s="723">
        <v>216</v>
      </c>
      <c r="M61" s="723">
        <v>1</v>
      </c>
      <c r="N61" s="723">
        <v>0</v>
      </c>
      <c r="O61" s="723">
        <v>33</v>
      </c>
      <c r="P61" s="926">
        <v>8</v>
      </c>
      <c r="Q61" s="910"/>
    </row>
    <row r="62" spans="1:17">
      <c r="A62" s="166"/>
      <c r="B62" s="162"/>
      <c r="C62" s="162"/>
      <c r="D62" s="162"/>
      <c r="E62" s="163"/>
      <c r="F62" s="163"/>
      <c r="G62" s="163"/>
      <c r="H62" s="162"/>
      <c r="I62" s="163"/>
      <c r="J62" s="163"/>
      <c r="K62" s="163"/>
      <c r="L62" s="163"/>
      <c r="M62" s="163"/>
      <c r="N62" s="163"/>
      <c r="O62" s="163"/>
      <c r="P62" s="163"/>
    </row>
    <row r="63" spans="1:17">
      <c r="A63" s="161" t="s">
        <v>1443</v>
      </c>
      <c r="B63" s="112"/>
      <c r="C63" s="112"/>
      <c r="D63" s="164"/>
      <c r="E63" s="112"/>
      <c r="F63" s="112"/>
      <c r="G63" s="112"/>
      <c r="H63" s="164"/>
      <c r="I63" s="112"/>
      <c r="J63" s="112"/>
      <c r="K63" s="112"/>
      <c r="L63" s="112"/>
      <c r="M63" s="112"/>
      <c r="N63" s="112"/>
      <c r="O63" s="112"/>
      <c r="P63" s="112"/>
    </row>
    <row r="64" spans="1:17">
      <c r="A64" s="161" t="s">
        <v>1418</v>
      </c>
      <c r="B64" s="112"/>
      <c r="C64" s="112"/>
      <c r="D64" s="164"/>
      <c r="E64" s="112"/>
      <c r="F64" s="112"/>
      <c r="G64" s="112"/>
      <c r="H64" s="164"/>
      <c r="I64" s="112"/>
      <c r="J64" s="112"/>
      <c r="K64" s="112"/>
      <c r="L64" s="112"/>
      <c r="M64" s="112"/>
      <c r="N64" s="112"/>
      <c r="O64" s="112"/>
      <c r="P64" s="112"/>
    </row>
    <row r="65" spans="1:16">
      <c r="A65" s="161" t="s">
        <v>1419</v>
      </c>
      <c r="B65" s="112"/>
      <c r="C65" s="112"/>
      <c r="D65" s="164"/>
      <c r="E65" s="112"/>
      <c r="F65" s="112"/>
      <c r="G65" s="112"/>
      <c r="H65" s="164"/>
      <c r="I65" s="112"/>
      <c r="J65" s="112"/>
      <c r="K65" s="112"/>
      <c r="L65" s="112"/>
      <c r="M65" s="112"/>
      <c r="N65" s="112"/>
      <c r="O65" s="112"/>
      <c r="P65" s="112"/>
    </row>
    <row r="66" spans="1:16">
      <c r="A66" s="161" t="s">
        <v>1441</v>
      </c>
      <c r="B66" s="112"/>
      <c r="C66" s="112"/>
      <c r="D66" s="164"/>
      <c r="E66" s="112"/>
      <c r="F66" s="112"/>
      <c r="G66" s="112"/>
      <c r="H66" s="164"/>
      <c r="I66" s="112"/>
      <c r="J66" s="112"/>
      <c r="K66" s="112"/>
      <c r="L66" s="112"/>
      <c r="M66" s="112"/>
      <c r="N66" s="112"/>
      <c r="O66" s="112"/>
      <c r="P66" s="112"/>
    </row>
    <row r="67" spans="1:16">
      <c r="A67" s="112"/>
      <c r="B67" s="112"/>
      <c r="C67" s="112"/>
      <c r="D67" s="164"/>
      <c r="E67" s="112"/>
      <c r="F67" s="112"/>
      <c r="G67" s="112"/>
      <c r="H67" s="164"/>
      <c r="I67" s="112"/>
      <c r="J67" s="112"/>
      <c r="K67" s="112"/>
      <c r="L67" s="112"/>
      <c r="M67" s="112"/>
      <c r="N67" s="112"/>
      <c r="O67" s="112"/>
      <c r="P67" s="112"/>
    </row>
    <row r="68" spans="1:16">
      <c r="A68" s="112"/>
      <c r="B68" s="112"/>
      <c r="C68" s="112"/>
      <c r="D68" s="164"/>
      <c r="E68" s="112"/>
      <c r="F68" s="112"/>
      <c r="G68" s="112"/>
      <c r="H68" s="164"/>
      <c r="I68" s="112"/>
      <c r="J68" s="112"/>
      <c r="K68" s="112"/>
      <c r="L68" s="112"/>
      <c r="M68" s="112"/>
      <c r="N68" s="112"/>
      <c r="O68" s="112"/>
      <c r="P68" s="112"/>
    </row>
    <row r="69" spans="1:16">
      <c r="A69" s="112"/>
      <c r="B69" s="112"/>
      <c r="C69" s="112"/>
      <c r="D69" s="164"/>
      <c r="E69" s="112"/>
      <c r="F69" s="112"/>
      <c r="G69" s="112"/>
      <c r="H69" s="164"/>
      <c r="I69" s="112"/>
      <c r="J69" s="112"/>
      <c r="K69" s="112"/>
      <c r="L69" s="112"/>
      <c r="M69" s="112"/>
      <c r="N69" s="112"/>
      <c r="O69" s="112"/>
      <c r="P69" s="112"/>
    </row>
    <row r="70" spans="1:16">
      <c r="A70" s="112"/>
      <c r="B70" s="112"/>
      <c r="C70" s="112"/>
      <c r="D70" s="164"/>
      <c r="E70" s="112"/>
      <c r="F70" s="112"/>
      <c r="G70" s="112"/>
      <c r="H70" s="164"/>
      <c r="I70" s="112"/>
      <c r="J70" s="112"/>
      <c r="K70" s="112"/>
      <c r="L70" s="112"/>
      <c r="M70" s="112"/>
      <c r="N70" s="112"/>
      <c r="O70" s="112"/>
      <c r="P70" s="112"/>
    </row>
    <row r="71" spans="1:16">
      <c r="A71" s="112"/>
      <c r="B71" s="112"/>
      <c r="C71" s="112"/>
      <c r="D71" s="164"/>
      <c r="E71" s="112"/>
      <c r="F71" s="112"/>
      <c r="G71" s="112"/>
      <c r="H71" s="164"/>
      <c r="I71" s="112"/>
      <c r="J71" s="112"/>
      <c r="K71" s="112"/>
      <c r="L71" s="112"/>
      <c r="M71" s="112"/>
      <c r="N71" s="112"/>
      <c r="O71" s="112"/>
      <c r="P71" s="112"/>
    </row>
    <row r="72" spans="1:16">
      <c r="A72" s="112"/>
      <c r="B72" s="112"/>
      <c r="C72" s="112"/>
      <c r="D72" s="164"/>
      <c r="E72" s="112"/>
      <c r="F72" s="112"/>
      <c r="G72" s="112"/>
      <c r="H72" s="164"/>
      <c r="I72" s="112"/>
      <c r="J72" s="112"/>
      <c r="K72" s="112"/>
      <c r="L72" s="112"/>
      <c r="M72" s="112"/>
      <c r="N72" s="112"/>
      <c r="O72" s="112"/>
      <c r="P72" s="112"/>
    </row>
    <row r="73" spans="1:16">
      <c r="A73" s="112"/>
      <c r="B73" s="112"/>
      <c r="C73" s="112"/>
      <c r="D73" s="164"/>
      <c r="E73" s="112"/>
      <c r="F73" s="112"/>
      <c r="G73" s="112"/>
      <c r="H73" s="164"/>
      <c r="I73" s="112"/>
      <c r="J73" s="112"/>
      <c r="K73" s="112"/>
      <c r="L73" s="112"/>
      <c r="M73" s="112"/>
      <c r="N73" s="112"/>
      <c r="O73" s="112"/>
      <c r="P73" s="112"/>
    </row>
    <row r="74" spans="1:16">
      <c r="A74" s="112"/>
      <c r="B74" s="112"/>
      <c r="C74" s="112"/>
      <c r="D74" s="164"/>
      <c r="E74" s="112"/>
      <c r="F74" s="112"/>
      <c r="G74" s="112"/>
      <c r="H74" s="164"/>
      <c r="I74" s="112"/>
      <c r="J74" s="112"/>
      <c r="K74" s="112"/>
      <c r="L74" s="112"/>
      <c r="M74" s="112"/>
      <c r="N74" s="112"/>
      <c r="O74" s="112"/>
      <c r="P74" s="112"/>
    </row>
    <row r="75" spans="1:16">
      <c r="A75" s="112"/>
      <c r="B75" s="112"/>
      <c r="C75" s="112"/>
      <c r="D75" s="164"/>
      <c r="E75" s="112"/>
      <c r="F75" s="112"/>
      <c r="G75" s="112"/>
      <c r="H75" s="164"/>
      <c r="I75" s="112"/>
      <c r="J75" s="112"/>
      <c r="K75" s="112"/>
      <c r="L75" s="112"/>
      <c r="M75" s="112"/>
      <c r="N75" s="112"/>
      <c r="O75" s="112"/>
      <c r="P75" s="112"/>
    </row>
    <row r="76" spans="1:16">
      <c r="A76" s="112"/>
      <c r="B76" s="112"/>
      <c r="C76" s="112"/>
      <c r="D76" s="164"/>
      <c r="E76" s="112"/>
      <c r="F76" s="112"/>
      <c r="G76" s="112"/>
      <c r="H76" s="164"/>
      <c r="I76" s="112"/>
      <c r="J76" s="112"/>
      <c r="K76" s="112"/>
      <c r="L76" s="112"/>
      <c r="M76" s="112"/>
      <c r="N76" s="112"/>
      <c r="O76" s="112"/>
      <c r="P76" s="112"/>
    </row>
    <row r="77" spans="1:16">
      <c r="A77" s="112"/>
      <c r="B77" s="112"/>
      <c r="C77" s="112"/>
      <c r="D77" s="164"/>
      <c r="E77" s="112"/>
      <c r="F77" s="112"/>
      <c r="G77" s="112"/>
      <c r="H77" s="164"/>
      <c r="I77" s="112"/>
      <c r="J77" s="112"/>
      <c r="K77" s="112"/>
      <c r="L77" s="112"/>
      <c r="M77" s="112"/>
      <c r="N77" s="112"/>
      <c r="O77" s="112"/>
      <c r="P77" s="112"/>
    </row>
    <row r="78" spans="1:16">
      <c r="A78" s="112"/>
      <c r="B78" s="112"/>
      <c r="C78" s="112"/>
      <c r="D78" s="164"/>
      <c r="E78" s="112"/>
      <c r="F78" s="112"/>
      <c r="G78" s="112"/>
      <c r="H78" s="164"/>
      <c r="I78" s="112"/>
      <c r="J78" s="112"/>
      <c r="K78" s="112"/>
      <c r="L78" s="112"/>
      <c r="M78" s="112"/>
      <c r="N78" s="112"/>
      <c r="O78" s="112"/>
      <c r="P78" s="112"/>
    </row>
    <row r="79" spans="1:16">
      <c r="A79" s="112"/>
      <c r="B79" s="112"/>
      <c r="C79" s="112"/>
      <c r="D79" s="164"/>
      <c r="E79" s="112"/>
      <c r="F79" s="112"/>
      <c r="G79" s="112"/>
      <c r="H79" s="164"/>
      <c r="I79" s="112"/>
      <c r="J79" s="112"/>
      <c r="K79" s="112"/>
      <c r="L79" s="112"/>
      <c r="M79" s="112"/>
      <c r="N79" s="112"/>
      <c r="O79" s="112"/>
      <c r="P79" s="112"/>
    </row>
    <row r="80" spans="1:16">
      <c r="A80" s="112"/>
      <c r="B80" s="112"/>
      <c r="C80" s="112"/>
      <c r="D80" s="164"/>
      <c r="E80" s="112"/>
      <c r="F80" s="112"/>
      <c r="G80" s="112"/>
      <c r="H80" s="164"/>
      <c r="I80" s="112"/>
      <c r="J80" s="112"/>
      <c r="K80" s="112"/>
      <c r="L80" s="112"/>
      <c r="M80" s="112"/>
      <c r="N80" s="112"/>
      <c r="O80" s="112"/>
      <c r="P80" s="112"/>
    </row>
    <row r="81" spans="1:16">
      <c r="A81" s="112"/>
      <c r="B81" s="112"/>
      <c r="C81" s="112"/>
      <c r="D81" s="164"/>
      <c r="E81" s="112"/>
      <c r="F81" s="112"/>
      <c r="G81" s="112"/>
      <c r="H81" s="164"/>
      <c r="I81" s="112"/>
      <c r="J81" s="112"/>
      <c r="K81" s="112"/>
      <c r="L81" s="112"/>
      <c r="M81" s="112"/>
      <c r="N81" s="112"/>
      <c r="O81" s="112"/>
      <c r="P81" s="112"/>
    </row>
    <row r="82" spans="1:16">
      <c r="A82" s="112"/>
      <c r="B82" s="112"/>
      <c r="C82" s="112"/>
      <c r="D82" s="164"/>
      <c r="E82" s="112"/>
      <c r="F82" s="112"/>
      <c r="G82" s="112"/>
      <c r="H82" s="164"/>
      <c r="I82" s="112"/>
      <c r="J82" s="112"/>
      <c r="K82" s="112"/>
      <c r="L82" s="112"/>
      <c r="M82" s="112"/>
      <c r="N82" s="112"/>
      <c r="O82" s="112"/>
      <c r="P82" s="112"/>
    </row>
    <row r="83" spans="1:16">
      <c r="A83" s="112"/>
      <c r="B83" s="112"/>
      <c r="C83" s="112"/>
      <c r="D83" s="164"/>
      <c r="E83" s="112"/>
      <c r="F83" s="112"/>
      <c r="G83" s="112"/>
      <c r="H83" s="164"/>
      <c r="I83" s="112"/>
      <c r="J83" s="112"/>
      <c r="K83" s="112"/>
      <c r="L83" s="112"/>
      <c r="M83" s="112"/>
      <c r="N83" s="112"/>
      <c r="O83" s="112"/>
      <c r="P83" s="112"/>
    </row>
    <row r="84" spans="1:16">
      <c r="A84" s="112"/>
      <c r="B84" s="112"/>
      <c r="C84" s="112"/>
      <c r="D84" s="164"/>
      <c r="E84" s="112"/>
      <c r="F84" s="112"/>
      <c r="G84" s="112"/>
      <c r="H84" s="164"/>
      <c r="I84" s="112"/>
      <c r="J84" s="112"/>
      <c r="K84" s="112"/>
      <c r="L84" s="112"/>
      <c r="M84" s="112"/>
      <c r="N84" s="112"/>
      <c r="O84" s="112"/>
      <c r="P84" s="112"/>
    </row>
    <row r="85" spans="1:16">
      <c r="A85" s="112"/>
      <c r="B85" s="112"/>
      <c r="C85" s="112"/>
      <c r="D85" s="164"/>
      <c r="E85" s="112"/>
      <c r="F85" s="112"/>
      <c r="G85" s="112"/>
      <c r="H85" s="164"/>
      <c r="I85" s="112"/>
      <c r="J85" s="112"/>
      <c r="K85" s="112"/>
      <c r="L85" s="112"/>
      <c r="M85" s="112"/>
      <c r="N85" s="112"/>
      <c r="O85" s="112"/>
      <c r="P85" s="112"/>
    </row>
    <row r="86" spans="1:16">
      <c r="A86" s="112"/>
      <c r="B86" s="112"/>
      <c r="C86" s="112"/>
      <c r="D86" s="164"/>
      <c r="E86" s="112"/>
      <c r="F86" s="112"/>
      <c r="G86" s="112"/>
      <c r="H86" s="164"/>
      <c r="I86" s="112"/>
      <c r="J86" s="112"/>
      <c r="K86" s="112"/>
      <c r="L86" s="112"/>
      <c r="M86" s="112"/>
      <c r="N86" s="112"/>
      <c r="O86" s="112"/>
      <c r="P86" s="112"/>
    </row>
    <row r="87" spans="1:16">
      <c r="A87" s="112"/>
      <c r="B87" s="112"/>
      <c r="C87" s="112"/>
      <c r="D87" s="164"/>
      <c r="E87" s="112"/>
      <c r="F87" s="112"/>
      <c r="G87" s="112"/>
      <c r="H87" s="164"/>
      <c r="I87" s="112"/>
      <c r="J87" s="112"/>
      <c r="K87" s="112"/>
      <c r="L87" s="112"/>
      <c r="M87" s="112"/>
      <c r="N87" s="112"/>
      <c r="O87" s="112"/>
      <c r="P87" s="112"/>
    </row>
    <row r="88" spans="1:16">
      <c r="A88" s="112"/>
      <c r="B88" s="112"/>
      <c r="C88" s="112"/>
      <c r="D88" s="164"/>
      <c r="E88" s="112"/>
      <c r="F88" s="112"/>
      <c r="G88" s="112"/>
      <c r="H88" s="164"/>
      <c r="I88" s="112"/>
      <c r="J88" s="112"/>
      <c r="K88" s="112"/>
      <c r="L88" s="112"/>
      <c r="M88" s="112"/>
      <c r="N88" s="112"/>
      <c r="O88" s="112"/>
      <c r="P88" s="112"/>
    </row>
    <row r="89" spans="1:16">
      <c r="A89" s="112"/>
      <c r="B89" s="112"/>
      <c r="C89" s="112"/>
      <c r="D89" s="164"/>
      <c r="E89" s="112"/>
      <c r="F89" s="112"/>
      <c r="G89" s="112"/>
      <c r="H89" s="164"/>
      <c r="I89" s="112"/>
      <c r="J89" s="112"/>
      <c r="K89" s="112"/>
      <c r="L89" s="112"/>
      <c r="M89" s="112"/>
      <c r="N89" s="112"/>
      <c r="O89" s="112"/>
      <c r="P89" s="112"/>
    </row>
    <row r="90" spans="1:16">
      <c r="A90" s="112"/>
      <c r="B90" s="112"/>
      <c r="C90" s="112"/>
      <c r="D90" s="164"/>
      <c r="E90" s="112"/>
      <c r="F90" s="112"/>
      <c r="G90" s="112"/>
      <c r="H90" s="164"/>
      <c r="I90" s="112"/>
      <c r="J90" s="112"/>
      <c r="K90" s="112"/>
      <c r="L90" s="112"/>
      <c r="M90" s="112"/>
      <c r="N90" s="112"/>
      <c r="O90" s="112"/>
      <c r="P90" s="112"/>
    </row>
    <row r="91" spans="1:16">
      <c r="A91" s="112"/>
      <c r="B91" s="112"/>
      <c r="C91" s="112"/>
      <c r="D91" s="164"/>
      <c r="E91" s="112"/>
      <c r="F91" s="112"/>
      <c r="G91" s="112"/>
      <c r="H91" s="164"/>
      <c r="I91" s="112"/>
      <c r="J91" s="112"/>
      <c r="K91" s="112"/>
      <c r="L91" s="112"/>
      <c r="M91" s="112"/>
      <c r="N91" s="112"/>
      <c r="O91" s="112"/>
      <c r="P91" s="112"/>
    </row>
    <row r="92" spans="1:16">
      <c r="A92" s="112"/>
      <c r="B92" s="112"/>
      <c r="C92" s="112"/>
      <c r="D92" s="164"/>
      <c r="E92" s="112"/>
      <c r="F92" s="112"/>
      <c r="G92" s="112"/>
      <c r="H92" s="164"/>
      <c r="I92" s="112"/>
      <c r="J92" s="112"/>
      <c r="K92" s="112"/>
      <c r="L92" s="112"/>
      <c r="M92" s="112"/>
      <c r="N92" s="112"/>
      <c r="O92" s="112"/>
      <c r="P92" s="112"/>
    </row>
    <row r="93" spans="1:16">
      <c r="A93" s="112"/>
      <c r="B93" s="112"/>
      <c r="C93" s="112"/>
      <c r="D93" s="164"/>
      <c r="E93" s="112"/>
      <c r="F93" s="112"/>
      <c r="G93" s="112"/>
      <c r="H93" s="164"/>
      <c r="I93" s="112"/>
      <c r="J93" s="112"/>
      <c r="K93" s="112"/>
      <c r="L93" s="112"/>
      <c r="M93" s="112"/>
      <c r="N93" s="112"/>
      <c r="O93" s="112"/>
      <c r="P93" s="112"/>
    </row>
  </sheetData>
  <mergeCells count="71">
    <mergeCell ref="A1:P1"/>
    <mergeCell ref="A4:A7"/>
    <mergeCell ref="B4:B7"/>
    <mergeCell ref="C4:G4"/>
    <mergeCell ref="H4:P4"/>
    <mergeCell ref="C5:C7"/>
    <mergeCell ref="D5:G5"/>
    <mergeCell ref="H5:I7"/>
    <mergeCell ref="J5:J7"/>
    <mergeCell ref="K5:L6"/>
    <mergeCell ref="M5:M7"/>
    <mergeCell ref="N5:N7"/>
    <mergeCell ref="O5:O7"/>
    <mergeCell ref="P5:P7"/>
    <mergeCell ref="D6:E7"/>
    <mergeCell ref="F6:F7"/>
    <mergeCell ref="G6:G7"/>
    <mergeCell ref="A8:A10"/>
    <mergeCell ref="B8:B10"/>
    <mergeCell ref="C8:C10"/>
    <mergeCell ref="A11:A13"/>
    <mergeCell ref="B11:B13"/>
    <mergeCell ref="C11:C13"/>
    <mergeCell ref="A14:A16"/>
    <mergeCell ref="A17:A19"/>
    <mergeCell ref="B14:B16"/>
    <mergeCell ref="C14:C16"/>
    <mergeCell ref="B17:B19"/>
    <mergeCell ref="C17:C19"/>
    <mergeCell ref="A20:A22"/>
    <mergeCell ref="A23:A25"/>
    <mergeCell ref="A26:A28"/>
    <mergeCell ref="A29:A31"/>
    <mergeCell ref="B20:B22"/>
    <mergeCell ref="B29:B31"/>
    <mergeCell ref="A35:A37"/>
    <mergeCell ref="A38:A40"/>
    <mergeCell ref="B38:B40"/>
    <mergeCell ref="C38:C40"/>
    <mergeCell ref="A32:A34"/>
    <mergeCell ref="A41:A43"/>
    <mergeCell ref="A44:A46"/>
    <mergeCell ref="B41:B43"/>
    <mergeCell ref="C41:C43"/>
    <mergeCell ref="B44:B46"/>
    <mergeCell ref="C44:C46"/>
    <mergeCell ref="A47:A49"/>
    <mergeCell ref="A50:A52"/>
    <mergeCell ref="B47:B49"/>
    <mergeCell ref="C47:C49"/>
    <mergeCell ref="B50:B52"/>
    <mergeCell ref="C50:C52"/>
    <mergeCell ref="A59:A61"/>
    <mergeCell ref="B59:B61"/>
    <mergeCell ref="C59:C61"/>
    <mergeCell ref="A53:A55"/>
    <mergeCell ref="A56:A58"/>
    <mergeCell ref="B53:B55"/>
    <mergeCell ref="C53:C55"/>
    <mergeCell ref="B56:B58"/>
    <mergeCell ref="C56:C58"/>
    <mergeCell ref="C20:C22"/>
    <mergeCell ref="B23:B25"/>
    <mergeCell ref="C23:C25"/>
    <mergeCell ref="B26:B28"/>
    <mergeCell ref="C26:C28"/>
    <mergeCell ref="C29:C31"/>
    <mergeCell ref="B32:B34"/>
    <mergeCell ref="C32:C34"/>
    <mergeCell ref="B35:B37"/>
    <mergeCell ref="C35:C37"/>
  </mergeCells>
  <phoneticPr fontId="9" type="noConversion"/>
  <pageMargins left="0.7" right="0.7" top="0.47" bottom="0.52" header="0.3" footer="0.3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78"/>
  <sheetViews>
    <sheetView zoomScale="90" zoomScaleNormal="90" workbookViewId="0">
      <selection activeCell="J16" sqref="J16"/>
    </sheetView>
  </sheetViews>
  <sheetFormatPr defaultRowHeight="16.5"/>
  <cols>
    <col min="1" max="1" width="8.875" customWidth="1"/>
    <col min="2" max="2" width="12.5" customWidth="1"/>
    <col min="3" max="3" width="10.5" bestFit="1" customWidth="1"/>
    <col min="4" max="4" width="5.25" style="8" bestFit="1" customWidth="1"/>
    <col min="5" max="5" width="9.875" customWidth="1"/>
    <col min="6" max="6" width="12.25" customWidth="1"/>
    <col min="7" max="7" width="5.25" style="8" customWidth="1"/>
    <col min="8" max="8" width="10.125" customWidth="1"/>
    <col min="9" max="9" width="8.625" customWidth="1"/>
    <col min="10" max="10" width="9.625" customWidth="1"/>
    <col min="11" max="11" width="9.375" bestFit="1" customWidth="1"/>
    <col min="13" max="13" width="8.375" customWidth="1"/>
    <col min="14" max="14" width="8.5" customWidth="1"/>
    <col min="15" max="15" width="8.875" customWidth="1"/>
  </cols>
  <sheetData>
    <row r="1" spans="1:16" ht="26.25">
      <c r="A1" s="1331" t="s">
        <v>730</v>
      </c>
      <c r="B1" s="1331"/>
      <c r="C1" s="1331"/>
      <c r="D1" s="1331"/>
      <c r="E1" s="1331"/>
      <c r="F1" s="1331"/>
      <c r="G1" s="1331"/>
      <c r="H1" s="1331"/>
      <c r="I1" s="1331"/>
      <c r="J1" s="1331"/>
      <c r="K1" s="1331"/>
      <c r="L1" s="1331"/>
      <c r="M1" s="1331"/>
      <c r="N1" s="1331"/>
      <c r="O1" s="1331"/>
    </row>
    <row r="2" spans="1:16" ht="16.5" customHeight="1">
      <c r="A2" s="114" t="s">
        <v>733</v>
      </c>
      <c r="B2" s="31"/>
      <c r="C2" s="11"/>
      <c r="E2" s="8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ht="17.25" thickBot="1">
      <c r="A3" s="33"/>
      <c r="B3" s="31"/>
      <c r="C3" s="12"/>
      <c r="E3" s="12"/>
      <c r="H3" s="522" t="s">
        <v>959</v>
      </c>
      <c r="K3" s="8"/>
      <c r="L3" s="8"/>
      <c r="O3" s="3" t="s">
        <v>411</v>
      </c>
    </row>
    <row r="4" spans="1:16" s="1" customFormat="1" ht="27" customHeight="1">
      <c r="A4" s="1462" t="s">
        <v>365</v>
      </c>
      <c r="B4" s="1438" t="s">
        <v>706</v>
      </c>
      <c r="C4" s="1643" t="s">
        <v>412</v>
      </c>
      <c r="D4" s="1411"/>
      <c r="E4" s="1411"/>
      <c r="F4" s="1480"/>
      <c r="G4" s="1438" t="s">
        <v>738</v>
      </c>
      <c r="H4" s="1438"/>
      <c r="I4" s="1438"/>
      <c r="J4" s="1438"/>
      <c r="K4" s="1438"/>
      <c r="L4" s="1438"/>
      <c r="M4" s="1438"/>
      <c r="N4" s="1438"/>
      <c r="O4" s="1439"/>
    </row>
    <row r="5" spans="1:16" s="1" customFormat="1" ht="23.25" customHeight="1">
      <c r="A5" s="1463"/>
      <c r="B5" s="1440"/>
      <c r="C5" s="1440" t="s">
        <v>51</v>
      </c>
      <c r="D5" s="1644" t="s">
        <v>578</v>
      </c>
      <c r="E5" s="1645"/>
      <c r="F5" s="1646"/>
      <c r="G5" s="1440" t="s">
        <v>367</v>
      </c>
      <c r="H5" s="1440"/>
      <c r="I5" s="1440" t="s">
        <v>736</v>
      </c>
      <c r="J5" s="1440" t="s">
        <v>413</v>
      </c>
      <c r="K5" s="1440"/>
      <c r="L5" s="1610" t="s">
        <v>417</v>
      </c>
      <c r="M5" s="1610" t="s">
        <v>418</v>
      </c>
      <c r="N5" s="1440" t="s">
        <v>388</v>
      </c>
      <c r="O5" s="1464" t="s">
        <v>389</v>
      </c>
    </row>
    <row r="6" spans="1:16" s="1" customFormat="1" ht="11.25" customHeight="1">
      <c r="A6" s="1463"/>
      <c r="B6" s="1440"/>
      <c r="C6" s="1440"/>
      <c r="D6" s="1654" t="s">
        <v>580</v>
      </c>
      <c r="E6" s="1655"/>
      <c r="F6" s="1639" t="s">
        <v>579</v>
      </c>
      <c r="G6" s="1440"/>
      <c r="H6" s="1440"/>
      <c r="I6" s="1440"/>
      <c r="J6" s="1440"/>
      <c r="K6" s="1440"/>
      <c r="L6" s="1410"/>
      <c r="M6" s="1410"/>
      <c r="N6" s="1440"/>
      <c r="O6" s="1464"/>
    </row>
    <row r="7" spans="1:16" s="1" customFormat="1" ht="35.25" customHeight="1" thickBot="1">
      <c r="A7" s="1609"/>
      <c r="B7" s="1610"/>
      <c r="C7" s="1610"/>
      <c r="D7" s="1656"/>
      <c r="E7" s="1408"/>
      <c r="F7" s="1639"/>
      <c r="G7" s="1610"/>
      <c r="H7" s="1610"/>
      <c r="I7" s="1610"/>
      <c r="J7" s="97" t="s">
        <v>421</v>
      </c>
      <c r="K7" s="96" t="s">
        <v>422</v>
      </c>
      <c r="L7" s="1410"/>
      <c r="M7" s="1410"/>
      <c r="N7" s="1610"/>
      <c r="O7" s="1618"/>
    </row>
    <row r="8" spans="1:16" s="1" customFormat="1">
      <c r="A8" s="1648" t="s">
        <v>231</v>
      </c>
      <c r="B8" s="1651">
        <f>SUM(B11:B61)</f>
        <v>8705</v>
      </c>
      <c r="C8" s="1651">
        <f>SUM(C11:C61)</f>
        <v>415428</v>
      </c>
      <c r="D8" s="307" t="s">
        <v>227</v>
      </c>
      <c r="E8" s="1063">
        <f>SUM(E9:E10)</f>
        <v>359181</v>
      </c>
      <c r="F8" s="1063">
        <v>41052</v>
      </c>
      <c r="G8" s="307" t="s">
        <v>227</v>
      </c>
      <c r="H8" s="1063">
        <f>SUM(H9:H10)</f>
        <v>76301</v>
      </c>
      <c r="I8" s="1063">
        <f t="shared" ref="I8:O8" si="0">SUM(I9:I10)</f>
        <v>8675</v>
      </c>
      <c r="J8" s="1063">
        <f t="shared" si="0"/>
        <v>9054</v>
      </c>
      <c r="K8" s="1063">
        <f t="shared" si="0"/>
        <v>46990</v>
      </c>
      <c r="L8" s="1063">
        <f t="shared" si="0"/>
        <v>595</v>
      </c>
      <c r="M8" s="1063">
        <f t="shared" si="0"/>
        <v>98</v>
      </c>
      <c r="N8" s="1063">
        <f t="shared" si="0"/>
        <v>6683</v>
      </c>
      <c r="O8" s="1066">
        <f t="shared" si="0"/>
        <v>4206</v>
      </c>
      <c r="P8" s="826"/>
    </row>
    <row r="9" spans="1:16" s="1" customFormat="1">
      <c r="A9" s="1649"/>
      <c r="B9" s="1652"/>
      <c r="C9" s="1652"/>
      <c r="D9" s="300" t="s">
        <v>49</v>
      </c>
      <c r="E9" s="987">
        <f>SUM(E12,E15,E18,E21,E24,E27,E30,E33,E36,E39,E42,E45,E48,E51,E54,E57,E60)</f>
        <v>185737</v>
      </c>
      <c r="F9" s="987">
        <v>20660</v>
      </c>
      <c r="G9" s="300" t="s">
        <v>49</v>
      </c>
      <c r="H9" s="987">
        <f>SUM(H12,H15,H18,H21,H24,H27,H30,H33,H36,H39,H42,H45,H48,H51,H54,H57,H60)</f>
        <v>3249</v>
      </c>
      <c r="I9" s="987">
        <f t="shared" ref="I9:O9" si="1">SUM(I12,I15,I18,I21,I24,I27,I30,I33,I36,I39,I42,I45,I48,I51,I54,I57,I60)</f>
        <v>350</v>
      </c>
      <c r="J9" s="987">
        <f t="shared" si="1"/>
        <v>466</v>
      </c>
      <c r="K9" s="987">
        <f t="shared" si="1"/>
        <v>299</v>
      </c>
      <c r="L9" s="987">
        <f t="shared" si="1"/>
        <v>16</v>
      </c>
      <c r="M9" s="987">
        <f t="shared" si="1"/>
        <v>8</v>
      </c>
      <c r="N9" s="987">
        <f t="shared" si="1"/>
        <v>18</v>
      </c>
      <c r="O9" s="1067">
        <f t="shared" si="1"/>
        <v>2092</v>
      </c>
      <c r="P9" s="826"/>
    </row>
    <row r="10" spans="1:16" s="1" customFormat="1" ht="17.25" thickBot="1">
      <c r="A10" s="1650"/>
      <c r="B10" s="1653"/>
      <c r="C10" s="1653"/>
      <c r="D10" s="303" t="s">
        <v>228</v>
      </c>
      <c r="E10" s="904">
        <f>SUM(E13,E16,E19,E22,E25,E28,E31,E34,E37,E40,E43,E46,E49,E52,E55,E58,E61)</f>
        <v>173444</v>
      </c>
      <c r="F10" s="904">
        <v>20392</v>
      </c>
      <c r="G10" s="303" t="s">
        <v>228</v>
      </c>
      <c r="H10" s="904">
        <f>SUM(H13,H16,H19,H22,H25,H28,H31,H34,H37,H40,H43,H46,H49,H52,H55,H58,H61)</f>
        <v>73052</v>
      </c>
      <c r="I10" s="904">
        <f t="shared" ref="I10:O10" si="2">SUM(I13,I16,I19,I22,I25,I28,I31,I34,I37,I40,I43,I46,I49,I52,I55,I58,I61)</f>
        <v>8325</v>
      </c>
      <c r="J10" s="904">
        <f t="shared" si="2"/>
        <v>8588</v>
      </c>
      <c r="K10" s="904">
        <f t="shared" si="2"/>
        <v>46691</v>
      </c>
      <c r="L10" s="904">
        <f t="shared" si="2"/>
        <v>579</v>
      </c>
      <c r="M10" s="904">
        <f t="shared" si="2"/>
        <v>90</v>
      </c>
      <c r="N10" s="904">
        <f t="shared" si="2"/>
        <v>6665</v>
      </c>
      <c r="O10" s="988">
        <f t="shared" si="2"/>
        <v>2114</v>
      </c>
      <c r="P10" s="826"/>
    </row>
    <row r="11" spans="1:16">
      <c r="A11" s="1657" t="s">
        <v>242</v>
      </c>
      <c r="B11" s="1647">
        <v>1876</v>
      </c>
      <c r="C11" s="1647">
        <v>104683</v>
      </c>
      <c r="D11" s="299" t="s">
        <v>227</v>
      </c>
      <c r="E11" s="1064">
        <v>96335</v>
      </c>
      <c r="F11" s="1064">
        <v>6717</v>
      </c>
      <c r="G11" s="299" t="s">
        <v>227</v>
      </c>
      <c r="H11" s="1064">
        <v>19593</v>
      </c>
      <c r="I11" s="1064">
        <v>1866</v>
      </c>
      <c r="J11" s="1064">
        <v>1672</v>
      </c>
      <c r="K11" s="1064">
        <v>12551</v>
      </c>
      <c r="L11" s="1064">
        <v>322</v>
      </c>
      <c r="M11" s="1064">
        <v>46</v>
      </c>
      <c r="N11" s="1064">
        <v>1866</v>
      </c>
      <c r="O11" s="1068">
        <v>1270</v>
      </c>
      <c r="P11" s="835"/>
    </row>
    <row r="12" spans="1:16">
      <c r="A12" s="1657" t="s">
        <v>338</v>
      </c>
      <c r="B12" s="1647"/>
      <c r="C12" s="1647"/>
      <c r="D12" s="310" t="s">
        <v>49</v>
      </c>
      <c r="E12" s="1065">
        <v>49804</v>
      </c>
      <c r="F12" s="1065">
        <v>3358</v>
      </c>
      <c r="G12" s="310" t="s">
        <v>49</v>
      </c>
      <c r="H12" s="1064">
        <v>544</v>
      </c>
      <c r="I12" s="1065">
        <v>43</v>
      </c>
      <c r="J12" s="1065">
        <v>56</v>
      </c>
      <c r="K12" s="1065">
        <v>68</v>
      </c>
      <c r="L12" s="1065">
        <v>4</v>
      </c>
      <c r="M12" s="1065">
        <v>1</v>
      </c>
      <c r="N12" s="1065">
        <v>5</v>
      </c>
      <c r="O12" s="1069">
        <v>367</v>
      </c>
      <c r="P12" s="835"/>
    </row>
    <row r="13" spans="1:16">
      <c r="A13" s="1657" t="s">
        <v>338</v>
      </c>
      <c r="B13" s="1647"/>
      <c r="C13" s="1647"/>
      <c r="D13" s="310" t="s">
        <v>228</v>
      </c>
      <c r="E13" s="1065">
        <v>46531</v>
      </c>
      <c r="F13" s="1065">
        <v>3359</v>
      </c>
      <c r="G13" s="310" t="s">
        <v>228</v>
      </c>
      <c r="H13" s="1064">
        <v>19049</v>
      </c>
      <c r="I13" s="1065">
        <v>1823</v>
      </c>
      <c r="J13" s="1065">
        <v>1616</v>
      </c>
      <c r="K13" s="1065">
        <v>12483</v>
      </c>
      <c r="L13" s="1065">
        <v>318</v>
      </c>
      <c r="M13" s="1065">
        <v>45</v>
      </c>
      <c r="N13" s="1065">
        <v>1861</v>
      </c>
      <c r="O13" s="1069">
        <v>903</v>
      </c>
      <c r="P13" s="835"/>
    </row>
    <row r="14" spans="1:16">
      <c r="A14" s="1658" t="s">
        <v>293</v>
      </c>
      <c r="B14" s="1647">
        <v>315</v>
      </c>
      <c r="C14" s="1647">
        <v>14982</v>
      </c>
      <c r="D14" s="310" t="s">
        <v>227</v>
      </c>
      <c r="E14" s="1065">
        <v>12932</v>
      </c>
      <c r="F14" s="1065">
        <v>1371</v>
      </c>
      <c r="G14" s="310" t="s">
        <v>227</v>
      </c>
      <c r="H14" s="1064">
        <v>2898</v>
      </c>
      <c r="I14" s="1065">
        <v>313</v>
      </c>
      <c r="J14" s="1065">
        <v>326</v>
      </c>
      <c r="K14" s="1065">
        <v>1833</v>
      </c>
      <c r="L14" s="1065">
        <v>7</v>
      </c>
      <c r="M14" s="1065">
        <v>0</v>
      </c>
      <c r="N14" s="1065">
        <v>235</v>
      </c>
      <c r="O14" s="1069">
        <v>184</v>
      </c>
      <c r="P14" s="835"/>
    </row>
    <row r="15" spans="1:16">
      <c r="A15" s="1657" t="s">
        <v>339</v>
      </c>
      <c r="B15" s="1647"/>
      <c r="C15" s="1647"/>
      <c r="D15" s="310" t="s">
        <v>49</v>
      </c>
      <c r="E15" s="1065">
        <v>6654</v>
      </c>
      <c r="F15" s="1065">
        <v>647</v>
      </c>
      <c r="G15" s="310" t="s">
        <v>49</v>
      </c>
      <c r="H15" s="1064">
        <v>171</v>
      </c>
      <c r="I15" s="1065">
        <v>12</v>
      </c>
      <c r="J15" s="1065">
        <v>13</v>
      </c>
      <c r="K15" s="1065">
        <v>6</v>
      </c>
      <c r="L15" s="1065">
        <v>0</v>
      </c>
      <c r="M15" s="1065">
        <v>0</v>
      </c>
      <c r="N15" s="1065">
        <v>0</v>
      </c>
      <c r="O15" s="1069">
        <v>140</v>
      </c>
      <c r="P15" s="835"/>
    </row>
    <row r="16" spans="1:16">
      <c r="A16" s="1659" t="s">
        <v>339</v>
      </c>
      <c r="B16" s="1647"/>
      <c r="C16" s="1647"/>
      <c r="D16" s="310" t="s">
        <v>228</v>
      </c>
      <c r="E16" s="1065">
        <v>6278</v>
      </c>
      <c r="F16" s="1065">
        <v>724</v>
      </c>
      <c r="G16" s="310" t="s">
        <v>228</v>
      </c>
      <c r="H16" s="1064">
        <v>2727</v>
      </c>
      <c r="I16" s="1065">
        <v>301</v>
      </c>
      <c r="J16" s="1065">
        <v>313</v>
      </c>
      <c r="K16" s="1065">
        <v>1827</v>
      </c>
      <c r="L16" s="1065">
        <v>7</v>
      </c>
      <c r="M16" s="1065">
        <v>0</v>
      </c>
      <c r="N16" s="1065">
        <v>235</v>
      </c>
      <c r="O16" s="1069">
        <v>44</v>
      </c>
      <c r="P16" s="835"/>
    </row>
    <row r="17" spans="1:16">
      <c r="A17" s="1658" t="s">
        <v>244</v>
      </c>
      <c r="B17" s="1647">
        <v>343</v>
      </c>
      <c r="C17" s="1647">
        <v>17979</v>
      </c>
      <c r="D17" s="310" t="s">
        <v>227</v>
      </c>
      <c r="E17" s="1065">
        <v>14560</v>
      </c>
      <c r="F17" s="1065">
        <v>1433</v>
      </c>
      <c r="G17" s="310" t="s">
        <v>227</v>
      </c>
      <c r="H17" s="1064">
        <v>3111</v>
      </c>
      <c r="I17" s="1065">
        <v>342</v>
      </c>
      <c r="J17" s="1065">
        <v>332</v>
      </c>
      <c r="K17" s="1065">
        <v>2066</v>
      </c>
      <c r="L17" s="1065">
        <v>1</v>
      </c>
      <c r="M17" s="1065">
        <v>0</v>
      </c>
      <c r="N17" s="1065">
        <v>242</v>
      </c>
      <c r="O17" s="1069">
        <v>128</v>
      </c>
      <c r="P17" s="835"/>
    </row>
    <row r="18" spans="1:16">
      <c r="A18" s="1657" t="s">
        <v>340</v>
      </c>
      <c r="B18" s="1647"/>
      <c r="C18" s="1647"/>
      <c r="D18" s="310" t="s">
        <v>49</v>
      </c>
      <c r="E18" s="1065">
        <v>7521</v>
      </c>
      <c r="F18" s="1065">
        <v>685</v>
      </c>
      <c r="G18" s="310" t="s">
        <v>49</v>
      </c>
      <c r="H18" s="1064">
        <v>138</v>
      </c>
      <c r="I18" s="1065">
        <v>17</v>
      </c>
      <c r="J18" s="1065">
        <v>22</v>
      </c>
      <c r="K18" s="1065">
        <v>13</v>
      </c>
      <c r="L18" s="1065">
        <v>0</v>
      </c>
      <c r="M18" s="1065">
        <v>0</v>
      </c>
      <c r="N18" s="1065">
        <v>0</v>
      </c>
      <c r="O18" s="1069">
        <v>86</v>
      </c>
      <c r="P18" s="835"/>
    </row>
    <row r="19" spans="1:16">
      <c r="A19" s="1659" t="s">
        <v>340</v>
      </c>
      <c r="B19" s="1647"/>
      <c r="C19" s="1647"/>
      <c r="D19" s="310" t="s">
        <v>228</v>
      </c>
      <c r="E19" s="1065">
        <v>7039</v>
      </c>
      <c r="F19" s="1065">
        <v>748</v>
      </c>
      <c r="G19" s="310" t="s">
        <v>228</v>
      </c>
      <c r="H19" s="1064">
        <v>2973</v>
      </c>
      <c r="I19" s="1065">
        <v>325</v>
      </c>
      <c r="J19" s="1065">
        <v>310</v>
      </c>
      <c r="K19" s="1065">
        <v>2053</v>
      </c>
      <c r="L19" s="1065">
        <v>1</v>
      </c>
      <c r="M19" s="1065">
        <v>0</v>
      </c>
      <c r="N19" s="1065">
        <v>242</v>
      </c>
      <c r="O19" s="1069">
        <v>42</v>
      </c>
      <c r="P19" s="835"/>
    </row>
    <row r="20" spans="1:16">
      <c r="A20" s="1658" t="s">
        <v>245</v>
      </c>
      <c r="B20" s="1647">
        <v>300</v>
      </c>
      <c r="C20" s="1647">
        <v>14323</v>
      </c>
      <c r="D20" s="310" t="s">
        <v>227</v>
      </c>
      <c r="E20" s="1065">
        <v>13059</v>
      </c>
      <c r="F20" s="1065">
        <v>1672</v>
      </c>
      <c r="G20" s="310" t="s">
        <v>227</v>
      </c>
      <c r="H20" s="1064">
        <v>2743</v>
      </c>
      <c r="I20" s="1065">
        <v>300</v>
      </c>
      <c r="J20" s="1065">
        <v>366</v>
      </c>
      <c r="K20" s="1065">
        <v>1656</v>
      </c>
      <c r="L20" s="1065">
        <v>34</v>
      </c>
      <c r="M20" s="1065">
        <v>8</v>
      </c>
      <c r="N20" s="1065">
        <v>267</v>
      </c>
      <c r="O20" s="1069">
        <v>112</v>
      </c>
      <c r="P20" s="835"/>
    </row>
    <row r="21" spans="1:16">
      <c r="A21" s="1657" t="s">
        <v>341</v>
      </c>
      <c r="B21" s="1647"/>
      <c r="C21" s="1647"/>
      <c r="D21" s="310" t="s">
        <v>49</v>
      </c>
      <c r="E21" s="1065">
        <v>6804</v>
      </c>
      <c r="F21" s="1065">
        <v>848</v>
      </c>
      <c r="G21" s="310" t="s">
        <v>49</v>
      </c>
      <c r="H21" s="1064">
        <v>82</v>
      </c>
      <c r="I21" s="1065">
        <v>4</v>
      </c>
      <c r="J21" s="1065">
        <v>11</v>
      </c>
      <c r="K21" s="1065">
        <v>7</v>
      </c>
      <c r="L21" s="1065">
        <v>3</v>
      </c>
      <c r="M21" s="1065">
        <v>0</v>
      </c>
      <c r="N21" s="1065">
        <v>0</v>
      </c>
      <c r="O21" s="1069">
        <v>57</v>
      </c>
      <c r="P21" s="835"/>
    </row>
    <row r="22" spans="1:16">
      <c r="A22" s="1659" t="s">
        <v>341</v>
      </c>
      <c r="B22" s="1647"/>
      <c r="C22" s="1647"/>
      <c r="D22" s="310" t="s">
        <v>228</v>
      </c>
      <c r="E22" s="1065">
        <v>6255</v>
      </c>
      <c r="F22" s="1065">
        <v>824</v>
      </c>
      <c r="G22" s="310" t="s">
        <v>228</v>
      </c>
      <c r="H22" s="1064">
        <v>2661</v>
      </c>
      <c r="I22" s="1065">
        <v>296</v>
      </c>
      <c r="J22" s="1065">
        <v>355</v>
      </c>
      <c r="K22" s="1065">
        <v>1649</v>
      </c>
      <c r="L22" s="1065">
        <v>31</v>
      </c>
      <c r="M22" s="1065">
        <v>8</v>
      </c>
      <c r="N22" s="1065">
        <v>267</v>
      </c>
      <c r="O22" s="1069">
        <v>55</v>
      </c>
      <c r="P22" s="835"/>
    </row>
    <row r="23" spans="1:16">
      <c r="A23" s="1658" t="s">
        <v>252</v>
      </c>
      <c r="B23" s="1647">
        <v>231</v>
      </c>
      <c r="C23" s="1647">
        <v>13628</v>
      </c>
      <c r="D23" s="310" t="s">
        <v>227</v>
      </c>
      <c r="E23" s="1065">
        <v>10798</v>
      </c>
      <c r="F23" s="1065">
        <v>1225</v>
      </c>
      <c r="G23" s="310" t="s">
        <v>227</v>
      </c>
      <c r="H23" s="1064">
        <v>2126</v>
      </c>
      <c r="I23" s="1065">
        <v>232</v>
      </c>
      <c r="J23" s="1065">
        <v>230</v>
      </c>
      <c r="K23" s="1065">
        <v>1419</v>
      </c>
      <c r="L23" s="1065">
        <v>0</v>
      </c>
      <c r="M23" s="1065">
        <v>0</v>
      </c>
      <c r="N23" s="1065">
        <v>158</v>
      </c>
      <c r="O23" s="1069">
        <v>87</v>
      </c>
      <c r="P23" s="835"/>
    </row>
    <row r="24" spans="1:16">
      <c r="A24" s="1657" t="s">
        <v>342</v>
      </c>
      <c r="B24" s="1647"/>
      <c r="C24" s="1647"/>
      <c r="D24" s="310" t="s">
        <v>49</v>
      </c>
      <c r="E24" s="1065">
        <v>5567</v>
      </c>
      <c r="F24" s="1065">
        <v>608</v>
      </c>
      <c r="G24" s="310" t="s">
        <v>49</v>
      </c>
      <c r="H24" s="1064">
        <v>78</v>
      </c>
      <c r="I24" s="1065">
        <v>8</v>
      </c>
      <c r="J24" s="1065">
        <v>9</v>
      </c>
      <c r="K24" s="1065">
        <v>9</v>
      </c>
      <c r="L24" s="1065">
        <v>0</v>
      </c>
      <c r="M24" s="1065">
        <v>0</v>
      </c>
      <c r="N24" s="1065">
        <v>1</v>
      </c>
      <c r="O24" s="1069">
        <v>51</v>
      </c>
      <c r="P24" s="835"/>
    </row>
    <row r="25" spans="1:16">
      <c r="A25" s="1659" t="s">
        <v>342</v>
      </c>
      <c r="B25" s="1647"/>
      <c r="C25" s="1647"/>
      <c r="D25" s="310" t="s">
        <v>228</v>
      </c>
      <c r="E25" s="1065">
        <v>5231</v>
      </c>
      <c r="F25" s="1065">
        <v>617</v>
      </c>
      <c r="G25" s="310" t="s">
        <v>228</v>
      </c>
      <c r="H25" s="1064">
        <v>2048</v>
      </c>
      <c r="I25" s="1065">
        <v>224</v>
      </c>
      <c r="J25" s="1065">
        <v>221</v>
      </c>
      <c r="K25" s="1065">
        <v>1410</v>
      </c>
      <c r="L25" s="1065">
        <v>0</v>
      </c>
      <c r="M25" s="1065">
        <v>0</v>
      </c>
      <c r="N25" s="1065">
        <v>157</v>
      </c>
      <c r="O25" s="1069">
        <v>36</v>
      </c>
      <c r="P25" s="835"/>
    </row>
    <row r="26" spans="1:16">
      <c r="A26" s="1658" t="s">
        <v>247</v>
      </c>
      <c r="B26" s="1647">
        <v>395</v>
      </c>
      <c r="C26" s="1647">
        <v>17795</v>
      </c>
      <c r="D26" s="310" t="s">
        <v>227</v>
      </c>
      <c r="E26" s="1065">
        <v>15890</v>
      </c>
      <c r="F26" s="1065">
        <v>1979</v>
      </c>
      <c r="G26" s="310" t="s">
        <v>227</v>
      </c>
      <c r="H26" s="1064">
        <v>3274</v>
      </c>
      <c r="I26" s="1065">
        <v>394</v>
      </c>
      <c r="J26" s="1065">
        <v>443</v>
      </c>
      <c r="K26" s="1065">
        <v>2033</v>
      </c>
      <c r="L26" s="1065">
        <v>8</v>
      </c>
      <c r="M26" s="1065">
        <v>2</v>
      </c>
      <c r="N26" s="1065">
        <v>259</v>
      </c>
      <c r="O26" s="1069">
        <v>135</v>
      </c>
      <c r="P26" s="835"/>
    </row>
    <row r="27" spans="1:16">
      <c r="A27" s="1657" t="s">
        <v>343</v>
      </c>
      <c r="B27" s="1647"/>
      <c r="C27" s="1647"/>
      <c r="D27" s="310" t="s">
        <v>49</v>
      </c>
      <c r="E27" s="1065">
        <v>8241</v>
      </c>
      <c r="F27" s="1065">
        <v>1009</v>
      </c>
      <c r="G27" s="310" t="s">
        <v>49</v>
      </c>
      <c r="H27" s="1064">
        <v>148</v>
      </c>
      <c r="I27" s="1065">
        <v>18</v>
      </c>
      <c r="J27" s="1065">
        <v>42</v>
      </c>
      <c r="K27" s="1065">
        <v>14</v>
      </c>
      <c r="L27" s="1065">
        <v>0</v>
      </c>
      <c r="M27" s="1065">
        <v>1</v>
      </c>
      <c r="N27" s="1065">
        <v>0</v>
      </c>
      <c r="O27" s="1069">
        <v>73</v>
      </c>
      <c r="P27" s="835"/>
    </row>
    <row r="28" spans="1:16">
      <c r="A28" s="1659" t="s">
        <v>343</v>
      </c>
      <c r="B28" s="1647"/>
      <c r="C28" s="1647"/>
      <c r="D28" s="310" t="s">
        <v>228</v>
      </c>
      <c r="E28" s="1065">
        <v>7649</v>
      </c>
      <c r="F28" s="1065">
        <v>970</v>
      </c>
      <c r="G28" s="310" t="s">
        <v>228</v>
      </c>
      <c r="H28" s="1064">
        <v>3126</v>
      </c>
      <c r="I28" s="1065">
        <v>376</v>
      </c>
      <c r="J28" s="1065">
        <v>401</v>
      </c>
      <c r="K28" s="1065">
        <v>2019</v>
      </c>
      <c r="L28" s="1065">
        <v>8</v>
      </c>
      <c r="M28" s="1065">
        <v>1</v>
      </c>
      <c r="N28" s="1065">
        <v>259</v>
      </c>
      <c r="O28" s="1069">
        <v>62</v>
      </c>
      <c r="P28" s="835"/>
    </row>
    <row r="29" spans="1:16">
      <c r="A29" s="1658" t="s">
        <v>272</v>
      </c>
      <c r="B29" s="1647">
        <v>117</v>
      </c>
      <c r="C29" s="1647">
        <v>4541</v>
      </c>
      <c r="D29" s="310" t="s">
        <v>227</v>
      </c>
      <c r="E29" s="1065">
        <v>4219</v>
      </c>
      <c r="F29" s="1065">
        <v>454</v>
      </c>
      <c r="G29" s="310" t="s">
        <v>227</v>
      </c>
      <c r="H29" s="1064">
        <v>884</v>
      </c>
      <c r="I29" s="1065">
        <v>116</v>
      </c>
      <c r="J29" s="1065">
        <v>101</v>
      </c>
      <c r="K29" s="1065">
        <v>569</v>
      </c>
      <c r="L29" s="1065">
        <v>3</v>
      </c>
      <c r="M29" s="1065">
        <v>0</v>
      </c>
      <c r="N29" s="1065">
        <v>85</v>
      </c>
      <c r="O29" s="1069">
        <v>10</v>
      </c>
      <c r="P29" s="835"/>
    </row>
    <row r="30" spans="1:16">
      <c r="A30" s="1657" t="s">
        <v>344</v>
      </c>
      <c r="B30" s="1647"/>
      <c r="C30" s="1647"/>
      <c r="D30" s="310" t="s">
        <v>49</v>
      </c>
      <c r="E30" s="1065">
        <v>2235</v>
      </c>
      <c r="F30" s="1065">
        <v>221</v>
      </c>
      <c r="G30" s="310" t="s">
        <v>49</v>
      </c>
      <c r="H30" s="1064">
        <v>13</v>
      </c>
      <c r="I30" s="1065">
        <v>2</v>
      </c>
      <c r="J30" s="1065">
        <v>2</v>
      </c>
      <c r="K30" s="1065">
        <v>0</v>
      </c>
      <c r="L30" s="1065">
        <v>0</v>
      </c>
      <c r="M30" s="1065">
        <v>0</v>
      </c>
      <c r="N30" s="1065">
        <v>0</v>
      </c>
      <c r="O30" s="1069">
        <v>9</v>
      </c>
      <c r="P30" s="835"/>
    </row>
    <row r="31" spans="1:16" ht="16.5" customHeight="1">
      <c r="A31" s="1659" t="s">
        <v>344</v>
      </c>
      <c r="B31" s="1647"/>
      <c r="C31" s="1647"/>
      <c r="D31" s="310" t="s">
        <v>228</v>
      </c>
      <c r="E31" s="1065">
        <v>1984</v>
      </c>
      <c r="F31" s="1065">
        <v>233</v>
      </c>
      <c r="G31" s="310" t="s">
        <v>228</v>
      </c>
      <c r="H31" s="1064">
        <v>871</v>
      </c>
      <c r="I31" s="1065">
        <v>114</v>
      </c>
      <c r="J31" s="1065">
        <v>99</v>
      </c>
      <c r="K31" s="1065">
        <v>569</v>
      </c>
      <c r="L31" s="1065">
        <v>3</v>
      </c>
      <c r="M31" s="1065">
        <v>0</v>
      </c>
      <c r="N31" s="1065">
        <v>85</v>
      </c>
      <c r="O31" s="1069">
        <v>1</v>
      </c>
      <c r="P31" s="835"/>
    </row>
    <row r="32" spans="1:16" ht="16.5" customHeight="1">
      <c r="A32" s="1660" t="s">
        <v>870</v>
      </c>
      <c r="B32" s="1647">
        <v>18</v>
      </c>
      <c r="C32" s="1647">
        <v>1080</v>
      </c>
      <c r="D32" s="310" t="s">
        <v>227</v>
      </c>
      <c r="E32" s="1065">
        <v>943</v>
      </c>
      <c r="F32" s="1065">
        <v>104</v>
      </c>
      <c r="G32" s="310" t="s">
        <v>227</v>
      </c>
      <c r="H32" s="1064">
        <v>182</v>
      </c>
      <c r="I32" s="1065">
        <v>19</v>
      </c>
      <c r="J32" s="1065">
        <v>15</v>
      </c>
      <c r="K32" s="1065">
        <v>112</v>
      </c>
      <c r="L32" s="1065">
        <v>0</v>
      </c>
      <c r="M32" s="1065">
        <v>0</v>
      </c>
      <c r="N32" s="1065">
        <v>18</v>
      </c>
      <c r="O32" s="1069">
        <v>18</v>
      </c>
      <c r="P32" s="835"/>
    </row>
    <row r="33" spans="1:16">
      <c r="A33" s="1657"/>
      <c r="B33" s="1647"/>
      <c r="C33" s="1647"/>
      <c r="D33" s="310" t="s">
        <v>49</v>
      </c>
      <c r="E33" s="1065">
        <v>479</v>
      </c>
      <c r="F33" s="1065">
        <v>46</v>
      </c>
      <c r="G33" s="310" t="s">
        <v>49</v>
      </c>
      <c r="H33" s="1064">
        <v>10</v>
      </c>
      <c r="I33" s="1065">
        <v>0</v>
      </c>
      <c r="J33" s="1065">
        <v>2</v>
      </c>
      <c r="K33" s="1065">
        <v>0</v>
      </c>
      <c r="L33" s="1065">
        <v>0</v>
      </c>
      <c r="M33" s="1065">
        <v>0</v>
      </c>
      <c r="N33" s="1065">
        <v>0</v>
      </c>
      <c r="O33" s="1069">
        <v>8</v>
      </c>
      <c r="P33" s="835"/>
    </row>
    <row r="34" spans="1:16" ht="16.5" customHeight="1">
      <c r="A34" s="1659"/>
      <c r="B34" s="1647"/>
      <c r="C34" s="1647"/>
      <c r="D34" s="310" t="s">
        <v>228</v>
      </c>
      <c r="E34" s="1065">
        <v>464</v>
      </c>
      <c r="F34" s="1065">
        <v>58</v>
      </c>
      <c r="G34" s="310" t="s">
        <v>228</v>
      </c>
      <c r="H34" s="1064">
        <v>172</v>
      </c>
      <c r="I34" s="1065">
        <v>19</v>
      </c>
      <c r="J34" s="1065">
        <v>13</v>
      </c>
      <c r="K34" s="1065">
        <v>112</v>
      </c>
      <c r="L34" s="1065">
        <v>0</v>
      </c>
      <c r="M34" s="1065">
        <v>0</v>
      </c>
      <c r="N34" s="1065">
        <v>18</v>
      </c>
      <c r="O34" s="1069">
        <v>10</v>
      </c>
      <c r="P34" s="835"/>
    </row>
    <row r="35" spans="1:16" ht="16.5" customHeight="1">
      <c r="A35" s="1658" t="s">
        <v>284</v>
      </c>
      <c r="B35" s="1647">
        <v>2122</v>
      </c>
      <c r="C35" s="1647">
        <v>82567</v>
      </c>
      <c r="D35" s="310" t="s">
        <v>227</v>
      </c>
      <c r="E35" s="1065">
        <v>73346</v>
      </c>
      <c r="F35" s="1065">
        <v>11519</v>
      </c>
      <c r="G35" s="310" t="s">
        <v>227</v>
      </c>
      <c r="H35" s="1064">
        <v>16909</v>
      </c>
      <c r="I35" s="1065">
        <v>2118</v>
      </c>
      <c r="J35" s="1065">
        <v>2484</v>
      </c>
      <c r="K35" s="1065">
        <v>9956</v>
      </c>
      <c r="L35" s="1065">
        <v>104</v>
      </c>
      <c r="M35" s="1065">
        <v>1</v>
      </c>
      <c r="N35" s="1065">
        <v>1555</v>
      </c>
      <c r="O35" s="1069">
        <v>691</v>
      </c>
      <c r="P35" s="835"/>
    </row>
    <row r="36" spans="1:16">
      <c r="A36" s="1657" t="s">
        <v>355</v>
      </c>
      <c r="B36" s="1647"/>
      <c r="C36" s="1647"/>
      <c r="D36" s="310" t="s">
        <v>49</v>
      </c>
      <c r="E36" s="1065">
        <v>38025</v>
      </c>
      <c r="F36" s="1065">
        <v>5745</v>
      </c>
      <c r="G36" s="310" t="s">
        <v>49</v>
      </c>
      <c r="H36" s="1064">
        <v>572</v>
      </c>
      <c r="I36" s="1065">
        <v>62</v>
      </c>
      <c r="J36" s="1065">
        <v>111</v>
      </c>
      <c r="K36" s="1065">
        <v>66</v>
      </c>
      <c r="L36" s="1065">
        <v>1</v>
      </c>
      <c r="M36" s="1065">
        <v>0</v>
      </c>
      <c r="N36" s="1065">
        <v>3</v>
      </c>
      <c r="O36" s="1069">
        <v>329</v>
      </c>
      <c r="P36" s="835"/>
    </row>
    <row r="37" spans="1:16" ht="16.5" customHeight="1">
      <c r="A37" s="1659" t="s">
        <v>355</v>
      </c>
      <c r="B37" s="1647"/>
      <c r="C37" s="1647"/>
      <c r="D37" s="310" t="s">
        <v>228</v>
      </c>
      <c r="E37" s="1065">
        <v>35321</v>
      </c>
      <c r="F37" s="1065">
        <v>5774</v>
      </c>
      <c r="G37" s="310" t="s">
        <v>228</v>
      </c>
      <c r="H37" s="1064">
        <v>16337</v>
      </c>
      <c r="I37" s="1065">
        <v>2056</v>
      </c>
      <c r="J37" s="1065">
        <v>2373</v>
      </c>
      <c r="K37" s="1065">
        <v>9890</v>
      </c>
      <c r="L37" s="1065">
        <v>103</v>
      </c>
      <c r="M37" s="1065">
        <v>1</v>
      </c>
      <c r="N37" s="1065">
        <v>1552</v>
      </c>
      <c r="O37" s="1069">
        <v>362</v>
      </c>
      <c r="P37" s="835"/>
    </row>
    <row r="38" spans="1:16" ht="16.5" customHeight="1">
      <c r="A38" s="1658" t="s">
        <v>8</v>
      </c>
      <c r="B38" s="1647">
        <v>208</v>
      </c>
      <c r="C38" s="1647">
        <v>10151</v>
      </c>
      <c r="D38" s="310" t="s">
        <v>227</v>
      </c>
      <c r="E38" s="1065">
        <v>8160</v>
      </c>
      <c r="F38" s="1065">
        <v>1077</v>
      </c>
      <c r="G38" s="310" t="s">
        <v>227</v>
      </c>
      <c r="H38" s="1064">
        <v>1683</v>
      </c>
      <c r="I38" s="1065">
        <v>208</v>
      </c>
      <c r="J38" s="1065">
        <v>215</v>
      </c>
      <c r="K38" s="1065">
        <v>966</v>
      </c>
      <c r="L38" s="1065">
        <v>2</v>
      </c>
      <c r="M38" s="1065">
        <v>0</v>
      </c>
      <c r="N38" s="1065">
        <v>162</v>
      </c>
      <c r="O38" s="1069">
        <v>130</v>
      </c>
      <c r="P38" s="835"/>
    </row>
    <row r="39" spans="1:16">
      <c r="A39" s="1657" t="s">
        <v>356</v>
      </c>
      <c r="B39" s="1647"/>
      <c r="C39" s="1647"/>
      <c r="D39" s="310" t="s">
        <v>49</v>
      </c>
      <c r="E39" s="1065">
        <v>4255</v>
      </c>
      <c r="F39" s="1065">
        <v>542</v>
      </c>
      <c r="G39" s="310" t="s">
        <v>49</v>
      </c>
      <c r="H39" s="1064">
        <v>125</v>
      </c>
      <c r="I39" s="1065">
        <v>10</v>
      </c>
      <c r="J39" s="1065">
        <v>16</v>
      </c>
      <c r="K39" s="1065">
        <v>6</v>
      </c>
      <c r="L39" s="1065">
        <v>0</v>
      </c>
      <c r="M39" s="1065">
        <v>0</v>
      </c>
      <c r="N39" s="1065">
        <v>1</v>
      </c>
      <c r="O39" s="1069">
        <v>92</v>
      </c>
      <c r="P39" s="835"/>
    </row>
    <row r="40" spans="1:16">
      <c r="A40" s="1659" t="s">
        <v>356</v>
      </c>
      <c r="B40" s="1647"/>
      <c r="C40" s="1647"/>
      <c r="D40" s="310" t="s">
        <v>228</v>
      </c>
      <c r="E40" s="1065">
        <v>3905</v>
      </c>
      <c r="F40" s="1065">
        <v>535</v>
      </c>
      <c r="G40" s="310" t="s">
        <v>228</v>
      </c>
      <c r="H40" s="1064">
        <v>1558</v>
      </c>
      <c r="I40" s="1065">
        <v>198</v>
      </c>
      <c r="J40" s="1065">
        <v>199</v>
      </c>
      <c r="K40" s="1065">
        <v>960</v>
      </c>
      <c r="L40" s="1065">
        <v>2</v>
      </c>
      <c r="M40" s="1065">
        <v>0</v>
      </c>
      <c r="N40" s="1065">
        <v>161</v>
      </c>
      <c r="O40" s="1069">
        <v>38</v>
      </c>
      <c r="P40" s="835"/>
    </row>
    <row r="41" spans="1:16" ht="16.5" customHeight="1">
      <c r="A41" s="1658" t="s">
        <v>10</v>
      </c>
      <c r="B41" s="1647">
        <v>303</v>
      </c>
      <c r="C41" s="1647">
        <v>15581</v>
      </c>
      <c r="D41" s="310" t="s">
        <v>227</v>
      </c>
      <c r="E41" s="1065">
        <v>12965</v>
      </c>
      <c r="F41" s="1065">
        <v>1544</v>
      </c>
      <c r="G41" s="310" t="s">
        <v>227</v>
      </c>
      <c r="H41" s="1064">
        <v>2757</v>
      </c>
      <c r="I41" s="1065">
        <v>301</v>
      </c>
      <c r="J41" s="1065">
        <v>346</v>
      </c>
      <c r="K41" s="1065">
        <v>1692</v>
      </c>
      <c r="L41" s="1065">
        <v>5</v>
      </c>
      <c r="M41" s="1065">
        <v>4</v>
      </c>
      <c r="N41" s="1065">
        <v>252</v>
      </c>
      <c r="O41" s="1069">
        <v>157</v>
      </c>
      <c r="P41" s="835"/>
    </row>
    <row r="42" spans="1:16">
      <c r="A42" s="1657" t="s">
        <v>347</v>
      </c>
      <c r="B42" s="1647"/>
      <c r="C42" s="1647"/>
      <c r="D42" s="310" t="s">
        <v>49</v>
      </c>
      <c r="E42" s="1065">
        <v>6576</v>
      </c>
      <c r="F42" s="1065">
        <v>773</v>
      </c>
      <c r="G42" s="310" t="s">
        <v>49</v>
      </c>
      <c r="H42" s="1064">
        <v>153</v>
      </c>
      <c r="I42" s="1065">
        <v>9</v>
      </c>
      <c r="J42" s="1065">
        <v>27</v>
      </c>
      <c r="K42" s="1065">
        <v>6</v>
      </c>
      <c r="L42" s="1065">
        <v>1</v>
      </c>
      <c r="M42" s="1065">
        <v>0</v>
      </c>
      <c r="N42" s="1065">
        <v>1</v>
      </c>
      <c r="O42" s="1069">
        <v>109</v>
      </c>
      <c r="P42" s="835"/>
    </row>
    <row r="43" spans="1:16">
      <c r="A43" s="1659" t="s">
        <v>347</v>
      </c>
      <c r="B43" s="1647"/>
      <c r="C43" s="1647"/>
      <c r="D43" s="310" t="s">
        <v>228</v>
      </c>
      <c r="E43" s="1065">
        <v>6389</v>
      </c>
      <c r="F43" s="1065">
        <v>771</v>
      </c>
      <c r="G43" s="310" t="s">
        <v>228</v>
      </c>
      <c r="H43" s="1064">
        <v>2604</v>
      </c>
      <c r="I43" s="1065">
        <v>292</v>
      </c>
      <c r="J43" s="1065">
        <v>319</v>
      </c>
      <c r="K43" s="1065">
        <v>1686</v>
      </c>
      <c r="L43" s="1065">
        <v>4</v>
      </c>
      <c r="M43" s="1065">
        <v>4</v>
      </c>
      <c r="N43" s="1065">
        <v>251</v>
      </c>
      <c r="O43" s="1069">
        <v>48</v>
      </c>
      <c r="P43" s="835"/>
    </row>
    <row r="44" spans="1:16">
      <c r="A44" s="1658" t="s">
        <v>273</v>
      </c>
      <c r="B44" s="1647">
        <v>283</v>
      </c>
      <c r="C44" s="1647">
        <v>10759</v>
      </c>
      <c r="D44" s="310" t="s">
        <v>227</v>
      </c>
      <c r="E44" s="1065">
        <v>8776</v>
      </c>
      <c r="F44" s="1065">
        <v>1391</v>
      </c>
      <c r="G44" s="310" t="s">
        <v>227</v>
      </c>
      <c r="H44" s="1064">
        <v>2060</v>
      </c>
      <c r="I44" s="1065">
        <v>281</v>
      </c>
      <c r="J44" s="1065">
        <v>262</v>
      </c>
      <c r="K44" s="1065">
        <v>1106</v>
      </c>
      <c r="L44" s="1065">
        <v>0</v>
      </c>
      <c r="M44" s="1065">
        <v>0</v>
      </c>
      <c r="N44" s="1065">
        <v>138</v>
      </c>
      <c r="O44" s="1069">
        <v>273</v>
      </c>
      <c r="P44" s="835"/>
    </row>
    <row r="45" spans="1:16">
      <c r="A45" s="1657"/>
      <c r="B45" s="1647"/>
      <c r="C45" s="1647"/>
      <c r="D45" s="310" t="s">
        <v>49</v>
      </c>
      <c r="E45" s="1065">
        <v>4594</v>
      </c>
      <c r="F45" s="1065">
        <v>738</v>
      </c>
      <c r="G45" s="310" t="s">
        <v>49</v>
      </c>
      <c r="H45" s="1064">
        <v>106</v>
      </c>
      <c r="I45" s="1065">
        <v>11</v>
      </c>
      <c r="J45" s="1065">
        <v>20</v>
      </c>
      <c r="K45" s="1065">
        <v>6</v>
      </c>
      <c r="L45" s="1065">
        <v>0</v>
      </c>
      <c r="M45" s="1065">
        <v>0</v>
      </c>
      <c r="N45" s="1065">
        <v>0</v>
      </c>
      <c r="O45" s="1069">
        <v>69</v>
      </c>
      <c r="P45" s="835"/>
    </row>
    <row r="46" spans="1:16">
      <c r="A46" s="1659"/>
      <c r="B46" s="1647"/>
      <c r="C46" s="1647"/>
      <c r="D46" s="310" t="s">
        <v>228</v>
      </c>
      <c r="E46" s="1065">
        <v>4182</v>
      </c>
      <c r="F46" s="1065">
        <v>653</v>
      </c>
      <c r="G46" s="310" t="s">
        <v>228</v>
      </c>
      <c r="H46" s="1064">
        <v>1954</v>
      </c>
      <c r="I46" s="1065">
        <v>270</v>
      </c>
      <c r="J46" s="1065">
        <v>242</v>
      </c>
      <c r="K46" s="1065">
        <v>1100</v>
      </c>
      <c r="L46" s="1065">
        <v>0</v>
      </c>
      <c r="M46" s="1065">
        <v>0</v>
      </c>
      <c r="N46" s="1065">
        <v>138</v>
      </c>
      <c r="O46" s="1069">
        <v>204</v>
      </c>
      <c r="P46" s="835"/>
    </row>
    <row r="47" spans="1:16">
      <c r="A47" s="1658" t="s">
        <v>11</v>
      </c>
      <c r="B47" s="1647">
        <v>451</v>
      </c>
      <c r="C47" s="1647">
        <v>20782</v>
      </c>
      <c r="D47" s="310" t="s">
        <v>227</v>
      </c>
      <c r="E47" s="1065">
        <v>16604</v>
      </c>
      <c r="F47" s="1065">
        <v>2403</v>
      </c>
      <c r="G47" s="310" t="s">
        <v>227</v>
      </c>
      <c r="H47" s="1064">
        <v>3644</v>
      </c>
      <c r="I47" s="1065">
        <v>451</v>
      </c>
      <c r="J47" s="1065">
        <v>474</v>
      </c>
      <c r="K47" s="1065">
        <v>2229</v>
      </c>
      <c r="L47" s="1065">
        <v>0</v>
      </c>
      <c r="M47" s="1065">
        <v>0</v>
      </c>
      <c r="N47" s="1065">
        <v>299</v>
      </c>
      <c r="O47" s="1069">
        <v>191</v>
      </c>
      <c r="P47" s="835"/>
    </row>
    <row r="48" spans="1:16">
      <c r="A48" s="1657" t="s">
        <v>349</v>
      </c>
      <c r="B48" s="1647"/>
      <c r="C48" s="1647"/>
      <c r="D48" s="310" t="s">
        <v>49</v>
      </c>
      <c r="E48" s="1065">
        <v>8438</v>
      </c>
      <c r="F48" s="1065">
        <v>1232</v>
      </c>
      <c r="G48" s="310" t="s">
        <v>49</v>
      </c>
      <c r="H48" s="1064">
        <v>236</v>
      </c>
      <c r="I48" s="1065">
        <v>40</v>
      </c>
      <c r="J48" s="1065">
        <v>38</v>
      </c>
      <c r="K48" s="1065">
        <v>20</v>
      </c>
      <c r="L48" s="1065">
        <v>0</v>
      </c>
      <c r="M48" s="1065">
        <v>0</v>
      </c>
      <c r="N48" s="1065">
        <v>0</v>
      </c>
      <c r="O48" s="1069">
        <v>138</v>
      </c>
      <c r="P48" s="835"/>
    </row>
    <row r="49" spans="1:16">
      <c r="A49" s="1659" t="s">
        <v>349</v>
      </c>
      <c r="B49" s="1647"/>
      <c r="C49" s="1647"/>
      <c r="D49" s="310" t="s">
        <v>228</v>
      </c>
      <c r="E49" s="1065">
        <v>8166</v>
      </c>
      <c r="F49" s="1065">
        <v>1171</v>
      </c>
      <c r="G49" s="310" t="s">
        <v>228</v>
      </c>
      <c r="H49" s="1064">
        <v>3408</v>
      </c>
      <c r="I49" s="1065">
        <v>411</v>
      </c>
      <c r="J49" s="1065">
        <v>436</v>
      </c>
      <c r="K49" s="1065">
        <v>2209</v>
      </c>
      <c r="L49" s="1065">
        <v>0</v>
      </c>
      <c r="M49" s="1065">
        <v>0</v>
      </c>
      <c r="N49" s="1065">
        <v>299</v>
      </c>
      <c r="O49" s="1069">
        <v>53</v>
      </c>
      <c r="P49" s="835"/>
    </row>
    <row r="50" spans="1:16">
      <c r="A50" s="1658" t="s">
        <v>274</v>
      </c>
      <c r="B50" s="1647">
        <v>351</v>
      </c>
      <c r="C50" s="1647">
        <v>20021</v>
      </c>
      <c r="D50" s="310" t="s">
        <v>227</v>
      </c>
      <c r="E50" s="1065">
        <v>16416</v>
      </c>
      <c r="F50" s="1065">
        <v>1414</v>
      </c>
      <c r="G50" s="310" t="s">
        <v>227</v>
      </c>
      <c r="H50" s="1064">
        <v>3123</v>
      </c>
      <c r="I50" s="1065">
        <v>350</v>
      </c>
      <c r="J50" s="1065">
        <v>301</v>
      </c>
      <c r="K50" s="1065">
        <v>1982</v>
      </c>
      <c r="L50" s="1065">
        <v>17</v>
      </c>
      <c r="M50" s="1065">
        <v>7</v>
      </c>
      <c r="N50" s="1065">
        <v>257</v>
      </c>
      <c r="O50" s="1069">
        <v>209</v>
      </c>
      <c r="P50" s="835"/>
    </row>
    <row r="51" spans="1:16">
      <c r="A51" s="1657" t="s">
        <v>350</v>
      </c>
      <c r="B51" s="1647"/>
      <c r="C51" s="1647"/>
      <c r="D51" s="310" t="s">
        <v>49</v>
      </c>
      <c r="E51" s="1065">
        <v>8430</v>
      </c>
      <c r="F51" s="1065">
        <v>724</v>
      </c>
      <c r="G51" s="310" t="s">
        <v>49</v>
      </c>
      <c r="H51" s="1064">
        <v>216</v>
      </c>
      <c r="I51" s="1065">
        <v>31</v>
      </c>
      <c r="J51" s="1065">
        <v>20</v>
      </c>
      <c r="K51" s="1065">
        <v>10</v>
      </c>
      <c r="L51" s="1065">
        <v>3</v>
      </c>
      <c r="M51" s="1065">
        <v>2</v>
      </c>
      <c r="N51" s="1065">
        <v>3</v>
      </c>
      <c r="O51" s="1069">
        <v>147</v>
      </c>
      <c r="P51" s="835"/>
    </row>
    <row r="52" spans="1:16">
      <c r="A52" s="1659" t="s">
        <v>350</v>
      </c>
      <c r="B52" s="1647"/>
      <c r="C52" s="1647"/>
      <c r="D52" s="310" t="s">
        <v>228</v>
      </c>
      <c r="E52" s="1065">
        <v>7986</v>
      </c>
      <c r="F52" s="1065">
        <v>690</v>
      </c>
      <c r="G52" s="310" t="s">
        <v>228</v>
      </c>
      <c r="H52" s="1064">
        <v>2907</v>
      </c>
      <c r="I52" s="1065">
        <v>319</v>
      </c>
      <c r="J52" s="1065">
        <v>281</v>
      </c>
      <c r="K52" s="1065">
        <v>1972</v>
      </c>
      <c r="L52" s="1065">
        <v>14</v>
      </c>
      <c r="M52" s="1065">
        <v>5</v>
      </c>
      <c r="N52" s="1065">
        <v>254</v>
      </c>
      <c r="O52" s="1069">
        <v>62</v>
      </c>
      <c r="P52" s="835"/>
    </row>
    <row r="53" spans="1:16">
      <c r="A53" s="1658" t="s">
        <v>12</v>
      </c>
      <c r="B53" s="1647">
        <v>406</v>
      </c>
      <c r="C53" s="1647">
        <v>21239</v>
      </c>
      <c r="D53" s="310" t="s">
        <v>227</v>
      </c>
      <c r="E53" s="1065">
        <v>16159</v>
      </c>
      <c r="F53" s="1065">
        <v>2069</v>
      </c>
      <c r="G53" s="310" t="s">
        <v>227</v>
      </c>
      <c r="H53" s="1064">
        <v>3354</v>
      </c>
      <c r="I53" s="1065">
        <v>402</v>
      </c>
      <c r="J53" s="1065">
        <v>435</v>
      </c>
      <c r="K53" s="1065">
        <v>2115</v>
      </c>
      <c r="L53" s="1065">
        <v>34</v>
      </c>
      <c r="M53" s="1065">
        <v>11</v>
      </c>
      <c r="N53" s="1065">
        <v>247</v>
      </c>
      <c r="O53" s="1069">
        <v>110</v>
      </c>
      <c r="P53" s="835"/>
    </row>
    <row r="54" spans="1:16">
      <c r="A54" s="1657" t="s">
        <v>351</v>
      </c>
      <c r="B54" s="1647"/>
      <c r="C54" s="1647"/>
      <c r="D54" s="310" t="s">
        <v>49</v>
      </c>
      <c r="E54" s="1065">
        <v>8441</v>
      </c>
      <c r="F54" s="1065">
        <v>1077</v>
      </c>
      <c r="G54" s="310" t="s">
        <v>49</v>
      </c>
      <c r="H54" s="1064">
        <v>174</v>
      </c>
      <c r="I54" s="1065">
        <v>34</v>
      </c>
      <c r="J54" s="1065">
        <v>31</v>
      </c>
      <c r="K54" s="1065">
        <v>25</v>
      </c>
      <c r="L54" s="1065">
        <v>3</v>
      </c>
      <c r="M54" s="1065">
        <v>2</v>
      </c>
      <c r="N54" s="1065">
        <v>2</v>
      </c>
      <c r="O54" s="1069">
        <v>77</v>
      </c>
      <c r="P54" s="835"/>
    </row>
    <row r="55" spans="1:16">
      <c r="A55" s="1659" t="s">
        <v>351</v>
      </c>
      <c r="B55" s="1647"/>
      <c r="C55" s="1647"/>
      <c r="D55" s="310" t="s">
        <v>228</v>
      </c>
      <c r="E55" s="1065">
        <v>7718</v>
      </c>
      <c r="F55" s="1065">
        <v>992</v>
      </c>
      <c r="G55" s="310" t="s">
        <v>228</v>
      </c>
      <c r="H55" s="1064">
        <v>3180</v>
      </c>
      <c r="I55" s="1065">
        <v>368</v>
      </c>
      <c r="J55" s="1065">
        <v>404</v>
      </c>
      <c r="K55" s="1065">
        <v>2090</v>
      </c>
      <c r="L55" s="1065">
        <v>31</v>
      </c>
      <c r="M55" s="1065">
        <v>9</v>
      </c>
      <c r="N55" s="1065">
        <v>245</v>
      </c>
      <c r="O55" s="1069">
        <v>33</v>
      </c>
      <c r="P55" s="835"/>
    </row>
    <row r="56" spans="1:16">
      <c r="A56" s="1658" t="s">
        <v>275</v>
      </c>
      <c r="B56" s="1647">
        <v>731</v>
      </c>
      <c r="C56" s="1647">
        <v>28806</v>
      </c>
      <c r="D56" s="310" t="s">
        <v>227</v>
      </c>
      <c r="E56" s="1065">
        <v>24516</v>
      </c>
      <c r="F56" s="1065">
        <v>3304</v>
      </c>
      <c r="G56" s="310" t="s">
        <v>227</v>
      </c>
      <c r="H56" s="1064">
        <v>5434</v>
      </c>
      <c r="I56" s="1065">
        <v>728</v>
      </c>
      <c r="J56" s="1065">
        <v>693</v>
      </c>
      <c r="K56" s="1065">
        <v>3274</v>
      </c>
      <c r="L56" s="1065">
        <v>54</v>
      </c>
      <c r="M56" s="1065">
        <v>19</v>
      </c>
      <c r="N56" s="1065">
        <v>397</v>
      </c>
      <c r="O56" s="1069">
        <v>269</v>
      </c>
      <c r="P56" s="835"/>
    </row>
    <row r="57" spans="1:16">
      <c r="A57" s="1657" t="s">
        <v>352</v>
      </c>
      <c r="B57" s="1647"/>
      <c r="C57" s="1647"/>
      <c r="D57" s="310" t="s">
        <v>49</v>
      </c>
      <c r="E57" s="1065">
        <v>12771</v>
      </c>
      <c r="F57" s="1065">
        <v>1683</v>
      </c>
      <c r="G57" s="310" t="s">
        <v>49</v>
      </c>
      <c r="H57" s="1064">
        <v>265</v>
      </c>
      <c r="I57" s="1065">
        <v>30</v>
      </c>
      <c r="J57" s="1065">
        <v>31</v>
      </c>
      <c r="K57" s="1065">
        <v>30</v>
      </c>
      <c r="L57" s="1065">
        <v>1</v>
      </c>
      <c r="M57" s="1065">
        <v>2</v>
      </c>
      <c r="N57" s="1065">
        <v>1</v>
      </c>
      <c r="O57" s="1069">
        <v>170</v>
      </c>
      <c r="P57" s="835"/>
    </row>
    <row r="58" spans="1:16">
      <c r="A58" s="1659" t="s">
        <v>352</v>
      </c>
      <c r="B58" s="1647"/>
      <c r="C58" s="1647"/>
      <c r="D58" s="310" t="s">
        <v>228</v>
      </c>
      <c r="E58" s="1065">
        <v>11745</v>
      </c>
      <c r="F58" s="1065">
        <v>1621</v>
      </c>
      <c r="G58" s="310" t="s">
        <v>228</v>
      </c>
      <c r="H58" s="1064">
        <v>5169</v>
      </c>
      <c r="I58" s="1065">
        <v>698</v>
      </c>
      <c r="J58" s="1065">
        <v>662</v>
      </c>
      <c r="K58" s="1065">
        <v>3244</v>
      </c>
      <c r="L58" s="1065">
        <v>53</v>
      </c>
      <c r="M58" s="1065">
        <v>17</v>
      </c>
      <c r="N58" s="1065">
        <v>396</v>
      </c>
      <c r="O58" s="1069">
        <v>99</v>
      </c>
      <c r="P58" s="835"/>
    </row>
    <row r="59" spans="1:16">
      <c r="A59" s="1658" t="s">
        <v>13</v>
      </c>
      <c r="B59" s="1662">
        <v>255</v>
      </c>
      <c r="C59" s="1662">
        <v>16511</v>
      </c>
      <c r="D59" s="310" t="s">
        <v>227</v>
      </c>
      <c r="E59" s="67">
        <v>13503</v>
      </c>
      <c r="F59" s="67">
        <v>1376</v>
      </c>
      <c r="G59" s="101" t="s">
        <v>227</v>
      </c>
      <c r="H59" s="1064">
        <v>2526</v>
      </c>
      <c r="I59" s="67">
        <v>254</v>
      </c>
      <c r="J59" s="67">
        <v>359</v>
      </c>
      <c r="K59" s="67">
        <v>1431</v>
      </c>
      <c r="L59" s="67">
        <v>4</v>
      </c>
      <c r="M59" s="67">
        <v>0</v>
      </c>
      <c r="N59" s="67">
        <v>246</v>
      </c>
      <c r="O59" s="68">
        <v>232</v>
      </c>
      <c r="P59" s="835"/>
    </row>
    <row r="60" spans="1:16">
      <c r="A60" s="1657" t="s">
        <v>363</v>
      </c>
      <c r="B60" s="1663"/>
      <c r="C60" s="1663"/>
      <c r="D60" s="310" t="s">
        <v>49</v>
      </c>
      <c r="E60" s="67">
        <v>6902</v>
      </c>
      <c r="F60" s="67">
        <v>724</v>
      </c>
      <c r="G60" s="101" t="s">
        <v>49</v>
      </c>
      <c r="H60" s="1064">
        <v>218</v>
      </c>
      <c r="I60" s="67">
        <v>19</v>
      </c>
      <c r="J60" s="67">
        <v>15</v>
      </c>
      <c r="K60" s="67">
        <v>13</v>
      </c>
      <c r="L60" s="67">
        <v>0</v>
      </c>
      <c r="M60" s="67">
        <v>0</v>
      </c>
      <c r="N60" s="67">
        <v>1</v>
      </c>
      <c r="O60" s="68">
        <v>170</v>
      </c>
      <c r="P60" s="835"/>
    </row>
    <row r="61" spans="1:16" ht="17.25" thickBot="1">
      <c r="A61" s="1661" t="s">
        <v>363</v>
      </c>
      <c r="B61" s="1664"/>
      <c r="C61" s="1664"/>
      <c r="D61" s="312" t="s">
        <v>228</v>
      </c>
      <c r="E61" s="69">
        <v>6601</v>
      </c>
      <c r="F61" s="69">
        <v>652</v>
      </c>
      <c r="G61" s="102" t="s">
        <v>228</v>
      </c>
      <c r="H61" s="1070">
        <v>2308</v>
      </c>
      <c r="I61" s="69">
        <v>235</v>
      </c>
      <c r="J61" s="69">
        <v>344</v>
      </c>
      <c r="K61" s="69">
        <v>1418</v>
      </c>
      <c r="L61" s="69">
        <v>4</v>
      </c>
      <c r="M61" s="69">
        <v>0</v>
      </c>
      <c r="N61" s="69">
        <v>245</v>
      </c>
      <c r="O61" s="70">
        <v>62</v>
      </c>
      <c r="P61" s="835"/>
    </row>
    <row r="62" spans="1:16">
      <c r="A62" s="64"/>
      <c r="B62" s="64"/>
      <c r="C62" s="64"/>
      <c r="D62" s="64"/>
      <c r="E62" s="65"/>
      <c r="F62" s="65"/>
      <c r="G62" s="64"/>
      <c r="H62" s="65"/>
      <c r="I62" s="65"/>
      <c r="J62" s="65"/>
      <c r="K62" s="65"/>
      <c r="L62" s="65"/>
      <c r="M62" s="65"/>
      <c r="N62" s="65"/>
      <c r="O62" s="66"/>
    </row>
    <row r="63" spans="1:16">
      <c r="A63" s="161" t="s">
        <v>1442</v>
      </c>
      <c r="B63" s="59"/>
      <c r="C63" s="59"/>
      <c r="D63" s="62"/>
      <c r="E63" s="59"/>
      <c r="F63" s="59"/>
      <c r="G63" s="62"/>
      <c r="H63" s="59"/>
      <c r="I63" s="59"/>
      <c r="J63" s="59"/>
      <c r="K63" s="59"/>
      <c r="L63" s="59"/>
      <c r="M63" s="59"/>
      <c r="N63" s="59"/>
      <c r="O63" s="59"/>
    </row>
    <row r="64" spans="1:16">
      <c r="A64" s="161" t="s">
        <v>1418</v>
      </c>
      <c r="B64" s="60"/>
      <c r="C64" s="60"/>
      <c r="D64" s="63"/>
      <c r="E64" s="60"/>
      <c r="F64" s="60"/>
      <c r="G64" s="63"/>
      <c r="H64" s="60"/>
      <c r="I64" s="60"/>
      <c r="J64" s="60"/>
      <c r="K64" s="60"/>
      <c r="L64" s="60"/>
      <c r="M64" s="60"/>
      <c r="N64" s="60"/>
      <c r="O64" s="60"/>
    </row>
    <row r="65" spans="1:15">
      <c r="A65" s="161" t="s">
        <v>1407</v>
      </c>
      <c r="B65" s="59"/>
      <c r="C65" s="59"/>
      <c r="D65" s="62"/>
      <c r="E65" s="59"/>
      <c r="F65" s="59"/>
      <c r="G65" s="62"/>
      <c r="H65" s="59"/>
      <c r="I65" s="59"/>
      <c r="J65" s="59"/>
      <c r="K65" s="59"/>
      <c r="L65" s="59"/>
      <c r="M65" s="59"/>
      <c r="N65" s="59"/>
      <c r="O65" s="59"/>
    </row>
    <row r="66" spans="1:15">
      <c r="A66" s="161" t="s">
        <v>1446</v>
      </c>
      <c r="B66" s="60"/>
      <c r="C66" s="60"/>
      <c r="D66" s="63"/>
      <c r="E66" s="60"/>
      <c r="F66" s="60"/>
      <c r="G66" s="63"/>
      <c r="H66" s="60"/>
      <c r="I66" s="60"/>
      <c r="J66" s="60"/>
      <c r="K66" s="60"/>
      <c r="L66" s="60"/>
      <c r="M66" s="60"/>
      <c r="N66" s="60"/>
      <c r="O66" s="60"/>
    </row>
    <row r="67" spans="1:15">
      <c r="A67" s="161" t="s">
        <v>1445</v>
      </c>
      <c r="B67" s="59"/>
      <c r="C67" s="59"/>
      <c r="D67" s="62"/>
      <c r="E67" s="59"/>
      <c r="F67" s="59"/>
      <c r="G67" s="62"/>
      <c r="H67" s="59"/>
      <c r="I67" s="59"/>
      <c r="J67" s="59"/>
      <c r="K67" s="59"/>
      <c r="L67" s="59"/>
      <c r="M67" s="59"/>
      <c r="N67" s="59"/>
      <c r="O67" s="59"/>
    </row>
    <row r="68" spans="1:15">
      <c r="A68" s="59"/>
      <c r="B68" s="59"/>
      <c r="C68" s="59"/>
      <c r="D68" s="62"/>
      <c r="E68" s="59"/>
      <c r="F68" s="59"/>
      <c r="G68" s="62"/>
      <c r="H68" s="59"/>
      <c r="I68" s="59"/>
      <c r="J68" s="59"/>
      <c r="K68" s="59"/>
      <c r="L68" s="59"/>
      <c r="M68" s="59"/>
      <c r="N68" s="59"/>
      <c r="O68" s="59"/>
    </row>
    <row r="69" spans="1:15">
      <c r="A69" s="59"/>
      <c r="B69" s="59"/>
      <c r="C69" s="59"/>
      <c r="D69" s="62"/>
      <c r="E69" s="59"/>
      <c r="F69" s="59"/>
      <c r="G69" s="62"/>
      <c r="H69" s="59"/>
      <c r="I69" s="59"/>
      <c r="J69" s="59"/>
      <c r="K69" s="59"/>
      <c r="L69" s="59"/>
      <c r="M69" s="59"/>
      <c r="N69" s="59"/>
      <c r="O69" s="59"/>
    </row>
    <row r="70" spans="1:15">
      <c r="A70" s="59"/>
      <c r="B70" s="59"/>
      <c r="C70" s="59"/>
      <c r="D70" s="62"/>
      <c r="E70" s="59"/>
      <c r="F70" s="59"/>
      <c r="G70" s="62"/>
      <c r="H70" s="59"/>
      <c r="I70" s="59"/>
      <c r="J70" s="59"/>
      <c r="K70" s="59"/>
      <c r="L70" s="59"/>
      <c r="M70" s="59"/>
      <c r="N70" s="59"/>
      <c r="O70" s="59"/>
    </row>
    <row r="71" spans="1:15">
      <c r="A71" s="59"/>
      <c r="B71" s="59"/>
      <c r="C71" s="59"/>
      <c r="D71" s="62"/>
      <c r="E71" s="59"/>
      <c r="F71" s="59"/>
      <c r="G71" s="62"/>
      <c r="H71" s="59"/>
      <c r="I71" s="59"/>
      <c r="J71" s="59"/>
      <c r="K71" s="59"/>
      <c r="L71" s="59"/>
      <c r="M71" s="59"/>
      <c r="N71" s="59"/>
      <c r="O71" s="59"/>
    </row>
    <row r="72" spans="1:15">
      <c r="A72" s="59"/>
      <c r="B72" s="59"/>
      <c r="C72" s="59"/>
      <c r="D72" s="62"/>
      <c r="E72" s="59"/>
      <c r="F72" s="59"/>
      <c r="G72" s="62"/>
      <c r="H72" s="59"/>
      <c r="I72" s="59"/>
      <c r="J72" s="59"/>
      <c r="K72" s="59"/>
      <c r="L72" s="59"/>
      <c r="M72" s="59"/>
      <c r="N72" s="59"/>
      <c r="O72" s="59"/>
    </row>
    <row r="73" spans="1:15">
      <c r="A73" s="59"/>
      <c r="B73" s="59"/>
      <c r="C73" s="59"/>
      <c r="D73" s="62"/>
      <c r="E73" s="59"/>
      <c r="F73" s="59"/>
      <c r="G73" s="62"/>
      <c r="H73" s="59"/>
      <c r="I73" s="59"/>
      <c r="J73" s="59"/>
      <c r="K73" s="59"/>
      <c r="L73" s="59"/>
      <c r="M73" s="59"/>
      <c r="N73" s="59"/>
      <c r="O73" s="59"/>
    </row>
    <row r="74" spans="1:15">
      <c r="A74" s="59"/>
      <c r="B74" s="59"/>
      <c r="C74" s="59"/>
      <c r="D74" s="62"/>
      <c r="E74" s="59"/>
      <c r="F74" s="59"/>
      <c r="G74" s="62"/>
      <c r="H74" s="59"/>
      <c r="I74" s="59"/>
      <c r="J74" s="59"/>
      <c r="K74" s="59"/>
      <c r="L74" s="59"/>
      <c r="M74" s="59"/>
      <c r="N74" s="59"/>
      <c r="O74" s="59"/>
    </row>
    <row r="75" spans="1:15">
      <c r="A75" s="59"/>
      <c r="B75" s="59"/>
      <c r="C75" s="59"/>
      <c r="D75" s="62"/>
      <c r="E75" s="59"/>
      <c r="F75" s="59"/>
      <c r="G75" s="62"/>
      <c r="H75" s="59"/>
      <c r="I75" s="59"/>
      <c r="J75" s="59"/>
      <c r="K75" s="59"/>
      <c r="L75" s="59"/>
      <c r="M75" s="59"/>
      <c r="N75" s="59"/>
      <c r="O75" s="59"/>
    </row>
    <row r="76" spans="1:15">
      <c r="A76" s="59"/>
      <c r="B76" s="59"/>
      <c r="C76" s="59"/>
      <c r="D76" s="62"/>
      <c r="E76" s="59"/>
      <c r="F76" s="59"/>
      <c r="G76" s="62"/>
      <c r="H76" s="59"/>
      <c r="I76" s="59"/>
      <c r="J76" s="59"/>
      <c r="K76" s="59"/>
      <c r="L76" s="59"/>
      <c r="M76" s="59"/>
      <c r="N76" s="59"/>
      <c r="O76" s="59"/>
    </row>
    <row r="77" spans="1:15">
      <c r="A77" s="59"/>
      <c r="B77" s="59"/>
      <c r="C77" s="59"/>
      <c r="D77" s="62"/>
      <c r="E77" s="59"/>
      <c r="F77" s="59"/>
      <c r="G77" s="62"/>
      <c r="H77" s="59"/>
      <c r="I77" s="59"/>
      <c r="J77" s="59"/>
      <c r="K77" s="59"/>
      <c r="L77" s="59"/>
      <c r="M77" s="59"/>
      <c r="N77" s="59"/>
      <c r="O77" s="59"/>
    </row>
    <row r="78" spans="1:15">
      <c r="A78" s="59"/>
      <c r="B78" s="59"/>
      <c r="C78" s="59"/>
      <c r="D78" s="62"/>
      <c r="E78" s="59"/>
      <c r="F78" s="59"/>
      <c r="G78" s="62"/>
      <c r="H78" s="59"/>
      <c r="I78" s="59"/>
      <c r="J78" s="59"/>
      <c r="K78" s="59"/>
      <c r="L78" s="59"/>
      <c r="M78" s="59"/>
      <c r="N78" s="59"/>
      <c r="O78" s="59"/>
    </row>
  </sheetData>
  <mergeCells count="70">
    <mergeCell ref="B38:B40"/>
    <mergeCell ref="C38:C40"/>
    <mergeCell ref="B41:B43"/>
    <mergeCell ref="C41:C43"/>
    <mergeCell ref="B44:B46"/>
    <mergeCell ref="C44:C46"/>
    <mergeCell ref="A59:A61"/>
    <mergeCell ref="B59:B61"/>
    <mergeCell ref="C59:C61"/>
    <mergeCell ref="A53:A55"/>
    <mergeCell ref="A56:A58"/>
    <mergeCell ref="B56:B58"/>
    <mergeCell ref="C56:C58"/>
    <mergeCell ref="A29:A31"/>
    <mergeCell ref="A50:A52"/>
    <mergeCell ref="A32:A34"/>
    <mergeCell ref="A47:A49"/>
    <mergeCell ref="A35:A37"/>
    <mergeCell ref="A38:A40"/>
    <mergeCell ref="A44:A46"/>
    <mergeCell ref="A41:A43"/>
    <mergeCell ref="A23:A25"/>
    <mergeCell ref="A26:A28"/>
    <mergeCell ref="B23:B25"/>
    <mergeCell ref="C23:C25"/>
    <mergeCell ref="B26:B28"/>
    <mergeCell ref="C26:C28"/>
    <mergeCell ref="A17:A19"/>
    <mergeCell ref="A20:A22"/>
    <mergeCell ref="B17:B19"/>
    <mergeCell ref="C17:C19"/>
    <mergeCell ref="B20:B22"/>
    <mergeCell ref="C20:C22"/>
    <mergeCell ref="A11:A13"/>
    <mergeCell ref="A14:A16"/>
    <mergeCell ref="B11:B13"/>
    <mergeCell ref="C11:C13"/>
    <mergeCell ref="B14:B16"/>
    <mergeCell ref="C14:C16"/>
    <mergeCell ref="A8:A10"/>
    <mergeCell ref="B8:B10"/>
    <mergeCell ref="C8:C10"/>
    <mergeCell ref="G5:H7"/>
    <mergeCell ref="D5:F5"/>
    <mergeCell ref="F6:F7"/>
    <mergeCell ref="D6:E7"/>
    <mergeCell ref="O5:O7"/>
    <mergeCell ref="L5:L7"/>
    <mergeCell ref="A1:O1"/>
    <mergeCell ref="A4:A7"/>
    <mergeCell ref="B4:B7"/>
    <mergeCell ref="C4:F4"/>
    <mergeCell ref="G4:O4"/>
    <mergeCell ref="C5:C7"/>
    <mergeCell ref="M5:M7"/>
    <mergeCell ref="N5:N7"/>
    <mergeCell ref="I5:I7"/>
    <mergeCell ref="J5:K6"/>
    <mergeCell ref="B29:B31"/>
    <mergeCell ref="C29:C31"/>
    <mergeCell ref="B32:B34"/>
    <mergeCell ref="C32:C34"/>
    <mergeCell ref="B35:B37"/>
    <mergeCell ref="C35:C37"/>
    <mergeCell ref="B47:B49"/>
    <mergeCell ref="C47:C49"/>
    <mergeCell ref="B50:B52"/>
    <mergeCell ref="C50:C52"/>
    <mergeCell ref="B53:B55"/>
    <mergeCell ref="C53:C55"/>
  </mergeCells>
  <phoneticPr fontId="9" type="noConversion"/>
  <pageMargins left="0.7" right="0.7" top="0.75" bottom="0.75" header="0.3" footer="0.3"/>
  <pageSetup paperSize="9" scale="7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80"/>
  <sheetViews>
    <sheetView zoomScale="90" zoomScaleNormal="90" workbookViewId="0">
      <selection activeCell="G16" sqref="G16"/>
    </sheetView>
  </sheetViews>
  <sheetFormatPr defaultRowHeight="16.5"/>
  <cols>
    <col min="2" max="2" width="11.25" customWidth="1"/>
    <col min="4" max="4" width="5.75" style="379" customWidth="1"/>
    <col min="5" max="5" width="9.375" bestFit="1" customWidth="1"/>
    <col min="7" max="7" width="5.75" style="8" customWidth="1"/>
    <col min="8" max="8" width="10.125" customWidth="1"/>
    <col min="9" max="9" width="10.75" customWidth="1"/>
    <col min="10" max="10" width="5.75" style="8" customWidth="1"/>
    <col min="11" max="11" width="7.875" customWidth="1"/>
    <col min="12" max="12" width="9.625" customWidth="1"/>
    <col min="13" max="13" width="9.5" customWidth="1"/>
  </cols>
  <sheetData>
    <row r="1" spans="1:17" ht="26.25">
      <c r="A1" s="1331" t="s">
        <v>728</v>
      </c>
      <c r="B1" s="1331"/>
      <c r="C1" s="1331"/>
      <c r="D1" s="1331"/>
      <c r="E1" s="1331"/>
      <c r="F1" s="1331"/>
      <c r="G1" s="1331"/>
      <c r="H1" s="1331"/>
      <c r="I1" s="1331"/>
      <c r="J1" s="1331"/>
      <c r="K1" s="1331"/>
      <c r="L1" s="1331"/>
      <c r="M1" s="1331"/>
      <c r="N1" s="1331"/>
      <c r="O1" s="1331"/>
      <c r="P1" s="1331"/>
      <c r="Q1" s="1331"/>
    </row>
    <row r="2" spans="1:17" ht="16.5" customHeight="1">
      <c r="A2" s="114" t="s">
        <v>734</v>
      </c>
      <c r="B2" s="31"/>
      <c r="C2" s="11"/>
      <c r="E2" s="8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7" ht="17.25" thickBot="1">
      <c r="A3" s="33"/>
      <c r="B3" s="31"/>
      <c r="C3" s="12"/>
      <c r="E3" s="12"/>
      <c r="I3" s="522" t="s">
        <v>959</v>
      </c>
      <c r="K3" s="8"/>
      <c r="L3" s="8"/>
      <c r="Q3" s="3" t="s">
        <v>411</v>
      </c>
    </row>
    <row r="4" spans="1:17" s="1" customFormat="1" ht="27" customHeight="1">
      <c r="A4" s="1462" t="s">
        <v>365</v>
      </c>
      <c r="B4" s="1438" t="s">
        <v>706</v>
      </c>
      <c r="C4" s="1643" t="s">
        <v>412</v>
      </c>
      <c r="D4" s="1411"/>
      <c r="E4" s="1411"/>
      <c r="F4" s="1480"/>
      <c r="G4" s="1643" t="s">
        <v>738</v>
      </c>
      <c r="H4" s="1411"/>
      <c r="I4" s="1411"/>
      <c r="J4" s="1411"/>
      <c r="K4" s="1411"/>
      <c r="L4" s="1411"/>
      <c r="M4" s="1411"/>
      <c r="N4" s="1411"/>
      <c r="O4" s="1411"/>
      <c r="P4" s="1411"/>
      <c r="Q4" s="1412"/>
    </row>
    <row r="5" spans="1:17" s="1" customFormat="1" ht="16.5" customHeight="1">
      <c r="A5" s="1463"/>
      <c r="B5" s="1440"/>
      <c r="C5" s="1440" t="s">
        <v>51</v>
      </c>
      <c r="D5" s="1654" t="s">
        <v>580</v>
      </c>
      <c r="E5" s="1669"/>
      <c r="F5" s="1655"/>
      <c r="G5" s="1440" t="s">
        <v>367</v>
      </c>
      <c r="H5" s="1440"/>
      <c r="I5" s="1440" t="s">
        <v>736</v>
      </c>
      <c r="J5" s="1654" t="s">
        <v>413</v>
      </c>
      <c r="K5" s="1669"/>
      <c r="L5" s="1669"/>
      <c r="M5" s="1655"/>
      <c r="N5" s="1610" t="s">
        <v>417</v>
      </c>
      <c r="O5" s="1610" t="s">
        <v>418</v>
      </c>
      <c r="P5" s="1440" t="s">
        <v>388</v>
      </c>
      <c r="Q5" s="1464" t="s">
        <v>389</v>
      </c>
    </row>
    <row r="6" spans="1:17" s="1" customFormat="1" ht="17.25" customHeight="1" thickBot="1">
      <c r="A6" s="1609"/>
      <c r="B6" s="1610"/>
      <c r="C6" s="1610"/>
      <c r="D6" s="388" t="s">
        <v>21</v>
      </c>
      <c r="E6" s="333" t="s">
        <v>806</v>
      </c>
      <c r="F6" s="343" t="s">
        <v>581</v>
      </c>
      <c r="G6" s="1610"/>
      <c r="H6" s="1610"/>
      <c r="I6" s="1610"/>
      <c r="J6" s="1654" t="s">
        <v>367</v>
      </c>
      <c r="K6" s="1655"/>
      <c r="L6" s="97" t="s">
        <v>423</v>
      </c>
      <c r="M6" s="96" t="s">
        <v>422</v>
      </c>
      <c r="N6" s="1410"/>
      <c r="O6" s="1410"/>
      <c r="P6" s="1610"/>
      <c r="Q6" s="1618"/>
    </row>
    <row r="7" spans="1:17" s="1" customFormat="1">
      <c r="A7" s="1648" t="s">
        <v>231</v>
      </c>
      <c r="B7" s="1670">
        <f>SUM(B10:B60)</f>
        <v>269</v>
      </c>
      <c r="C7" s="1670">
        <f>SUM(C10:C60)</f>
        <v>20397</v>
      </c>
      <c r="D7" s="344" t="s">
        <v>227</v>
      </c>
      <c r="E7" s="1063">
        <f>SUM(E8:E9)</f>
        <v>17442</v>
      </c>
      <c r="F7" s="1063">
        <f>SUM(F8:F9)</f>
        <v>489</v>
      </c>
      <c r="G7" s="344" t="s">
        <v>227</v>
      </c>
      <c r="H7" s="1063">
        <f>SUM(H8:H9)</f>
        <v>3280</v>
      </c>
      <c r="I7" s="1063">
        <f>SUM(I8:I9)</f>
        <v>269</v>
      </c>
      <c r="J7" s="344" t="s">
        <v>227</v>
      </c>
      <c r="K7" s="1063">
        <f>SUM(K8:K9)</f>
        <v>2419</v>
      </c>
      <c r="L7" s="1063">
        <f t="shared" ref="L7:Q7" si="0">SUM(L8:L9)</f>
        <v>209</v>
      </c>
      <c r="M7" s="1063">
        <f t="shared" si="0"/>
        <v>2210</v>
      </c>
      <c r="N7" s="1063">
        <f t="shared" si="0"/>
        <v>25</v>
      </c>
      <c r="O7" s="1063">
        <f t="shared" si="0"/>
        <v>11</v>
      </c>
      <c r="P7" s="1063">
        <f t="shared" si="0"/>
        <v>329</v>
      </c>
      <c r="Q7" s="1066">
        <f t="shared" si="0"/>
        <v>227</v>
      </c>
    </row>
    <row r="8" spans="1:17" s="1" customFormat="1">
      <c r="A8" s="1649"/>
      <c r="B8" s="1579"/>
      <c r="C8" s="1579"/>
      <c r="D8" s="338" t="s">
        <v>49</v>
      </c>
      <c r="E8" s="987">
        <f>SUM(E11,E14,E17,E20,E23,E26,E29,E32,E35,E38,E41,E44,E47,E50,E53,E56,E59)</f>
        <v>9146</v>
      </c>
      <c r="F8" s="987">
        <f>SUM(F11,F14,F17,F20,F23,F26,F29,F32,F35,F38,F41,F44,F47,F50,F53,F56,F59)</f>
        <v>270</v>
      </c>
      <c r="G8" s="338" t="s">
        <v>49</v>
      </c>
      <c r="H8" s="987">
        <f>SUM(H11,H14,H17,H20,H23,H26,H29,H32,H35,H38,H41,H44,H47,H50,H53,H56,H59)</f>
        <v>166</v>
      </c>
      <c r="I8" s="987">
        <f>SUM(I11,I14,I17,I20,I23,I26,I29,I32,I35,I38,I41,I44,I47,I50,I53,I56,I59)</f>
        <v>18</v>
      </c>
      <c r="J8" s="338" t="s">
        <v>49</v>
      </c>
      <c r="K8" s="987">
        <f>SUM(K11,K14,K17,K20,K23,K26,K29,K32,K35,K38,K41,K44,K47,K50,K53,K56,K59)</f>
        <v>30</v>
      </c>
      <c r="L8" s="987">
        <f t="shared" ref="L8:Q8" si="1">SUM(L11,L14,L17,L20,L23,L26,L29,L32,L35,L38,L41,L44,L47,L50,L53,L56,L59)</f>
        <v>5</v>
      </c>
      <c r="M8" s="987">
        <f t="shared" si="1"/>
        <v>25</v>
      </c>
      <c r="N8" s="987">
        <f t="shared" si="1"/>
        <v>0</v>
      </c>
      <c r="O8" s="987">
        <f t="shared" si="1"/>
        <v>1</v>
      </c>
      <c r="P8" s="987">
        <f t="shared" si="1"/>
        <v>0</v>
      </c>
      <c r="Q8" s="1067">
        <f t="shared" si="1"/>
        <v>117</v>
      </c>
    </row>
    <row r="9" spans="1:17" s="1" customFormat="1" ht="17.25" thickBot="1">
      <c r="A9" s="1650"/>
      <c r="B9" s="1580"/>
      <c r="C9" s="1580"/>
      <c r="D9" s="339" t="s">
        <v>228</v>
      </c>
      <c r="E9" s="904">
        <f>SUM(E12,E15,E18,E21,E24,E27,E30,E33,E36,E39,E42,E45,E48,E51,E54,E57,E60)</f>
        <v>8296</v>
      </c>
      <c r="F9" s="904">
        <f>SUM(F12,F15,F18,F21,F24,F27,F30,F33,F36,F39,F42,F45,F48,F51,F54,F57,F60)</f>
        <v>219</v>
      </c>
      <c r="G9" s="339" t="s">
        <v>228</v>
      </c>
      <c r="H9" s="904">
        <f>SUM(H12,H15,H18,H21,H24,H27,H30,H33,H36,H39,H42,H45,H48,H51,H54,H57,H60)</f>
        <v>3114</v>
      </c>
      <c r="I9" s="904">
        <f>SUM(I12,I15,I18,I21,I24,I27,I30,I33,I36,I39,I42,I45,I48,I51,I54,I57,I60)</f>
        <v>251</v>
      </c>
      <c r="J9" s="339" t="s">
        <v>228</v>
      </c>
      <c r="K9" s="904">
        <f>SUM(K12,K15,K18,K21,K24,K27,K30,K33,K36,K39,K42,K45,K48,K51,K54,K57,K60)</f>
        <v>2389</v>
      </c>
      <c r="L9" s="904">
        <f t="shared" ref="L9:Q9" si="2">SUM(L12,L15,L18,L21,L24,L27,L30,L33,L36,L39,L42,L45,L48,L51,L54,L57,L60)</f>
        <v>204</v>
      </c>
      <c r="M9" s="904">
        <f t="shared" si="2"/>
        <v>2185</v>
      </c>
      <c r="N9" s="904">
        <f t="shared" si="2"/>
        <v>25</v>
      </c>
      <c r="O9" s="904">
        <f t="shared" si="2"/>
        <v>10</v>
      </c>
      <c r="P9" s="904">
        <f t="shared" si="2"/>
        <v>329</v>
      </c>
      <c r="Q9" s="988">
        <f t="shared" si="2"/>
        <v>110</v>
      </c>
    </row>
    <row r="10" spans="1:17">
      <c r="A10" s="1672" t="s">
        <v>242</v>
      </c>
      <c r="B10" s="1667">
        <v>92</v>
      </c>
      <c r="C10" s="1667">
        <v>6438</v>
      </c>
      <c r="D10" s="308" t="s">
        <v>227</v>
      </c>
      <c r="E10" s="1071">
        <v>5971</v>
      </c>
      <c r="F10" s="1071">
        <v>81</v>
      </c>
      <c r="G10" s="299" t="s">
        <v>227</v>
      </c>
      <c r="H10" s="1071">
        <v>1174</v>
      </c>
      <c r="I10" s="1071">
        <v>92</v>
      </c>
      <c r="J10" s="299" t="s">
        <v>227</v>
      </c>
      <c r="K10" s="1071">
        <v>887</v>
      </c>
      <c r="L10" s="1074">
        <v>48</v>
      </c>
      <c r="M10" s="1074">
        <v>839</v>
      </c>
      <c r="N10" s="1071">
        <v>11</v>
      </c>
      <c r="O10" s="1071">
        <v>3</v>
      </c>
      <c r="P10" s="1071">
        <v>111</v>
      </c>
      <c r="Q10" s="1028">
        <v>70</v>
      </c>
    </row>
    <row r="11" spans="1:17">
      <c r="A11" s="1672" t="s">
        <v>338</v>
      </c>
      <c r="B11" s="1667"/>
      <c r="C11" s="1667"/>
      <c r="D11" s="309" t="s">
        <v>49</v>
      </c>
      <c r="E11" s="1072">
        <v>3158</v>
      </c>
      <c r="F11" s="1072">
        <v>52</v>
      </c>
      <c r="G11" s="310" t="s">
        <v>49</v>
      </c>
      <c r="H11" s="1071">
        <v>29</v>
      </c>
      <c r="I11" s="1072">
        <v>5</v>
      </c>
      <c r="J11" s="310" t="s">
        <v>49</v>
      </c>
      <c r="K11" s="1071">
        <v>10</v>
      </c>
      <c r="L11" s="1075">
        <v>2</v>
      </c>
      <c r="M11" s="1075">
        <v>8</v>
      </c>
      <c r="N11" s="1072">
        <v>0</v>
      </c>
      <c r="O11" s="1072">
        <v>0</v>
      </c>
      <c r="P11" s="1072">
        <v>0</v>
      </c>
      <c r="Q11" s="1029">
        <v>14</v>
      </c>
    </row>
    <row r="12" spans="1:17">
      <c r="A12" s="1672" t="s">
        <v>338</v>
      </c>
      <c r="B12" s="1667"/>
      <c r="C12" s="1667"/>
      <c r="D12" s="309" t="s">
        <v>228</v>
      </c>
      <c r="E12" s="1072">
        <v>2813</v>
      </c>
      <c r="F12" s="1072">
        <v>29</v>
      </c>
      <c r="G12" s="310" t="s">
        <v>228</v>
      </c>
      <c r="H12" s="1071">
        <v>1145</v>
      </c>
      <c r="I12" s="1072">
        <v>87</v>
      </c>
      <c r="J12" s="310" t="s">
        <v>228</v>
      </c>
      <c r="K12" s="1071">
        <v>877</v>
      </c>
      <c r="L12" s="1075">
        <v>46</v>
      </c>
      <c r="M12" s="1075">
        <v>831</v>
      </c>
      <c r="N12" s="1072">
        <v>11</v>
      </c>
      <c r="O12" s="1072">
        <v>3</v>
      </c>
      <c r="P12" s="1072">
        <v>111</v>
      </c>
      <c r="Q12" s="1029">
        <v>56</v>
      </c>
    </row>
    <row r="13" spans="1:17">
      <c r="A13" s="1671" t="s">
        <v>293</v>
      </c>
      <c r="B13" s="1667">
        <v>3</v>
      </c>
      <c r="C13" s="1667">
        <v>258</v>
      </c>
      <c r="D13" s="309" t="s">
        <v>227</v>
      </c>
      <c r="E13" s="1072">
        <v>245</v>
      </c>
      <c r="F13" s="1072">
        <v>1</v>
      </c>
      <c r="G13" s="310" t="s">
        <v>227</v>
      </c>
      <c r="H13" s="1071">
        <v>43</v>
      </c>
      <c r="I13" s="1072">
        <v>3</v>
      </c>
      <c r="J13" s="310" t="s">
        <v>227</v>
      </c>
      <c r="K13" s="1071">
        <v>33</v>
      </c>
      <c r="L13" s="1075">
        <v>1</v>
      </c>
      <c r="M13" s="1075">
        <v>32</v>
      </c>
      <c r="N13" s="1072">
        <v>0</v>
      </c>
      <c r="O13" s="1072">
        <v>0</v>
      </c>
      <c r="P13" s="1072">
        <v>4</v>
      </c>
      <c r="Q13" s="1029">
        <v>3</v>
      </c>
    </row>
    <row r="14" spans="1:17">
      <c r="A14" s="1672"/>
      <c r="B14" s="1667"/>
      <c r="C14" s="1667"/>
      <c r="D14" s="309" t="s">
        <v>49</v>
      </c>
      <c r="E14" s="1072">
        <v>139</v>
      </c>
      <c r="F14" s="1072">
        <v>1</v>
      </c>
      <c r="G14" s="310" t="s">
        <v>49</v>
      </c>
      <c r="H14" s="1071">
        <v>2</v>
      </c>
      <c r="I14" s="1072">
        <v>0</v>
      </c>
      <c r="J14" s="310" t="s">
        <v>49</v>
      </c>
      <c r="K14" s="1071">
        <v>1</v>
      </c>
      <c r="L14" s="1075">
        <v>0</v>
      </c>
      <c r="M14" s="1075">
        <v>1</v>
      </c>
      <c r="N14" s="1072">
        <v>0</v>
      </c>
      <c r="O14" s="1072">
        <v>0</v>
      </c>
      <c r="P14" s="1072">
        <v>0</v>
      </c>
      <c r="Q14" s="1029">
        <v>1</v>
      </c>
    </row>
    <row r="15" spans="1:17">
      <c r="A15" s="1673"/>
      <c r="B15" s="1667"/>
      <c r="C15" s="1667"/>
      <c r="D15" s="309" t="s">
        <v>228</v>
      </c>
      <c r="E15" s="1072">
        <v>106</v>
      </c>
      <c r="F15" s="1072">
        <v>0</v>
      </c>
      <c r="G15" s="310" t="s">
        <v>228</v>
      </c>
      <c r="H15" s="1071">
        <v>41</v>
      </c>
      <c r="I15" s="1072">
        <v>3</v>
      </c>
      <c r="J15" s="310" t="s">
        <v>228</v>
      </c>
      <c r="K15" s="1071">
        <v>32</v>
      </c>
      <c r="L15" s="1075">
        <v>1</v>
      </c>
      <c r="M15" s="1075">
        <v>31</v>
      </c>
      <c r="N15" s="1072">
        <v>0</v>
      </c>
      <c r="O15" s="1072">
        <v>0</v>
      </c>
      <c r="P15" s="1072">
        <v>4</v>
      </c>
      <c r="Q15" s="1029">
        <v>2</v>
      </c>
    </row>
    <row r="16" spans="1:17">
      <c r="A16" s="1671" t="s">
        <v>244</v>
      </c>
      <c r="B16" s="1668">
        <v>0</v>
      </c>
      <c r="C16" s="1668">
        <v>0</v>
      </c>
      <c r="D16" s="309" t="s">
        <v>227</v>
      </c>
      <c r="E16" s="1072">
        <v>0</v>
      </c>
      <c r="F16" s="1072">
        <v>0</v>
      </c>
      <c r="G16" s="310" t="s">
        <v>227</v>
      </c>
      <c r="H16" s="1071">
        <v>0</v>
      </c>
      <c r="I16" s="1072">
        <v>0</v>
      </c>
      <c r="J16" s="310" t="s">
        <v>227</v>
      </c>
      <c r="K16" s="1071">
        <v>0</v>
      </c>
      <c r="L16" s="1075">
        <v>0</v>
      </c>
      <c r="M16" s="1075">
        <v>0</v>
      </c>
      <c r="N16" s="1072">
        <v>0</v>
      </c>
      <c r="O16" s="1072">
        <v>0</v>
      </c>
      <c r="P16" s="1072">
        <v>0</v>
      </c>
      <c r="Q16" s="1029">
        <v>0</v>
      </c>
    </row>
    <row r="17" spans="1:17">
      <c r="A17" s="1672"/>
      <c r="B17" s="1668"/>
      <c r="C17" s="1668"/>
      <c r="D17" s="309" t="s">
        <v>49</v>
      </c>
      <c r="E17" s="1072">
        <v>0</v>
      </c>
      <c r="F17" s="1072">
        <v>0</v>
      </c>
      <c r="G17" s="310" t="s">
        <v>49</v>
      </c>
      <c r="H17" s="1071">
        <v>0</v>
      </c>
      <c r="I17" s="1072">
        <v>0</v>
      </c>
      <c r="J17" s="310" t="s">
        <v>49</v>
      </c>
      <c r="K17" s="1071">
        <v>0</v>
      </c>
      <c r="L17" s="1075">
        <v>0</v>
      </c>
      <c r="M17" s="1075">
        <v>0</v>
      </c>
      <c r="N17" s="1072">
        <v>0</v>
      </c>
      <c r="O17" s="1072">
        <v>0</v>
      </c>
      <c r="P17" s="1072">
        <v>0</v>
      </c>
      <c r="Q17" s="1029">
        <v>0</v>
      </c>
    </row>
    <row r="18" spans="1:17">
      <c r="A18" s="1673"/>
      <c r="B18" s="1668"/>
      <c r="C18" s="1668"/>
      <c r="D18" s="309" t="s">
        <v>228</v>
      </c>
      <c r="E18" s="1072">
        <v>0</v>
      </c>
      <c r="F18" s="1072">
        <v>0</v>
      </c>
      <c r="G18" s="310" t="s">
        <v>228</v>
      </c>
      <c r="H18" s="1071">
        <v>0</v>
      </c>
      <c r="I18" s="1072">
        <v>0</v>
      </c>
      <c r="J18" s="310" t="s">
        <v>228</v>
      </c>
      <c r="K18" s="1071">
        <v>0</v>
      </c>
      <c r="L18" s="1075">
        <v>0</v>
      </c>
      <c r="M18" s="1075">
        <v>0</v>
      </c>
      <c r="N18" s="1072">
        <v>0</v>
      </c>
      <c r="O18" s="1072">
        <v>0</v>
      </c>
      <c r="P18" s="1072">
        <v>0</v>
      </c>
      <c r="Q18" s="1029">
        <v>0</v>
      </c>
    </row>
    <row r="19" spans="1:17">
      <c r="A19" s="1671" t="s">
        <v>245</v>
      </c>
      <c r="B19" s="1667">
        <v>1</v>
      </c>
      <c r="C19" s="1667">
        <v>39</v>
      </c>
      <c r="D19" s="309" t="s">
        <v>227</v>
      </c>
      <c r="E19" s="1072">
        <v>39</v>
      </c>
      <c r="F19" s="1072">
        <v>5</v>
      </c>
      <c r="G19" s="310" t="s">
        <v>227</v>
      </c>
      <c r="H19" s="1071">
        <v>8</v>
      </c>
      <c r="I19" s="1072">
        <v>1</v>
      </c>
      <c r="J19" s="310" t="s">
        <v>227</v>
      </c>
      <c r="K19" s="1071">
        <v>6</v>
      </c>
      <c r="L19" s="1075">
        <v>0</v>
      </c>
      <c r="M19" s="1075">
        <v>6</v>
      </c>
      <c r="N19" s="1072">
        <v>0</v>
      </c>
      <c r="O19" s="1072">
        <v>0</v>
      </c>
      <c r="P19" s="1072">
        <v>0</v>
      </c>
      <c r="Q19" s="1029">
        <v>1</v>
      </c>
    </row>
    <row r="20" spans="1:17">
      <c r="A20" s="1672"/>
      <c r="B20" s="1667"/>
      <c r="C20" s="1667"/>
      <c r="D20" s="309" t="s">
        <v>49</v>
      </c>
      <c r="E20" s="1072">
        <v>25</v>
      </c>
      <c r="F20" s="1072">
        <v>3</v>
      </c>
      <c r="G20" s="310" t="s">
        <v>49</v>
      </c>
      <c r="H20" s="1071">
        <v>1</v>
      </c>
      <c r="I20" s="1072">
        <v>0</v>
      </c>
      <c r="J20" s="310" t="s">
        <v>49</v>
      </c>
      <c r="K20" s="1071">
        <v>0</v>
      </c>
      <c r="L20" s="1075">
        <v>0</v>
      </c>
      <c r="M20" s="1075">
        <v>0</v>
      </c>
      <c r="N20" s="1072">
        <v>0</v>
      </c>
      <c r="O20" s="1072">
        <v>0</v>
      </c>
      <c r="P20" s="1072">
        <v>0</v>
      </c>
      <c r="Q20" s="1029">
        <v>1</v>
      </c>
    </row>
    <row r="21" spans="1:17">
      <c r="A21" s="1673"/>
      <c r="B21" s="1667"/>
      <c r="C21" s="1667"/>
      <c r="D21" s="309" t="s">
        <v>228</v>
      </c>
      <c r="E21" s="1072">
        <v>14</v>
      </c>
      <c r="F21" s="1072">
        <v>2</v>
      </c>
      <c r="G21" s="310" t="s">
        <v>228</v>
      </c>
      <c r="H21" s="1071">
        <v>7</v>
      </c>
      <c r="I21" s="1072">
        <v>1</v>
      </c>
      <c r="J21" s="310" t="s">
        <v>228</v>
      </c>
      <c r="K21" s="1071">
        <v>6</v>
      </c>
      <c r="L21" s="1075">
        <v>0</v>
      </c>
      <c r="M21" s="1075">
        <v>6</v>
      </c>
      <c r="N21" s="1072">
        <v>0</v>
      </c>
      <c r="O21" s="1072">
        <v>0</v>
      </c>
      <c r="P21" s="1072">
        <v>0</v>
      </c>
      <c r="Q21" s="1029">
        <v>0</v>
      </c>
    </row>
    <row r="22" spans="1:17">
      <c r="A22" s="1671" t="s">
        <v>252</v>
      </c>
      <c r="B22" s="1667">
        <v>7</v>
      </c>
      <c r="C22" s="1667">
        <v>636</v>
      </c>
      <c r="D22" s="309" t="s">
        <v>227</v>
      </c>
      <c r="E22" s="1072">
        <v>416</v>
      </c>
      <c r="F22" s="1072">
        <v>41</v>
      </c>
      <c r="G22" s="310" t="s">
        <v>227</v>
      </c>
      <c r="H22" s="1071">
        <v>107</v>
      </c>
      <c r="I22" s="1072">
        <v>7</v>
      </c>
      <c r="J22" s="310" t="s">
        <v>227</v>
      </c>
      <c r="K22" s="1071">
        <v>80</v>
      </c>
      <c r="L22" s="1075">
        <v>9</v>
      </c>
      <c r="M22" s="1075">
        <v>71</v>
      </c>
      <c r="N22" s="1072">
        <v>2</v>
      </c>
      <c r="O22" s="1072">
        <v>5</v>
      </c>
      <c r="P22" s="1072">
        <v>8</v>
      </c>
      <c r="Q22" s="1029">
        <v>5</v>
      </c>
    </row>
    <row r="23" spans="1:17">
      <c r="A23" s="1672" t="s">
        <v>342</v>
      </c>
      <c r="B23" s="1667"/>
      <c r="C23" s="1667"/>
      <c r="D23" s="309" t="s">
        <v>49</v>
      </c>
      <c r="E23" s="1072">
        <v>239</v>
      </c>
      <c r="F23" s="1072">
        <v>20</v>
      </c>
      <c r="G23" s="310" t="s">
        <v>49</v>
      </c>
      <c r="H23" s="1071">
        <v>7</v>
      </c>
      <c r="I23" s="1072">
        <v>0</v>
      </c>
      <c r="J23" s="310" t="s">
        <v>49</v>
      </c>
      <c r="K23" s="1071">
        <v>3</v>
      </c>
      <c r="L23" s="1075">
        <v>0</v>
      </c>
      <c r="M23" s="1075">
        <v>3</v>
      </c>
      <c r="N23" s="1072">
        <v>0</v>
      </c>
      <c r="O23" s="1072">
        <v>0</v>
      </c>
      <c r="P23" s="1072">
        <v>0</v>
      </c>
      <c r="Q23" s="1029">
        <v>4</v>
      </c>
    </row>
    <row r="24" spans="1:17">
      <c r="A24" s="1673" t="s">
        <v>342</v>
      </c>
      <c r="B24" s="1667"/>
      <c r="C24" s="1667"/>
      <c r="D24" s="309" t="s">
        <v>228</v>
      </c>
      <c r="E24" s="1072">
        <v>177</v>
      </c>
      <c r="F24" s="1072">
        <v>21</v>
      </c>
      <c r="G24" s="310" t="s">
        <v>228</v>
      </c>
      <c r="H24" s="1071">
        <v>100</v>
      </c>
      <c r="I24" s="1072">
        <v>7</v>
      </c>
      <c r="J24" s="310" t="s">
        <v>228</v>
      </c>
      <c r="K24" s="1071">
        <v>77</v>
      </c>
      <c r="L24" s="1075">
        <v>9</v>
      </c>
      <c r="M24" s="1075">
        <v>68</v>
      </c>
      <c r="N24" s="1072">
        <v>2</v>
      </c>
      <c r="O24" s="1072">
        <v>5</v>
      </c>
      <c r="P24" s="1072">
        <v>8</v>
      </c>
      <c r="Q24" s="1029">
        <v>1</v>
      </c>
    </row>
    <row r="25" spans="1:17">
      <c r="A25" s="1671" t="s">
        <v>247</v>
      </c>
      <c r="B25" s="1667">
        <v>2</v>
      </c>
      <c r="C25" s="1667">
        <v>394</v>
      </c>
      <c r="D25" s="309" t="s">
        <v>227</v>
      </c>
      <c r="E25" s="1072">
        <v>349</v>
      </c>
      <c r="F25" s="1072">
        <v>0</v>
      </c>
      <c r="G25" s="310" t="s">
        <v>227</v>
      </c>
      <c r="H25" s="1071">
        <v>47</v>
      </c>
      <c r="I25" s="1072">
        <v>2</v>
      </c>
      <c r="J25" s="310" t="s">
        <v>227</v>
      </c>
      <c r="K25" s="1071">
        <v>32</v>
      </c>
      <c r="L25" s="1075">
        <v>0</v>
      </c>
      <c r="M25" s="1075">
        <v>32</v>
      </c>
      <c r="N25" s="1072">
        <v>2</v>
      </c>
      <c r="O25" s="1072">
        <v>0</v>
      </c>
      <c r="P25" s="1072">
        <v>5</v>
      </c>
      <c r="Q25" s="1029">
        <v>6</v>
      </c>
    </row>
    <row r="26" spans="1:17">
      <c r="A26" s="1672" t="s">
        <v>343</v>
      </c>
      <c r="B26" s="1667"/>
      <c r="C26" s="1667"/>
      <c r="D26" s="309" t="s">
        <v>49</v>
      </c>
      <c r="E26" s="1072">
        <v>174</v>
      </c>
      <c r="F26" s="1072">
        <v>0</v>
      </c>
      <c r="G26" s="310" t="s">
        <v>49</v>
      </c>
      <c r="H26" s="1071">
        <v>4</v>
      </c>
      <c r="I26" s="1072">
        <v>0</v>
      </c>
      <c r="J26" s="310" t="s">
        <v>49</v>
      </c>
      <c r="K26" s="1071">
        <v>0</v>
      </c>
      <c r="L26" s="1075">
        <v>0</v>
      </c>
      <c r="M26" s="1075">
        <v>0</v>
      </c>
      <c r="N26" s="1072">
        <v>0</v>
      </c>
      <c r="O26" s="1072">
        <v>0</v>
      </c>
      <c r="P26" s="1072">
        <v>0</v>
      </c>
      <c r="Q26" s="1029">
        <v>4</v>
      </c>
    </row>
    <row r="27" spans="1:17">
      <c r="A27" s="1673" t="s">
        <v>343</v>
      </c>
      <c r="B27" s="1667"/>
      <c r="C27" s="1667"/>
      <c r="D27" s="309" t="s">
        <v>228</v>
      </c>
      <c r="E27" s="1072">
        <v>175</v>
      </c>
      <c r="F27" s="1072">
        <v>0</v>
      </c>
      <c r="G27" s="310" t="s">
        <v>228</v>
      </c>
      <c r="H27" s="1071">
        <v>43</v>
      </c>
      <c r="I27" s="1072">
        <v>2</v>
      </c>
      <c r="J27" s="310" t="s">
        <v>228</v>
      </c>
      <c r="K27" s="1071">
        <v>32</v>
      </c>
      <c r="L27" s="1075">
        <v>0</v>
      </c>
      <c r="M27" s="1075">
        <v>32</v>
      </c>
      <c r="N27" s="1072">
        <v>2</v>
      </c>
      <c r="O27" s="1072">
        <v>0</v>
      </c>
      <c r="P27" s="1072">
        <v>5</v>
      </c>
      <c r="Q27" s="1029">
        <v>2</v>
      </c>
    </row>
    <row r="28" spans="1:17">
      <c r="A28" s="1671" t="s">
        <v>272</v>
      </c>
      <c r="B28" s="1667">
        <v>24</v>
      </c>
      <c r="C28" s="1667">
        <v>1831</v>
      </c>
      <c r="D28" s="309" t="s">
        <v>227</v>
      </c>
      <c r="E28" s="1072">
        <v>1754</v>
      </c>
      <c r="F28" s="1072">
        <v>0</v>
      </c>
      <c r="G28" s="310" t="s">
        <v>227</v>
      </c>
      <c r="H28" s="1071">
        <v>294</v>
      </c>
      <c r="I28" s="1072">
        <v>24</v>
      </c>
      <c r="J28" s="310" t="s">
        <v>227</v>
      </c>
      <c r="K28" s="1071">
        <v>221</v>
      </c>
      <c r="L28" s="1075">
        <v>0</v>
      </c>
      <c r="M28" s="1075">
        <v>221</v>
      </c>
      <c r="N28" s="1072">
        <v>6</v>
      </c>
      <c r="O28" s="1072">
        <v>3</v>
      </c>
      <c r="P28" s="1072">
        <v>33</v>
      </c>
      <c r="Q28" s="1029">
        <v>7</v>
      </c>
    </row>
    <row r="29" spans="1:17">
      <c r="A29" s="1672" t="s">
        <v>344</v>
      </c>
      <c r="B29" s="1667"/>
      <c r="C29" s="1667"/>
      <c r="D29" s="309" t="s">
        <v>49</v>
      </c>
      <c r="E29" s="1072">
        <v>925</v>
      </c>
      <c r="F29" s="1072">
        <v>0</v>
      </c>
      <c r="G29" s="310" t="s">
        <v>49</v>
      </c>
      <c r="H29" s="1071">
        <v>9</v>
      </c>
      <c r="I29" s="1072">
        <v>3</v>
      </c>
      <c r="J29" s="310" t="s">
        <v>49</v>
      </c>
      <c r="K29" s="1071">
        <v>1</v>
      </c>
      <c r="L29" s="1075">
        <v>0</v>
      </c>
      <c r="M29" s="1075">
        <v>1</v>
      </c>
      <c r="N29" s="1072">
        <v>0</v>
      </c>
      <c r="O29" s="1072">
        <v>1</v>
      </c>
      <c r="P29" s="1072">
        <v>0</v>
      </c>
      <c r="Q29" s="1029">
        <v>4</v>
      </c>
    </row>
    <row r="30" spans="1:17">
      <c r="A30" s="1673" t="s">
        <v>344</v>
      </c>
      <c r="B30" s="1667"/>
      <c r="C30" s="1667"/>
      <c r="D30" s="309" t="s">
        <v>228</v>
      </c>
      <c r="E30" s="1072">
        <v>829</v>
      </c>
      <c r="F30" s="1072">
        <v>0</v>
      </c>
      <c r="G30" s="310" t="s">
        <v>228</v>
      </c>
      <c r="H30" s="1071">
        <v>285</v>
      </c>
      <c r="I30" s="1072">
        <v>21</v>
      </c>
      <c r="J30" s="310" t="s">
        <v>228</v>
      </c>
      <c r="K30" s="1071">
        <v>220</v>
      </c>
      <c r="L30" s="1075">
        <v>0</v>
      </c>
      <c r="M30" s="1075">
        <v>220</v>
      </c>
      <c r="N30" s="1072">
        <v>6</v>
      </c>
      <c r="O30" s="1072">
        <v>2</v>
      </c>
      <c r="P30" s="1072">
        <v>33</v>
      </c>
      <c r="Q30" s="1029">
        <v>3</v>
      </c>
    </row>
    <row r="31" spans="1:17" ht="16.5" customHeight="1">
      <c r="A31" s="1675" t="s">
        <v>863</v>
      </c>
      <c r="B31" s="1667">
        <v>0</v>
      </c>
      <c r="C31" s="1667">
        <v>0</v>
      </c>
      <c r="D31" s="309" t="s">
        <v>227</v>
      </c>
      <c r="E31" s="1072">
        <v>0</v>
      </c>
      <c r="F31" s="1072">
        <v>0</v>
      </c>
      <c r="G31" s="310" t="s">
        <v>227</v>
      </c>
      <c r="H31" s="1071">
        <v>0</v>
      </c>
      <c r="I31" s="1072">
        <v>0</v>
      </c>
      <c r="J31" s="310" t="s">
        <v>227</v>
      </c>
      <c r="K31" s="1071">
        <v>0</v>
      </c>
      <c r="L31" s="1075">
        <v>0</v>
      </c>
      <c r="M31" s="1075">
        <v>0</v>
      </c>
      <c r="N31" s="1072">
        <v>0</v>
      </c>
      <c r="O31" s="1072">
        <v>0</v>
      </c>
      <c r="P31" s="1072">
        <v>0</v>
      </c>
      <c r="Q31" s="1029">
        <v>0</v>
      </c>
    </row>
    <row r="32" spans="1:17" ht="16.5" customHeight="1">
      <c r="A32" s="1672"/>
      <c r="B32" s="1667"/>
      <c r="C32" s="1667"/>
      <c r="D32" s="309" t="s">
        <v>49</v>
      </c>
      <c r="E32" s="1072">
        <v>0</v>
      </c>
      <c r="F32" s="1072">
        <v>0</v>
      </c>
      <c r="G32" s="310" t="s">
        <v>49</v>
      </c>
      <c r="H32" s="1071">
        <v>0</v>
      </c>
      <c r="I32" s="1072">
        <v>0</v>
      </c>
      <c r="J32" s="310" t="s">
        <v>49</v>
      </c>
      <c r="K32" s="1071">
        <v>0</v>
      </c>
      <c r="L32" s="1075">
        <v>0</v>
      </c>
      <c r="M32" s="1075">
        <v>0</v>
      </c>
      <c r="N32" s="1072">
        <v>0</v>
      </c>
      <c r="O32" s="1072">
        <v>0</v>
      </c>
      <c r="P32" s="1072">
        <v>0</v>
      </c>
      <c r="Q32" s="1029">
        <v>0</v>
      </c>
    </row>
    <row r="33" spans="1:17">
      <c r="A33" s="1673"/>
      <c r="B33" s="1667"/>
      <c r="C33" s="1667"/>
      <c r="D33" s="309" t="s">
        <v>228</v>
      </c>
      <c r="E33" s="1072">
        <v>0</v>
      </c>
      <c r="F33" s="1072">
        <v>0</v>
      </c>
      <c r="G33" s="310" t="s">
        <v>228</v>
      </c>
      <c r="H33" s="1071">
        <v>0</v>
      </c>
      <c r="I33" s="1072">
        <v>0</v>
      </c>
      <c r="J33" s="310" t="s">
        <v>228</v>
      </c>
      <c r="K33" s="1071">
        <v>0</v>
      </c>
      <c r="L33" s="1075">
        <v>0</v>
      </c>
      <c r="M33" s="1075">
        <v>0</v>
      </c>
      <c r="N33" s="1072">
        <v>0</v>
      </c>
      <c r="O33" s="1072">
        <v>0</v>
      </c>
      <c r="P33" s="1072">
        <v>0</v>
      </c>
      <c r="Q33" s="1029">
        <v>0</v>
      </c>
    </row>
    <row r="34" spans="1:17" ht="16.5" customHeight="1">
      <c r="A34" s="1671" t="s">
        <v>284</v>
      </c>
      <c r="B34" s="1667">
        <v>17</v>
      </c>
      <c r="C34" s="1667">
        <v>1384</v>
      </c>
      <c r="D34" s="309" t="s">
        <v>227</v>
      </c>
      <c r="E34" s="1072">
        <v>1348</v>
      </c>
      <c r="F34" s="1072">
        <v>5</v>
      </c>
      <c r="G34" s="310" t="s">
        <v>227</v>
      </c>
      <c r="H34" s="1071">
        <v>265</v>
      </c>
      <c r="I34" s="1072">
        <v>17</v>
      </c>
      <c r="J34" s="310" t="s">
        <v>227</v>
      </c>
      <c r="K34" s="1071">
        <v>201</v>
      </c>
      <c r="L34" s="1075">
        <v>6</v>
      </c>
      <c r="M34" s="1075">
        <v>195</v>
      </c>
      <c r="N34" s="1072">
        <v>4</v>
      </c>
      <c r="O34" s="1072">
        <v>0</v>
      </c>
      <c r="P34" s="1072">
        <v>28</v>
      </c>
      <c r="Q34" s="1029">
        <v>15</v>
      </c>
    </row>
    <row r="35" spans="1:17">
      <c r="A35" s="1672" t="s">
        <v>355</v>
      </c>
      <c r="B35" s="1667"/>
      <c r="C35" s="1667"/>
      <c r="D35" s="309" t="s">
        <v>49</v>
      </c>
      <c r="E35" s="1072">
        <v>702</v>
      </c>
      <c r="F35" s="1072">
        <v>3</v>
      </c>
      <c r="G35" s="310" t="s">
        <v>49</v>
      </c>
      <c r="H35" s="1071">
        <v>8</v>
      </c>
      <c r="I35" s="1072">
        <v>0</v>
      </c>
      <c r="J35" s="310" t="s">
        <v>49</v>
      </c>
      <c r="K35" s="1071">
        <v>4</v>
      </c>
      <c r="L35" s="1075">
        <v>0</v>
      </c>
      <c r="M35" s="1075">
        <v>4</v>
      </c>
      <c r="N35" s="1072">
        <v>0</v>
      </c>
      <c r="O35" s="1072">
        <v>0</v>
      </c>
      <c r="P35" s="1072">
        <v>0</v>
      </c>
      <c r="Q35" s="1029">
        <v>4</v>
      </c>
    </row>
    <row r="36" spans="1:17">
      <c r="A36" s="1673" t="s">
        <v>355</v>
      </c>
      <c r="B36" s="1667"/>
      <c r="C36" s="1667"/>
      <c r="D36" s="309" t="s">
        <v>228</v>
      </c>
      <c r="E36" s="1072">
        <v>646</v>
      </c>
      <c r="F36" s="1072">
        <v>2</v>
      </c>
      <c r="G36" s="310" t="s">
        <v>228</v>
      </c>
      <c r="H36" s="1071">
        <v>257</v>
      </c>
      <c r="I36" s="1072">
        <v>17</v>
      </c>
      <c r="J36" s="310" t="s">
        <v>228</v>
      </c>
      <c r="K36" s="1071">
        <v>197</v>
      </c>
      <c r="L36" s="1075">
        <v>6</v>
      </c>
      <c r="M36" s="1075">
        <v>191</v>
      </c>
      <c r="N36" s="1072">
        <v>4</v>
      </c>
      <c r="O36" s="1072">
        <v>0</v>
      </c>
      <c r="P36" s="1072">
        <v>28</v>
      </c>
      <c r="Q36" s="1029">
        <v>11</v>
      </c>
    </row>
    <row r="37" spans="1:17" ht="16.5" customHeight="1">
      <c r="A37" s="1671" t="s">
        <v>8</v>
      </c>
      <c r="B37" s="1667">
        <v>10</v>
      </c>
      <c r="C37" s="1667">
        <v>1002</v>
      </c>
      <c r="D37" s="309" t="s">
        <v>227</v>
      </c>
      <c r="E37" s="1072">
        <v>799</v>
      </c>
      <c r="F37" s="1072">
        <v>38</v>
      </c>
      <c r="G37" s="310" t="s">
        <v>227</v>
      </c>
      <c r="H37" s="1071">
        <v>134</v>
      </c>
      <c r="I37" s="1072">
        <v>10</v>
      </c>
      <c r="J37" s="310" t="s">
        <v>227</v>
      </c>
      <c r="K37" s="1071">
        <v>96</v>
      </c>
      <c r="L37" s="1075">
        <v>9</v>
      </c>
      <c r="M37" s="1075">
        <v>87</v>
      </c>
      <c r="N37" s="1072">
        <v>0</v>
      </c>
      <c r="O37" s="1072">
        <v>0</v>
      </c>
      <c r="P37" s="1072">
        <v>17</v>
      </c>
      <c r="Q37" s="1029">
        <v>11</v>
      </c>
    </row>
    <row r="38" spans="1:17">
      <c r="A38" s="1672" t="s">
        <v>356</v>
      </c>
      <c r="B38" s="1667"/>
      <c r="C38" s="1667"/>
      <c r="D38" s="309" t="s">
        <v>49</v>
      </c>
      <c r="E38" s="1072">
        <v>400</v>
      </c>
      <c r="F38" s="1072">
        <v>16</v>
      </c>
      <c r="G38" s="310" t="s">
        <v>49</v>
      </c>
      <c r="H38" s="1071">
        <v>9</v>
      </c>
      <c r="I38" s="1072">
        <v>3</v>
      </c>
      <c r="J38" s="310" t="s">
        <v>49</v>
      </c>
      <c r="K38" s="1071">
        <v>0</v>
      </c>
      <c r="L38" s="1075">
        <v>0</v>
      </c>
      <c r="M38" s="1075">
        <v>0</v>
      </c>
      <c r="N38" s="1072">
        <v>0</v>
      </c>
      <c r="O38" s="1072">
        <v>0</v>
      </c>
      <c r="P38" s="1072">
        <v>0</v>
      </c>
      <c r="Q38" s="1029">
        <v>6</v>
      </c>
    </row>
    <row r="39" spans="1:17">
      <c r="A39" s="1673" t="s">
        <v>356</v>
      </c>
      <c r="B39" s="1667"/>
      <c r="C39" s="1667"/>
      <c r="D39" s="309" t="s">
        <v>228</v>
      </c>
      <c r="E39" s="1072">
        <v>399</v>
      </c>
      <c r="F39" s="1072">
        <v>22</v>
      </c>
      <c r="G39" s="310" t="s">
        <v>228</v>
      </c>
      <c r="H39" s="1071">
        <v>125</v>
      </c>
      <c r="I39" s="1072">
        <v>7</v>
      </c>
      <c r="J39" s="310" t="s">
        <v>228</v>
      </c>
      <c r="K39" s="1071">
        <v>96</v>
      </c>
      <c r="L39" s="1075">
        <v>9</v>
      </c>
      <c r="M39" s="1075">
        <v>87</v>
      </c>
      <c r="N39" s="1072">
        <v>0</v>
      </c>
      <c r="O39" s="1072">
        <v>0</v>
      </c>
      <c r="P39" s="1072">
        <v>17</v>
      </c>
      <c r="Q39" s="1029">
        <v>5</v>
      </c>
    </row>
    <row r="40" spans="1:17" ht="16.5" customHeight="1">
      <c r="A40" s="1671" t="s">
        <v>10</v>
      </c>
      <c r="B40" s="1667">
        <v>3</v>
      </c>
      <c r="C40" s="1667">
        <v>243</v>
      </c>
      <c r="D40" s="309" t="s">
        <v>227</v>
      </c>
      <c r="E40" s="1072">
        <v>173</v>
      </c>
      <c r="F40" s="1072">
        <v>0</v>
      </c>
      <c r="G40" s="310" t="s">
        <v>227</v>
      </c>
      <c r="H40" s="1071">
        <v>33</v>
      </c>
      <c r="I40" s="1072">
        <v>3</v>
      </c>
      <c r="J40" s="310" t="s">
        <v>227</v>
      </c>
      <c r="K40" s="1071">
        <v>27</v>
      </c>
      <c r="L40" s="1075">
        <v>0</v>
      </c>
      <c r="M40" s="1075">
        <v>27</v>
      </c>
      <c r="N40" s="1072">
        <v>0</v>
      </c>
      <c r="O40" s="1072">
        <v>0</v>
      </c>
      <c r="P40" s="1072">
        <v>3</v>
      </c>
      <c r="Q40" s="1029">
        <v>0</v>
      </c>
    </row>
    <row r="41" spans="1:17">
      <c r="A41" s="1672" t="s">
        <v>347</v>
      </c>
      <c r="B41" s="1667"/>
      <c r="C41" s="1667"/>
      <c r="D41" s="309" t="s">
        <v>49</v>
      </c>
      <c r="E41" s="1072">
        <v>96</v>
      </c>
      <c r="F41" s="1072">
        <v>0</v>
      </c>
      <c r="G41" s="310" t="s">
        <v>49</v>
      </c>
      <c r="H41" s="1071">
        <v>1</v>
      </c>
      <c r="I41" s="1072">
        <v>1</v>
      </c>
      <c r="J41" s="310" t="s">
        <v>49</v>
      </c>
      <c r="K41" s="1071">
        <v>0</v>
      </c>
      <c r="L41" s="1075">
        <v>0</v>
      </c>
      <c r="M41" s="1075">
        <v>0</v>
      </c>
      <c r="N41" s="1072">
        <v>0</v>
      </c>
      <c r="O41" s="1072">
        <v>0</v>
      </c>
      <c r="P41" s="1072">
        <v>0</v>
      </c>
      <c r="Q41" s="1029">
        <v>0</v>
      </c>
    </row>
    <row r="42" spans="1:17">
      <c r="A42" s="1673" t="s">
        <v>347</v>
      </c>
      <c r="B42" s="1667"/>
      <c r="C42" s="1667"/>
      <c r="D42" s="309" t="s">
        <v>228</v>
      </c>
      <c r="E42" s="1072">
        <v>77</v>
      </c>
      <c r="F42" s="1072">
        <v>0</v>
      </c>
      <c r="G42" s="310" t="s">
        <v>228</v>
      </c>
      <c r="H42" s="1071">
        <v>32</v>
      </c>
      <c r="I42" s="1072">
        <v>2</v>
      </c>
      <c r="J42" s="310" t="s">
        <v>228</v>
      </c>
      <c r="K42" s="1071">
        <v>27</v>
      </c>
      <c r="L42" s="1075">
        <v>0</v>
      </c>
      <c r="M42" s="1075">
        <v>27</v>
      </c>
      <c r="N42" s="1072">
        <v>0</v>
      </c>
      <c r="O42" s="1072">
        <v>0</v>
      </c>
      <c r="P42" s="1072">
        <v>3</v>
      </c>
      <c r="Q42" s="1029">
        <v>0</v>
      </c>
    </row>
    <row r="43" spans="1:17">
      <c r="A43" s="1671" t="s">
        <v>273</v>
      </c>
      <c r="B43" s="1667">
        <v>7</v>
      </c>
      <c r="C43" s="1667">
        <v>581</v>
      </c>
      <c r="D43" s="309" t="s">
        <v>227</v>
      </c>
      <c r="E43" s="1072">
        <v>404</v>
      </c>
      <c r="F43" s="1072">
        <v>0</v>
      </c>
      <c r="G43" s="310" t="s">
        <v>227</v>
      </c>
      <c r="H43" s="1071">
        <v>76</v>
      </c>
      <c r="I43" s="1072">
        <v>7</v>
      </c>
      <c r="J43" s="310" t="s">
        <v>227</v>
      </c>
      <c r="K43" s="1071">
        <v>52</v>
      </c>
      <c r="L43" s="1075">
        <v>0</v>
      </c>
      <c r="M43" s="1075">
        <v>52</v>
      </c>
      <c r="N43" s="1072">
        <v>0</v>
      </c>
      <c r="O43" s="1072">
        <v>0</v>
      </c>
      <c r="P43" s="1072">
        <v>7</v>
      </c>
      <c r="Q43" s="1029">
        <v>10</v>
      </c>
    </row>
    <row r="44" spans="1:17">
      <c r="A44" s="1672" t="s">
        <v>348</v>
      </c>
      <c r="B44" s="1667"/>
      <c r="C44" s="1667"/>
      <c r="D44" s="309" t="s">
        <v>49</v>
      </c>
      <c r="E44" s="1072">
        <v>226</v>
      </c>
      <c r="F44" s="1072">
        <v>0</v>
      </c>
      <c r="G44" s="310" t="s">
        <v>49</v>
      </c>
      <c r="H44" s="1071">
        <v>9</v>
      </c>
      <c r="I44" s="1072">
        <v>0</v>
      </c>
      <c r="J44" s="310" t="s">
        <v>49</v>
      </c>
      <c r="K44" s="1071">
        <v>2</v>
      </c>
      <c r="L44" s="1075">
        <v>0</v>
      </c>
      <c r="M44" s="1075">
        <v>2</v>
      </c>
      <c r="N44" s="1072">
        <v>0</v>
      </c>
      <c r="O44" s="1072">
        <v>0</v>
      </c>
      <c r="P44" s="1072">
        <v>0</v>
      </c>
      <c r="Q44" s="1029">
        <v>7</v>
      </c>
    </row>
    <row r="45" spans="1:17">
      <c r="A45" s="1673" t="s">
        <v>348</v>
      </c>
      <c r="B45" s="1667"/>
      <c r="C45" s="1667"/>
      <c r="D45" s="309" t="s">
        <v>228</v>
      </c>
      <c r="E45" s="1072">
        <v>178</v>
      </c>
      <c r="F45" s="1072">
        <v>0</v>
      </c>
      <c r="G45" s="310" t="s">
        <v>228</v>
      </c>
      <c r="H45" s="1071">
        <v>67</v>
      </c>
      <c r="I45" s="1072">
        <v>7</v>
      </c>
      <c r="J45" s="310" t="s">
        <v>228</v>
      </c>
      <c r="K45" s="1071">
        <v>50</v>
      </c>
      <c r="L45" s="1075">
        <v>0</v>
      </c>
      <c r="M45" s="1075">
        <v>50</v>
      </c>
      <c r="N45" s="1072">
        <v>0</v>
      </c>
      <c r="O45" s="1072">
        <v>0</v>
      </c>
      <c r="P45" s="1072">
        <v>7</v>
      </c>
      <c r="Q45" s="1029">
        <v>3</v>
      </c>
    </row>
    <row r="46" spans="1:17">
      <c r="A46" s="1671" t="s">
        <v>11</v>
      </c>
      <c r="B46" s="1667">
        <v>4</v>
      </c>
      <c r="C46" s="1667">
        <v>492</v>
      </c>
      <c r="D46" s="309" t="s">
        <v>227</v>
      </c>
      <c r="E46" s="1072">
        <v>347</v>
      </c>
      <c r="F46" s="1072">
        <v>33</v>
      </c>
      <c r="G46" s="310" t="s">
        <v>227</v>
      </c>
      <c r="H46" s="1071">
        <v>69</v>
      </c>
      <c r="I46" s="1072">
        <v>4</v>
      </c>
      <c r="J46" s="310" t="s">
        <v>227</v>
      </c>
      <c r="K46" s="1071">
        <v>50</v>
      </c>
      <c r="L46" s="1075">
        <v>10</v>
      </c>
      <c r="M46" s="1075">
        <v>40</v>
      </c>
      <c r="N46" s="1072">
        <v>0</v>
      </c>
      <c r="O46" s="1072">
        <v>0</v>
      </c>
      <c r="P46" s="1072">
        <v>6</v>
      </c>
      <c r="Q46" s="1029">
        <v>9</v>
      </c>
    </row>
    <row r="47" spans="1:17">
      <c r="A47" s="1672" t="s">
        <v>349</v>
      </c>
      <c r="B47" s="1667"/>
      <c r="C47" s="1667"/>
      <c r="D47" s="309" t="s">
        <v>49</v>
      </c>
      <c r="E47" s="1072">
        <v>170</v>
      </c>
      <c r="F47" s="1072">
        <v>13</v>
      </c>
      <c r="G47" s="310" t="s">
        <v>49</v>
      </c>
      <c r="H47" s="1071">
        <v>8</v>
      </c>
      <c r="I47" s="1072">
        <v>0</v>
      </c>
      <c r="J47" s="310" t="s">
        <v>49</v>
      </c>
      <c r="K47" s="1071">
        <v>2</v>
      </c>
      <c r="L47" s="1075">
        <v>0</v>
      </c>
      <c r="M47" s="1075">
        <v>2</v>
      </c>
      <c r="N47" s="1072">
        <v>0</v>
      </c>
      <c r="O47" s="1072">
        <v>0</v>
      </c>
      <c r="P47" s="1072">
        <v>0</v>
      </c>
      <c r="Q47" s="1029">
        <v>6</v>
      </c>
    </row>
    <row r="48" spans="1:17">
      <c r="A48" s="1673" t="s">
        <v>349</v>
      </c>
      <c r="B48" s="1667"/>
      <c r="C48" s="1667"/>
      <c r="D48" s="309" t="s">
        <v>228</v>
      </c>
      <c r="E48" s="1072">
        <v>177</v>
      </c>
      <c r="F48" s="1072">
        <v>20</v>
      </c>
      <c r="G48" s="310" t="s">
        <v>228</v>
      </c>
      <c r="H48" s="1071">
        <v>61</v>
      </c>
      <c r="I48" s="1072">
        <v>4</v>
      </c>
      <c r="J48" s="310" t="s">
        <v>228</v>
      </c>
      <c r="K48" s="1071">
        <v>48</v>
      </c>
      <c r="L48" s="1075">
        <v>10</v>
      </c>
      <c r="M48" s="1075">
        <v>38</v>
      </c>
      <c r="N48" s="1072">
        <v>0</v>
      </c>
      <c r="O48" s="1072">
        <v>0</v>
      </c>
      <c r="P48" s="1072">
        <v>6</v>
      </c>
      <c r="Q48" s="1029">
        <v>3</v>
      </c>
    </row>
    <row r="49" spans="1:17">
      <c r="A49" s="1671" t="s">
        <v>274</v>
      </c>
      <c r="B49" s="1667">
        <v>7</v>
      </c>
      <c r="C49" s="1667">
        <v>677</v>
      </c>
      <c r="D49" s="309" t="s">
        <v>227</v>
      </c>
      <c r="E49" s="1072">
        <v>567</v>
      </c>
      <c r="F49" s="1072">
        <v>23</v>
      </c>
      <c r="G49" s="310" t="s">
        <v>227</v>
      </c>
      <c r="H49" s="1071">
        <v>93</v>
      </c>
      <c r="I49" s="1072">
        <v>7</v>
      </c>
      <c r="J49" s="310" t="s">
        <v>227</v>
      </c>
      <c r="K49" s="1071">
        <v>67</v>
      </c>
      <c r="L49" s="1075">
        <v>6</v>
      </c>
      <c r="M49" s="1075">
        <v>61</v>
      </c>
      <c r="N49" s="1072">
        <v>0</v>
      </c>
      <c r="O49" s="1072">
        <v>0</v>
      </c>
      <c r="P49" s="1072">
        <v>10</v>
      </c>
      <c r="Q49" s="1029">
        <v>9</v>
      </c>
    </row>
    <row r="50" spans="1:17">
      <c r="A50" s="1672" t="s">
        <v>350</v>
      </c>
      <c r="B50" s="1667"/>
      <c r="C50" s="1667"/>
      <c r="D50" s="309" t="s">
        <v>49</v>
      </c>
      <c r="E50" s="1072">
        <v>295</v>
      </c>
      <c r="F50" s="1072">
        <v>13</v>
      </c>
      <c r="G50" s="310" t="s">
        <v>49</v>
      </c>
      <c r="H50" s="1071">
        <v>6</v>
      </c>
      <c r="I50" s="1072">
        <v>0</v>
      </c>
      <c r="J50" s="310" t="s">
        <v>49</v>
      </c>
      <c r="K50" s="1071">
        <v>0</v>
      </c>
      <c r="L50" s="1075">
        <v>0</v>
      </c>
      <c r="M50" s="1075">
        <v>0</v>
      </c>
      <c r="N50" s="1072">
        <v>0</v>
      </c>
      <c r="O50" s="1072">
        <v>0</v>
      </c>
      <c r="P50" s="1072">
        <v>0</v>
      </c>
      <c r="Q50" s="1029">
        <v>6</v>
      </c>
    </row>
    <row r="51" spans="1:17">
      <c r="A51" s="1673" t="s">
        <v>350</v>
      </c>
      <c r="B51" s="1667"/>
      <c r="C51" s="1667"/>
      <c r="D51" s="309" t="s">
        <v>228</v>
      </c>
      <c r="E51" s="1072">
        <v>272</v>
      </c>
      <c r="F51" s="1072">
        <v>10</v>
      </c>
      <c r="G51" s="310" t="s">
        <v>228</v>
      </c>
      <c r="H51" s="1071">
        <v>87</v>
      </c>
      <c r="I51" s="1072">
        <v>7</v>
      </c>
      <c r="J51" s="310" t="s">
        <v>228</v>
      </c>
      <c r="K51" s="1071">
        <v>67</v>
      </c>
      <c r="L51" s="1075">
        <v>6</v>
      </c>
      <c r="M51" s="1075">
        <v>61</v>
      </c>
      <c r="N51" s="1072">
        <v>0</v>
      </c>
      <c r="O51" s="1072">
        <v>0</v>
      </c>
      <c r="P51" s="1072">
        <v>10</v>
      </c>
      <c r="Q51" s="1029">
        <v>3</v>
      </c>
    </row>
    <row r="52" spans="1:17">
      <c r="A52" s="1671" t="s">
        <v>12</v>
      </c>
      <c r="B52" s="1667">
        <v>2</v>
      </c>
      <c r="C52" s="1667">
        <v>249</v>
      </c>
      <c r="D52" s="309" t="s">
        <v>227</v>
      </c>
      <c r="E52" s="1072">
        <v>190</v>
      </c>
      <c r="F52" s="1072">
        <v>0</v>
      </c>
      <c r="G52" s="310" t="s">
        <v>227</v>
      </c>
      <c r="H52" s="1071">
        <v>43</v>
      </c>
      <c r="I52" s="1072">
        <v>2</v>
      </c>
      <c r="J52" s="310" t="s">
        <v>227</v>
      </c>
      <c r="K52" s="1071">
        <v>34</v>
      </c>
      <c r="L52" s="1075">
        <v>12</v>
      </c>
      <c r="M52" s="1075">
        <v>22</v>
      </c>
      <c r="N52" s="1072">
        <v>0</v>
      </c>
      <c r="O52" s="1072">
        <v>0</v>
      </c>
      <c r="P52" s="1072">
        <v>4</v>
      </c>
      <c r="Q52" s="1029">
        <v>3</v>
      </c>
    </row>
    <row r="53" spans="1:17">
      <c r="A53" s="1672" t="s">
        <v>351</v>
      </c>
      <c r="B53" s="1667"/>
      <c r="C53" s="1667"/>
      <c r="D53" s="309" t="s">
        <v>49</v>
      </c>
      <c r="E53" s="1072">
        <v>101</v>
      </c>
      <c r="F53" s="1072">
        <v>0</v>
      </c>
      <c r="G53" s="310" t="s">
        <v>49</v>
      </c>
      <c r="H53" s="1071">
        <v>1</v>
      </c>
      <c r="I53" s="1072">
        <v>1</v>
      </c>
      <c r="J53" s="310" t="s">
        <v>49</v>
      </c>
      <c r="K53" s="1071">
        <v>0</v>
      </c>
      <c r="L53" s="1075">
        <v>0</v>
      </c>
      <c r="M53" s="1075">
        <v>0</v>
      </c>
      <c r="N53" s="1072">
        <v>0</v>
      </c>
      <c r="O53" s="1072">
        <v>0</v>
      </c>
      <c r="P53" s="1072">
        <v>0</v>
      </c>
      <c r="Q53" s="1029">
        <v>0</v>
      </c>
    </row>
    <row r="54" spans="1:17">
      <c r="A54" s="1673" t="s">
        <v>351</v>
      </c>
      <c r="B54" s="1667"/>
      <c r="C54" s="1667"/>
      <c r="D54" s="309" t="s">
        <v>228</v>
      </c>
      <c r="E54" s="1072">
        <v>89</v>
      </c>
      <c r="F54" s="1072">
        <v>0</v>
      </c>
      <c r="G54" s="310" t="s">
        <v>228</v>
      </c>
      <c r="H54" s="1071">
        <v>42</v>
      </c>
      <c r="I54" s="1072">
        <v>1</v>
      </c>
      <c r="J54" s="310" t="s">
        <v>228</v>
      </c>
      <c r="K54" s="1071">
        <v>34</v>
      </c>
      <c r="L54" s="1075">
        <v>12</v>
      </c>
      <c r="M54" s="1075">
        <v>22</v>
      </c>
      <c r="N54" s="1072">
        <v>0</v>
      </c>
      <c r="O54" s="1072">
        <v>0</v>
      </c>
      <c r="P54" s="1072">
        <v>4</v>
      </c>
      <c r="Q54" s="1029">
        <v>3</v>
      </c>
    </row>
    <row r="55" spans="1:17">
      <c r="A55" s="1671" t="s">
        <v>275</v>
      </c>
      <c r="B55" s="1667">
        <v>19</v>
      </c>
      <c r="C55" s="1667">
        <v>1430</v>
      </c>
      <c r="D55" s="309" t="s">
        <v>227</v>
      </c>
      <c r="E55" s="1072">
        <v>1239</v>
      </c>
      <c r="F55" s="1072">
        <v>0</v>
      </c>
      <c r="G55" s="310" t="s">
        <v>227</v>
      </c>
      <c r="H55" s="1071">
        <v>201</v>
      </c>
      <c r="I55" s="1072">
        <v>19</v>
      </c>
      <c r="J55" s="310" t="s">
        <v>227</v>
      </c>
      <c r="K55" s="1071">
        <v>146</v>
      </c>
      <c r="L55" s="1075">
        <v>0</v>
      </c>
      <c r="M55" s="1075">
        <v>146</v>
      </c>
      <c r="N55" s="1072">
        <v>0</v>
      </c>
      <c r="O55" s="1072">
        <v>0</v>
      </c>
      <c r="P55" s="1072">
        <v>23</v>
      </c>
      <c r="Q55" s="1029">
        <v>13</v>
      </c>
    </row>
    <row r="56" spans="1:17">
      <c r="A56" s="1672" t="s">
        <v>352</v>
      </c>
      <c r="B56" s="1667"/>
      <c r="C56" s="1667"/>
      <c r="D56" s="309" t="s">
        <v>49</v>
      </c>
      <c r="E56" s="1072">
        <v>631</v>
      </c>
      <c r="F56" s="1072">
        <v>0</v>
      </c>
      <c r="G56" s="310" t="s">
        <v>49</v>
      </c>
      <c r="H56" s="1071">
        <v>12</v>
      </c>
      <c r="I56" s="1072">
        <v>1</v>
      </c>
      <c r="J56" s="310" t="s">
        <v>49</v>
      </c>
      <c r="K56" s="1071">
        <v>0</v>
      </c>
      <c r="L56" s="1075">
        <v>0</v>
      </c>
      <c r="M56" s="1075">
        <v>0</v>
      </c>
      <c r="N56" s="1072">
        <v>0</v>
      </c>
      <c r="O56" s="1072">
        <v>0</v>
      </c>
      <c r="P56" s="1072">
        <v>0</v>
      </c>
      <c r="Q56" s="1029">
        <v>11</v>
      </c>
    </row>
    <row r="57" spans="1:17">
      <c r="A57" s="1673" t="s">
        <v>352</v>
      </c>
      <c r="B57" s="1667"/>
      <c r="C57" s="1667"/>
      <c r="D57" s="309" t="s">
        <v>228</v>
      </c>
      <c r="E57" s="1072">
        <v>608</v>
      </c>
      <c r="F57" s="1072">
        <v>0</v>
      </c>
      <c r="G57" s="310" t="s">
        <v>228</v>
      </c>
      <c r="H57" s="1071">
        <v>189</v>
      </c>
      <c r="I57" s="1072">
        <v>18</v>
      </c>
      <c r="J57" s="310" t="s">
        <v>228</v>
      </c>
      <c r="K57" s="1071">
        <v>146</v>
      </c>
      <c r="L57" s="1075">
        <v>0</v>
      </c>
      <c r="M57" s="1075">
        <v>146</v>
      </c>
      <c r="N57" s="1072">
        <v>0</v>
      </c>
      <c r="O57" s="1072">
        <v>0</v>
      </c>
      <c r="P57" s="1072">
        <v>23</v>
      </c>
      <c r="Q57" s="1029">
        <v>2</v>
      </c>
    </row>
    <row r="58" spans="1:17">
      <c r="A58" s="1671" t="s">
        <v>13</v>
      </c>
      <c r="B58" s="1665">
        <v>71</v>
      </c>
      <c r="C58" s="1665">
        <v>4743</v>
      </c>
      <c r="D58" s="309" t="s">
        <v>227</v>
      </c>
      <c r="E58" s="1072">
        <v>3601</v>
      </c>
      <c r="F58" s="1072">
        <v>262</v>
      </c>
      <c r="G58" s="310" t="s">
        <v>227</v>
      </c>
      <c r="H58" s="1071">
        <v>693</v>
      </c>
      <c r="I58" s="1072">
        <v>71</v>
      </c>
      <c r="J58" s="310" t="s">
        <v>227</v>
      </c>
      <c r="K58" s="1071">
        <v>487</v>
      </c>
      <c r="L58" s="1075">
        <v>108</v>
      </c>
      <c r="M58" s="1075">
        <v>379</v>
      </c>
      <c r="N58" s="1072">
        <v>0</v>
      </c>
      <c r="O58" s="1072">
        <v>0</v>
      </c>
      <c r="P58" s="1072">
        <v>70</v>
      </c>
      <c r="Q58" s="1029">
        <v>65</v>
      </c>
    </row>
    <row r="59" spans="1:17">
      <c r="A59" s="1672" t="s">
        <v>363</v>
      </c>
      <c r="B59" s="1665"/>
      <c r="C59" s="1665"/>
      <c r="D59" s="309" t="s">
        <v>49</v>
      </c>
      <c r="E59" s="1072">
        <v>1865</v>
      </c>
      <c r="F59" s="1072">
        <v>149</v>
      </c>
      <c r="G59" s="310" t="s">
        <v>49</v>
      </c>
      <c r="H59" s="1071">
        <v>60</v>
      </c>
      <c r="I59" s="1072">
        <v>4</v>
      </c>
      <c r="J59" s="310" t="s">
        <v>49</v>
      </c>
      <c r="K59" s="1071">
        <v>7</v>
      </c>
      <c r="L59" s="1075">
        <v>3</v>
      </c>
      <c r="M59" s="1075">
        <v>4</v>
      </c>
      <c r="N59" s="1072">
        <v>0</v>
      </c>
      <c r="O59" s="1072">
        <v>0</v>
      </c>
      <c r="P59" s="1072">
        <v>0</v>
      </c>
      <c r="Q59" s="1029">
        <v>49</v>
      </c>
    </row>
    <row r="60" spans="1:17" ht="17.25" thickBot="1">
      <c r="A60" s="1674" t="s">
        <v>363</v>
      </c>
      <c r="B60" s="1666"/>
      <c r="C60" s="1666"/>
      <c r="D60" s="311" t="s">
        <v>228</v>
      </c>
      <c r="E60" s="661">
        <v>1736</v>
      </c>
      <c r="F60" s="661">
        <v>113</v>
      </c>
      <c r="G60" s="312" t="s">
        <v>228</v>
      </c>
      <c r="H60" s="1073">
        <v>633</v>
      </c>
      <c r="I60" s="661">
        <v>67</v>
      </c>
      <c r="J60" s="312" t="s">
        <v>228</v>
      </c>
      <c r="K60" s="1073">
        <v>480</v>
      </c>
      <c r="L60" s="1076">
        <v>105</v>
      </c>
      <c r="M60" s="1076">
        <v>375</v>
      </c>
      <c r="N60" s="661">
        <v>0</v>
      </c>
      <c r="O60" s="661">
        <v>0</v>
      </c>
      <c r="P60" s="661">
        <v>70</v>
      </c>
      <c r="Q60" s="662">
        <v>16</v>
      </c>
    </row>
    <row r="61" spans="1:17">
      <c r="A61" s="64"/>
      <c r="B61" s="64"/>
      <c r="C61" s="64"/>
      <c r="D61" s="64"/>
      <c r="E61" s="65"/>
      <c r="F61" s="65"/>
      <c r="G61" s="64"/>
      <c r="H61" s="65"/>
      <c r="I61" s="65"/>
      <c r="J61" s="64"/>
      <c r="K61" s="65"/>
      <c r="L61" s="66"/>
      <c r="M61" s="66"/>
      <c r="N61" s="65"/>
      <c r="O61" s="65"/>
      <c r="P61" s="65"/>
      <c r="Q61" s="65"/>
    </row>
    <row r="62" spans="1:17">
      <c r="A62" s="161" t="s">
        <v>1444</v>
      </c>
      <c r="B62" s="59"/>
      <c r="C62" s="59"/>
      <c r="D62" s="62"/>
      <c r="E62" s="59"/>
      <c r="F62" s="59"/>
      <c r="G62" s="62"/>
      <c r="H62" s="59"/>
      <c r="I62" s="59"/>
      <c r="J62" s="62"/>
      <c r="K62" s="59"/>
      <c r="L62" s="59"/>
      <c r="M62" s="59"/>
      <c r="N62" s="59"/>
      <c r="O62" s="59"/>
      <c r="P62" s="59"/>
      <c r="Q62" s="59"/>
    </row>
    <row r="63" spans="1:17">
      <c r="A63" s="161" t="s">
        <v>1418</v>
      </c>
      <c r="B63" s="60"/>
      <c r="C63" s="60"/>
      <c r="D63" s="63"/>
      <c r="E63" s="60"/>
      <c r="F63" s="60"/>
      <c r="G63" s="63"/>
      <c r="H63" s="60"/>
      <c r="I63" s="60"/>
      <c r="J63" s="63"/>
      <c r="K63" s="60"/>
      <c r="L63" s="60"/>
      <c r="M63" s="60"/>
      <c r="N63" s="60"/>
      <c r="O63" s="60"/>
      <c r="P63" s="60"/>
      <c r="Q63" s="60"/>
    </row>
    <row r="64" spans="1:17">
      <c r="A64" s="161" t="s">
        <v>1420</v>
      </c>
      <c r="B64" s="59"/>
      <c r="C64" s="59"/>
      <c r="D64" s="62"/>
      <c r="E64" s="59"/>
      <c r="F64" s="59"/>
      <c r="G64" s="62"/>
      <c r="H64" s="59"/>
      <c r="I64" s="59"/>
      <c r="J64" s="62"/>
      <c r="K64" s="59"/>
      <c r="L64" s="59"/>
      <c r="M64" s="59"/>
      <c r="N64" s="59"/>
      <c r="O64" s="59"/>
      <c r="P64" s="59"/>
      <c r="Q64" s="59"/>
    </row>
    <row r="65" spans="1:17">
      <c r="A65" s="161" t="s">
        <v>1447</v>
      </c>
      <c r="B65" s="60"/>
      <c r="C65" s="60"/>
      <c r="D65" s="63"/>
      <c r="E65" s="60"/>
      <c r="F65" s="60"/>
      <c r="G65" s="63"/>
      <c r="H65" s="60"/>
      <c r="I65" s="60"/>
      <c r="J65" s="63"/>
      <c r="K65" s="60"/>
      <c r="L65" s="60"/>
      <c r="M65" s="60"/>
      <c r="N65" s="60"/>
      <c r="O65" s="60"/>
      <c r="P65" s="60"/>
      <c r="Q65" s="60"/>
    </row>
    <row r="66" spans="1:17">
      <c r="A66" s="161" t="s">
        <v>1408</v>
      </c>
      <c r="B66" s="59"/>
      <c r="C66" s="59"/>
      <c r="D66" s="62"/>
      <c r="E66" s="59"/>
      <c r="F66" s="59"/>
      <c r="G66" s="62"/>
      <c r="H66" s="59"/>
      <c r="I66" s="59"/>
      <c r="J66" s="62"/>
      <c r="K66" s="59"/>
      <c r="L66" s="59"/>
      <c r="M66" s="59"/>
      <c r="N66" s="59"/>
      <c r="O66" s="59"/>
      <c r="P66" s="59"/>
      <c r="Q66" s="59"/>
    </row>
    <row r="67" spans="1:17">
      <c r="A67" s="59"/>
      <c r="B67" s="59"/>
      <c r="C67" s="59"/>
      <c r="D67" s="62"/>
      <c r="E67" s="59"/>
      <c r="F67" s="59"/>
      <c r="G67" s="62"/>
      <c r="H67" s="59"/>
      <c r="I67" s="59"/>
      <c r="J67" s="62"/>
      <c r="K67" s="59"/>
      <c r="L67" s="59"/>
      <c r="M67" s="59"/>
      <c r="N67" s="59"/>
      <c r="O67" s="59"/>
      <c r="P67" s="59"/>
      <c r="Q67" s="59"/>
    </row>
    <row r="68" spans="1:17">
      <c r="A68" s="59"/>
      <c r="B68" s="59"/>
      <c r="C68" s="59"/>
      <c r="D68" s="62"/>
      <c r="E68" s="59"/>
      <c r="F68" s="59"/>
      <c r="G68" s="62"/>
      <c r="H68" s="59"/>
      <c r="I68" s="59"/>
      <c r="J68" s="62"/>
      <c r="K68" s="59"/>
      <c r="L68" s="59"/>
      <c r="M68" s="59"/>
      <c r="N68" s="59"/>
      <c r="O68" s="59"/>
      <c r="P68" s="59"/>
      <c r="Q68" s="59"/>
    </row>
    <row r="69" spans="1:17">
      <c r="A69" s="59"/>
      <c r="B69" s="59"/>
      <c r="C69" s="59"/>
      <c r="D69" s="62"/>
      <c r="E69" s="59"/>
      <c r="F69" s="59"/>
      <c r="G69" s="62"/>
      <c r="H69" s="59"/>
      <c r="I69" s="59"/>
      <c r="J69" s="62"/>
      <c r="K69" s="59"/>
      <c r="L69" s="59"/>
      <c r="M69" s="59"/>
      <c r="N69" s="59"/>
      <c r="O69" s="59"/>
      <c r="P69" s="59"/>
      <c r="Q69" s="59"/>
    </row>
    <row r="70" spans="1:17">
      <c r="A70" s="59"/>
      <c r="B70" s="59"/>
      <c r="C70" s="59"/>
      <c r="D70" s="62"/>
      <c r="E70" s="59"/>
      <c r="F70" s="59"/>
      <c r="G70" s="62"/>
      <c r="H70" s="59"/>
      <c r="I70" s="59"/>
      <c r="J70" s="62"/>
      <c r="K70" s="59"/>
      <c r="L70" s="59"/>
      <c r="M70" s="59"/>
      <c r="N70" s="59"/>
      <c r="O70" s="59"/>
      <c r="P70" s="59"/>
      <c r="Q70" s="59"/>
    </row>
    <row r="71" spans="1:17">
      <c r="A71" s="59"/>
      <c r="B71" s="59"/>
      <c r="C71" s="59"/>
      <c r="D71" s="62"/>
      <c r="E71" s="59"/>
      <c r="F71" s="59"/>
      <c r="G71" s="62"/>
      <c r="H71" s="59"/>
      <c r="I71" s="59"/>
      <c r="J71" s="62"/>
      <c r="K71" s="59"/>
      <c r="L71" s="59"/>
      <c r="M71" s="59"/>
      <c r="N71" s="59"/>
      <c r="O71" s="59"/>
      <c r="P71" s="59"/>
      <c r="Q71" s="59"/>
    </row>
    <row r="72" spans="1:17">
      <c r="A72" s="59"/>
      <c r="B72" s="59"/>
      <c r="C72" s="59"/>
      <c r="D72" s="62"/>
      <c r="E72" s="59"/>
      <c r="F72" s="59"/>
      <c r="G72" s="62"/>
      <c r="H72" s="59"/>
      <c r="I72" s="59"/>
      <c r="J72" s="62"/>
      <c r="K72" s="59"/>
      <c r="L72" s="59"/>
      <c r="M72" s="59"/>
      <c r="N72" s="59"/>
      <c r="O72" s="59"/>
      <c r="P72" s="59"/>
      <c r="Q72" s="59"/>
    </row>
    <row r="73" spans="1:17">
      <c r="A73" s="59"/>
      <c r="B73" s="59"/>
      <c r="C73" s="59"/>
      <c r="D73" s="62"/>
      <c r="E73" s="59"/>
      <c r="F73" s="59"/>
      <c r="G73" s="62"/>
      <c r="H73" s="59"/>
      <c r="I73" s="59"/>
      <c r="J73" s="62"/>
      <c r="K73" s="59"/>
      <c r="L73" s="59"/>
      <c r="M73" s="59"/>
      <c r="N73" s="59"/>
      <c r="O73" s="59"/>
      <c r="P73" s="59"/>
      <c r="Q73" s="59"/>
    </row>
    <row r="74" spans="1:17">
      <c r="A74" s="59"/>
      <c r="B74" s="59"/>
      <c r="C74" s="59"/>
      <c r="D74" s="62"/>
      <c r="E74" s="59"/>
      <c r="F74" s="59"/>
      <c r="G74" s="62"/>
      <c r="H74" s="59"/>
      <c r="I74" s="59"/>
      <c r="J74" s="62"/>
      <c r="K74" s="59"/>
      <c r="L74" s="59"/>
      <c r="M74" s="59"/>
      <c r="N74" s="59"/>
      <c r="O74" s="59"/>
      <c r="P74" s="59"/>
      <c r="Q74" s="59"/>
    </row>
    <row r="75" spans="1:17">
      <c r="A75" s="59"/>
      <c r="B75" s="59"/>
      <c r="C75" s="59"/>
      <c r="D75" s="62"/>
      <c r="E75" s="59"/>
      <c r="F75" s="59"/>
      <c r="G75" s="62"/>
      <c r="H75" s="59"/>
      <c r="I75" s="59"/>
      <c r="J75" s="62"/>
      <c r="K75" s="59"/>
      <c r="L75" s="59"/>
      <c r="M75" s="59"/>
      <c r="N75" s="59"/>
      <c r="O75" s="59"/>
      <c r="P75" s="59"/>
      <c r="Q75" s="59"/>
    </row>
    <row r="76" spans="1:17">
      <c r="A76" s="59"/>
      <c r="B76" s="59"/>
      <c r="C76" s="59"/>
      <c r="D76" s="62"/>
      <c r="E76" s="59"/>
      <c r="F76" s="59"/>
      <c r="G76" s="62"/>
      <c r="H76" s="59"/>
      <c r="I76" s="59"/>
      <c r="J76" s="62"/>
      <c r="K76" s="59"/>
      <c r="L76" s="59"/>
      <c r="M76" s="59"/>
      <c r="N76" s="59"/>
      <c r="O76" s="59"/>
      <c r="P76" s="59"/>
      <c r="Q76" s="59"/>
    </row>
    <row r="77" spans="1:17">
      <c r="A77" s="59"/>
      <c r="B77" s="59"/>
      <c r="C77" s="59"/>
      <c r="D77" s="62"/>
      <c r="E77" s="59"/>
      <c r="F77" s="59"/>
      <c r="G77" s="62"/>
      <c r="H77" s="59"/>
      <c r="I77" s="59"/>
      <c r="J77" s="62"/>
      <c r="K77" s="59"/>
      <c r="L77" s="59"/>
      <c r="M77" s="59"/>
      <c r="N77" s="59"/>
      <c r="O77" s="59"/>
      <c r="P77" s="59"/>
      <c r="Q77" s="59"/>
    </row>
    <row r="78" spans="1:17">
      <c r="A78" s="59"/>
      <c r="B78" s="59"/>
      <c r="C78" s="59"/>
      <c r="D78" s="62"/>
      <c r="E78" s="59"/>
      <c r="F78" s="59"/>
      <c r="G78" s="62"/>
      <c r="H78" s="59"/>
      <c r="I78" s="59"/>
      <c r="J78" s="62"/>
      <c r="K78" s="59"/>
      <c r="L78" s="59"/>
      <c r="M78" s="59"/>
      <c r="N78" s="59"/>
      <c r="O78" s="59"/>
      <c r="P78" s="59"/>
      <c r="Q78" s="59"/>
    </row>
    <row r="79" spans="1:17">
      <c r="A79" s="59"/>
      <c r="B79" s="59"/>
      <c r="C79" s="59"/>
      <c r="D79" s="62"/>
      <c r="E79" s="59"/>
      <c r="F79" s="59"/>
      <c r="G79" s="62"/>
      <c r="H79" s="59"/>
      <c r="I79" s="59"/>
      <c r="J79" s="62"/>
      <c r="K79" s="59"/>
      <c r="L79" s="59"/>
      <c r="M79" s="59"/>
      <c r="N79" s="59"/>
      <c r="O79" s="59"/>
      <c r="P79" s="59"/>
      <c r="Q79" s="59"/>
    </row>
    <row r="80" spans="1:17">
      <c r="A80" s="59"/>
      <c r="B80" s="59"/>
      <c r="C80" s="59"/>
      <c r="D80" s="62"/>
      <c r="E80" s="59"/>
      <c r="F80" s="59"/>
      <c r="G80" s="62"/>
      <c r="H80" s="59"/>
      <c r="I80" s="59"/>
      <c r="J80" s="62"/>
      <c r="K80" s="59"/>
      <c r="L80" s="59"/>
      <c r="M80" s="59"/>
      <c r="N80" s="59"/>
      <c r="O80" s="59"/>
      <c r="P80" s="59"/>
      <c r="Q80" s="59"/>
    </row>
  </sheetData>
  <mergeCells count="69">
    <mergeCell ref="C31:C33"/>
    <mergeCell ref="A31:A33"/>
    <mergeCell ref="B19:B21"/>
    <mergeCell ref="B22:B24"/>
    <mergeCell ref="B25:B27"/>
    <mergeCell ref="B28:B30"/>
    <mergeCell ref="B31:B33"/>
    <mergeCell ref="A58:A60"/>
    <mergeCell ref="A52:A54"/>
    <mergeCell ref="A55:A57"/>
    <mergeCell ref="D5:F5"/>
    <mergeCell ref="A34:A36"/>
    <mergeCell ref="A37:A39"/>
    <mergeCell ref="A40:A42"/>
    <mergeCell ref="A49:A51"/>
    <mergeCell ref="A43:A45"/>
    <mergeCell ref="A46:A48"/>
    <mergeCell ref="A16:A18"/>
    <mergeCell ref="A19:A21"/>
    <mergeCell ref="A22:A24"/>
    <mergeCell ref="A25:A27"/>
    <mergeCell ref="A28:A30"/>
    <mergeCell ref="A7:A9"/>
    <mergeCell ref="G5:H6"/>
    <mergeCell ref="A13:A15"/>
    <mergeCell ref="A10:A12"/>
    <mergeCell ref="B10:B12"/>
    <mergeCell ref="C10:C12"/>
    <mergeCell ref="B13:B15"/>
    <mergeCell ref="C13:C15"/>
    <mergeCell ref="B16:B18"/>
    <mergeCell ref="A1:Q1"/>
    <mergeCell ref="A4:A6"/>
    <mergeCell ref="B4:B6"/>
    <mergeCell ref="C4:F4"/>
    <mergeCell ref="G4:Q4"/>
    <mergeCell ref="C5:C6"/>
    <mergeCell ref="N5:N6"/>
    <mergeCell ref="I5:I6"/>
    <mergeCell ref="J5:M5"/>
    <mergeCell ref="Q5:Q6"/>
    <mergeCell ref="J6:K6"/>
    <mergeCell ref="O5:O6"/>
    <mergeCell ref="P5:P6"/>
    <mergeCell ref="B7:B9"/>
    <mergeCell ref="C7:C9"/>
    <mergeCell ref="B34:B36"/>
    <mergeCell ref="B37:B39"/>
    <mergeCell ref="B40:B42"/>
    <mergeCell ref="B43:B45"/>
    <mergeCell ref="B46:B48"/>
    <mergeCell ref="C34:C36"/>
    <mergeCell ref="C37:C39"/>
    <mergeCell ref="C40:C42"/>
    <mergeCell ref="C43:C45"/>
    <mergeCell ref="C46:C48"/>
    <mergeCell ref="C16:C18"/>
    <mergeCell ref="C19:C21"/>
    <mergeCell ref="C22:C24"/>
    <mergeCell ref="C25:C27"/>
    <mergeCell ref="C28:C30"/>
    <mergeCell ref="C58:C60"/>
    <mergeCell ref="B58:B60"/>
    <mergeCell ref="C49:C51"/>
    <mergeCell ref="B49:B51"/>
    <mergeCell ref="B52:B54"/>
    <mergeCell ref="C52:C54"/>
    <mergeCell ref="B55:B57"/>
    <mergeCell ref="C55:C57"/>
  </mergeCells>
  <phoneticPr fontId="9" type="noConversion"/>
  <pageMargins left="0.7" right="0.7" top="0.9" bottom="0.75" header="0.3" footer="0.3"/>
  <pageSetup paperSize="9" scale="7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67"/>
  <sheetViews>
    <sheetView zoomScale="90" zoomScaleNormal="90" workbookViewId="0">
      <selection activeCell="O28" sqref="O28"/>
    </sheetView>
  </sheetViews>
  <sheetFormatPr defaultRowHeight="16.5"/>
  <cols>
    <col min="1" max="1" width="9.5" style="107" customWidth="1"/>
    <col min="2" max="2" width="10.75" style="107" customWidth="1"/>
    <col min="3" max="3" width="9" style="107"/>
    <col min="4" max="4" width="5.875" style="115" customWidth="1"/>
    <col min="5" max="6" width="9" style="107"/>
    <col min="7" max="7" width="11.875" style="107" customWidth="1"/>
    <col min="8" max="8" width="5.875" style="115" customWidth="1"/>
    <col min="9" max="16384" width="9" style="107"/>
  </cols>
  <sheetData>
    <row r="1" spans="1:18" ht="26.25">
      <c r="A1" s="1331" t="s">
        <v>728</v>
      </c>
      <c r="B1" s="1331"/>
      <c r="C1" s="1331"/>
      <c r="D1" s="1331"/>
      <c r="E1" s="1331"/>
      <c r="F1" s="1331"/>
      <c r="G1" s="1331"/>
      <c r="H1" s="1331"/>
      <c r="I1" s="1331"/>
      <c r="J1" s="1331"/>
      <c r="K1" s="1331"/>
      <c r="L1" s="1331"/>
      <c r="M1" s="1331"/>
      <c r="N1" s="1331"/>
      <c r="O1" s="1331"/>
      <c r="P1" s="1331"/>
    </row>
    <row r="2" spans="1:18" ht="16.5" customHeight="1">
      <c r="A2" s="114" t="s">
        <v>741</v>
      </c>
      <c r="B2" s="128"/>
      <c r="C2" s="120"/>
      <c r="E2" s="115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8" ht="17.25" thickBot="1">
      <c r="A3" s="131"/>
      <c r="B3" s="128"/>
      <c r="C3" s="121"/>
      <c r="E3" s="121"/>
      <c r="G3" s="522" t="s">
        <v>959</v>
      </c>
      <c r="K3" s="115"/>
      <c r="L3" s="115"/>
      <c r="M3" s="115"/>
      <c r="N3" s="115"/>
      <c r="P3" s="110" t="s">
        <v>233</v>
      </c>
    </row>
    <row r="4" spans="1:18" s="108" customFormat="1" ht="21" customHeight="1">
      <c r="A4" s="1622" t="s">
        <v>26</v>
      </c>
      <c r="B4" s="1438" t="s">
        <v>706</v>
      </c>
      <c r="C4" s="1643" t="s">
        <v>384</v>
      </c>
      <c r="D4" s="1411"/>
      <c r="E4" s="1411"/>
      <c r="F4" s="1411"/>
      <c r="G4" s="1480"/>
      <c r="H4" s="1643" t="s">
        <v>738</v>
      </c>
      <c r="I4" s="1411"/>
      <c r="J4" s="1411"/>
      <c r="K4" s="1411"/>
      <c r="L4" s="1411"/>
      <c r="M4" s="1411"/>
      <c r="N4" s="1411"/>
      <c r="O4" s="1411"/>
      <c r="P4" s="1412"/>
    </row>
    <row r="5" spans="1:18" s="108" customFormat="1" ht="20.25" customHeight="1">
      <c r="A5" s="1414"/>
      <c r="B5" s="1440"/>
      <c r="C5" s="1610" t="s">
        <v>51</v>
      </c>
      <c r="D5" s="1644" t="s">
        <v>385</v>
      </c>
      <c r="E5" s="1645"/>
      <c r="F5" s="1645"/>
      <c r="G5" s="1646"/>
      <c r="H5" s="1440" t="s">
        <v>21</v>
      </c>
      <c r="I5" s="1440"/>
      <c r="J5" s="1440" t="s">
        <v>740</v>
      </c>
      <c r="K5" s="1440" t="s">
        <v>28</v>
      </c>
      <c r="L5" s="1440"/>
      <c r="M5" s="1610" t="s">
        <v>37</v>
      </c>
      <c r="N5" s="1610" t="s">
        <v>38</v>
      </c>
      <c r="O5" s="1440" t="s">
        <v>388</v>
      </c>
      <c r="P5" s="1464" t="s">
        <v>389</v>
      </c>
    </row>
    <row r="6" spans="1:18" s="108" customFormat="1" ht="16.5" customHeight="1">
      <c r="A6" s="1414"/>
      <c r="B6" s="1440"/>
      <c r="C6" s="1410"/>
      <c r="D6" s="1440" t="s">
        <v>21</v>
      </c>
      <c r="E6" s="1440"/>
      <c r="F6" s="1440" t="s">
        <v>394</v>
      </c>
      <c r="G6" s="1638" t="s">
        <v>424</v>
      </c>
      <c r="H6" s="1440"/>
      <c r="I6" s="1440"/>
      <c r="J6" s="1440"/>
      <c r="K6" s="1440"/>
      <c r="L6" s="1440"/>
      <c r="M6" s="1410"/>
      <c r="N6" s="1410"/>
      <c r="O6" s="1440"/>
      <c r="P6" s="1464"/>
    </row>
    <row r="7" spans="1:18" s="108" customFormat="1" ht="21" customHeight="1" thickBot="1">
      <c r="A7" s="1678"/>
      <c r="B7" s="1482"/>
      <c r="C7" s="1584"/>
      <c r="D7" s="1482"/>
      <c r="E7" s="1482"/>
      <c r="F7" s="1482"/>
      <c r="G7" s="1676"/>
      <c r="H7" s="1482"/>
      <c r="I7" s="1482"/>
      <c r="J7" s="1482"/>
      <c r="K7" s="138" t="s">
        <v>360</v>
      </c>
      <c r="L7" s="138" t="s">
        <v>394</v>
      </c>
      <c r="M7" s="1584"/>
      <c r="N7" s="1584"/>
      <c r="O7" s="1482"/>
      <c r="P7" s="1567"/>
    </row>
    <row r="8" spans="1:18" s="108" customFormat="1">
      <c r="A8" s="1462" t="s">
        <v>21</v>
      </c>
      <c r="B8" s="1640">
        <f>SUM(B11:B61)</f>
        <v>284</v>
      </c>
      <c r="C8" s="1640">
        <f>SUM(C11:C61)</f>
        <v>15052</v>
      </c>
      <c r="D8" s="378" t="s">
        <v>21</v>
      </c>
      <c r="E8" s="1063">
        <f>SUM(E9:E10)</f>
        <v>12600</v>
      </c>
      <c r="F8" s="1063">
        <f t="shared" ref="F8:I8" si="0">SUM(F9:F10)</f>
        <v>11747</v>
      </c>
      <c r="G8" s="1063">
        <f t="shared" si="0"/>
        <v>853</v>
      </c>
      <c r="H8" s="378" t="s">
        <v>227</v>
      </c>
      <c r="I8" s="1063">
        <f t="shared" si="0"/>
        <v>3321</v>
      </c>
      <c r="J8" s="1063">
        <f t="shared" ref="J8" si="1">SUM(J9:J10)</f>
        <v>283</v>
      </c>
      <c r="K8" s="1063">
        <f t="shared" ref="K8" si="2">SUM(K9:K10)</f>
        <v>305</v>
      </c>
      <c r="L8" s="1063">
        <f t="shared" ref="L8" si="3">SUM(L9:L10)</f>
        <v>2210</v>
      </c>
      <c r="M8" s="1063">
        <f t="shared" ref="M8" si="4">SUM(M9:M10)</f>
        <v>65</v>
      </c>
      <c r="N8" s="1063">
        <f t="shared" ref="N8" si="5">SUM(N9:N10)</f>
        <v>23</v>
      </c>
      <c r="O8" s="1063">
        <f t="shared" ref="O8" si="6">SUM(O9:O10)</f>
        <v>265</v>
      </c>
      <c r="P8" s="1066">
        <f t="shared" ref="P8" si="7">SUM(P9:P10)</f>
        <v>170</v>
      </c>
      <c r="Q8" s="1032"/>
      <c r="R8" s="1032"/>
    </row>
    <row r="9" spans="1:18" s="108" customFormat="1">
      <c r="A9" s="1463"/>
      <c r="B9" s="1641"/>
      <c r="C9" s="1641"/>
      <c r="D9" s="373" t="s">
        <v>15</v>
      </c>
      <c r="E9" s="987">
        <f>SUM(E12,E15,E18,E21,E24,E27,E30,E33,E36,E39,E42,E45,E48,E51,E54,E57,E60)</f>
        <v>6628</v>
      </c>
      <c r="F9" s="987">
        <f t="shared" ref="F9:I9" si="8">SUM(F12,F15,F18,F21,F24,F27,F30,F33,F36,F39,F42,F45,F48,F51,F54,F57,F60)</f>
        <v>6187</v>
      </c>
      <c r="G9" s="987">
        <f t="shared" si="8"/>
        <v>441</v>
      </c>
      <c r="H9" s="373" t="s">
        <v>49</v>
      </c>
      <c r="I9" s="987">
        <f t="shared" si="8"/>
        <v>158</v>
      </c>
      <c r="J9" s="987">
        <f t="shared" ref="J9:P9" si="9">SUM(J12,J15,J18,J21,J24,J27,J30,J33,J36,J39,J42,J45,J48,J51,J54,J57,J60)</f>
        <v>17</v>
      </c>
      <c r="K9" s="987">
        <f t="shared" si="9"/>
        <v>13</v>
      </c>
      <c r="L9" s="987">
        <f t="shared" si="9"/>
        <v>24</v>
      </c>
      <c r="M9" s="987">
        <f t="shared" si="9"/>
        <v>7</v>
      </c>
      <c r="N9" s="987">
        <f t="shared" si="9"/>
        <v>4</v>
      </c>
      <c r="O9" s="987">
        <f t="shared" si="9"/>
        <v>1</v>
      </c>
      <c r="P9" s="1067">
        <f t="shared" si="9"/>
        <v>92</v>
      </c>
      <c r="Q9" s="1032"/>
      <c r="R9" s="1032"/>
    </row>
    <row r="10" spans="1:18" s="108" customFormat="1" ht="17.25" thickBot="1">
      <c r="A10" s="1481"/>
      <c r="B10" s="1642"/>
      <c r="C10" s="1642"/>
      <c r="D10" s="372" t="s">
        <v>16</v>
      </c>
      <c r="E10" s="904">
        <f>SUM(E13,E16,E19,E22,E25,E28,E31,E34,E37,E40,E43,E46,E49,E52,E55,E58,E61)</f>
        <v>5972</v>
      </c>
      <c r="F10" s="904">
        <f t="shared" ref="F10:I10" si="10">SUM(F13,F16,F19,F22,F25,F28,F31,F34,F37,F40,F43,F46,F49,F52,F55,F58,F61)</f>
        <v>5560</v>
      </c>
      <c r="G10" s="904">
        <f t="shared" si="10"/>
        <v>412</v>
      </c>
      <c r="H10" s="372" t="s">
        <v>228</v>
      </c>
      <c r="I10" s="904">
        <f t="shared" si="10"/>
        <v>3163</v>
      </c>
      <c r="J10" s="904">
        <f t="shared" ref="J10:P10" si="11">SUM(J13,J16,J19,J22,J25,J28,J31,J34,J37,J40,J43,J46,J49,J52,J55,J58,J61)</f>
        <v>266</v>
      </c>
      <c r="K10" s="904">
        <f t="shared" si="11"/>
        <v>292</v>
      </c>
      <c r="L10" s="904">
        <f t="shared" si="11"/>
        <v>2186</v>
      </c>
      <c r="M10" s="904">
        <f t="shared" si="11"/>
        <v>58</v>
      </c>
      <c r="N10" s="904">
        <f t="shared" si="11"/>
        <v>19</v>
      </c>
      <c r="O10" s="904">
        <f t="shared" si="11"/>
        <v>264</v>
      </c>
      <c r="P10" s="988">
        <f t="shared" si="11"/>
        <v>78</v>
      </c>
      <c r="Q10" s="1032"/>
      <c r="R10" s="1032"/>
    </row>
    <row r="11" spans="1:18">
      <c r="A11" s="1677" t="s">
        <v>242</v>
      </c>
      <c r="B11" s="1634">
        <v>100</v>
      </c>
      <c r="C11" s="1634">
        <v>5335</v>
      </c>
      <c r="D11" s="305" t="s">
        <v>227</v>
      </c>
      <c r="E11" s="849">
        <v>4708</v>
      </c>
      <c r="F11" s="849">
        <v>4531</v>
      </c>
      <c r="G11" s="849">
        <v>177</v>
      </c>
      <c r="H11" s="305" t="s">
        <v>227</v>
      </c>
      <c r="I11" s="849">
        <v>1166</v>
      </c>
      <c r="J11" s="849">
        <v>100</v>
      </c>
      <c r="K11" s="849">
        <v>68</v>
      </c>
      <c r="L11" s="849">
        <v>820</v>
      </c>
      <c r="M11" s="849">
        <v>5</v>
      </c>
      <c r="N11" s="849">
        <v>1</v>
      </c>
      <c r="O11" s="849">
        <v>99</v>
      </c>
      <c r="P11" s="857">
        <v>73</v>
      </c>
      <c r="Q11" s="910"/>
      <c r="R11" s="910"/>
    </row>
    <row r="12" spans="1:18">
      <c r="A12" s="1422"/>
      <c r="B12" s="1634"/>
      <c r="C12" s="1634"/>
      <c r="D12" s="289" t="s">
        <v>49</v>
      </c>
      <c r="E12" s="851">
        <v>2429</v>
      </c>
      <c r="F12" s="851">
        <v>2353</v>
      </c>
      <c r="G12" s="851">
        <v>76</v>
      </c>
      <c r="H12" s="289" t="s">
        <v>49</v>
      </c>
      <c r="I12" s="851">
        <v>48</v>
      </c>
      <c r="J12" s="851">
        <v>6</v>
      </c>
      <c r="K12" s="851">
        <v>2</v>
      </c>
      <c r="L12" s="851">
        <v>12</v>
      </c>
      <c r="M12" s="851">
        <v>0</v>
      </c>
      <c r="N12" s="851">
        <v>0</v>
      </c>
      <c r="O12" s="851">
        <v>1</v>
      </c>
      <c r="P12" s="859">
        <v>27</v>
      </c>
      <c r="Q12" s="910"/>
      <c r="R12" s="910"/>
    </row>
    <row r="13" spans="1:18">
      <c r="A13" s="1422"/>
      <c r="B13" s="1634"/>
      <c r="C13" s="1634"/>
      <c r="D13" s="289" t="s">
        <v>228</v>
      </c>
      <c r="E13" s="851">
        <v>2279</v>
      </c>
      <c r="F13" s="851">
        <v>2178</v>
      </c>
      <c r="G13" s="851">
        <v>101</v>
      </c>
      <c r="H13" s="289" t="s">
        <v>228</v>
      </c>
      <c r="I13" s="851">
        <v>1118</v>
      </c>
      <c r="J13" s="851">
        <v>94</v>
      </c>
      <c r="K13" s="851">
        <v>66</v>
      </c>
      <c r="L13" s="851">
        <v>808</v>
      </c>
      <c r="M13" s="851">
        <v>5</v>
      </c>
      <c r="N13" s="851">
        <v>1</v>
      </c>
      <c r="O13" s="851">
        <v>98</v>
      </c>
      <c r="P13" s="859">
        <v>46</v>
      </c>
      <c r="Q13" s="910"/>
      <c r="R13" s="910"/>
    </row>
    <row r="14" spans="1:18">
      <c r="A14" s="1422" t="s">
        <v>243</v>
      </c>
      <c r="B14" s="1634">
        <v>41</v>
      </c>
      <c r="C14" s="1634">
        <v>2241</v>
      </c>
      <c r="D14" s="289" t="s">
        <v>227</v>
      </c>
      <c r="E14" s="851">
        <v>1886</v>
      </c>
      <c r="F14" s="851">
        <v>1819</v>
      </c>
      <c r="G14" s="851">
        <v>67</v>
      </c>
      <c r="H14" s="289" t="s">
        <v>227</v>
      </c>
      <c r="I14" s="851">
        <v>445</v>
      </c>
      <c r="J14" s="851">
        <v>40</v>
      </c>
      <c r="K14" s="851">
        <v>24</v>
      </c>
      <c r="L14" s="851">
        <v>312</v>
      </c>
      <c r="M14" s="851">
        <v>2</v>
      </c>
      <c r="N14" s="851">
        <v>2</v>
      </c>
      <c r="O14" s="851">
        <v>39</v>
      </c>
      <c r="P14" s="859">
        <v>26</v>
      </c>
      <c r="Q14" s="910"/>
      <c r="R14" s="910"/>
    </row>
    <row r="15" spans="1:18">
      <c r="A15" s="1422" t="s">
        <v>339</v>
      </c>
      <c r="B15" s="1634"/>
      <c r="C15" s="1634"/>
      <c r="D15" s="289" t="s">
        <v>49</v>
      </c>
      <c r="E15" s="851">
        <v>1013</v>
      </c>
      <c r="F15" s="851">
        <v>976</v>
      </c>
      <c r="G15" s="851">
        <v>37</v>
      </c>
      <c r="H15" s="289" t="s">
        <v>49</v>
      </c>
      <c r="I15" s="851">
        <v>24</v>
      </c>
      <c r="J15" s="851">
        <v>2</v>
      </c>
      <c r="K15" s="851">
        <v>1</v>
      </c>
      <c r="L15" s="851">
        <v>1</v>
      </c>
      <c r="M15" s="851">
        <v>0</v>
      </c>
      <c r="N15" s="851">
        <v>0</v>
      </c>
      <c r="O15" s="851">
        <v>0</v>
      </c>
      <c r="P15" s="859">
        <v>20</v>
      </c>
      <c r="Q15" s="910"/>
      <c r="R15" s="910"/>
    </row>
    <row r="16" spans="1:18">
      <c r="A16" s="1422" t="s">
        <v>339</v>
      </c>
      <c r="B16" s="1634"/>
      <c r="C16" s="1634"/>
      <c r="D16" s="289" t="s">
        <v>228</v>
      </c>
      <c r="E16" s="851">
        <v>873</v>
      </c>
      <c r="F16" s="851">
        <v>843</v>
      </c>
      <c r="G16" s="851">
        <v>30</v>
      </c>
      <c r="H16" s="289" t="s">
        <v>228</v>
      </c>
      <c r="I16" s="851">
        <v>421</v>
      </c>
      <c r="J16" s="851">
        <v>38</v>
      </c>
      <c r="K16" s="851">
        <v>23</v>
      </c>
      <c r="L16" s="851">
        <v>311</v>
      </c>
      <c r="M16" s="851">
        <v>2</v>
      </c>
      <c r="N16" s="851">
        <v>2</v>
      </c>
      <c r="O16" s="851">
        <v>39</v>
      </c>
      <c r="P16" s="859">
        <v>6</v>
      </c>
      <c r="Q16" s="910"/>
      <c r="R16" s="910"/>
    </row>
    <row r="17" spans="1:18">
      <c r="A17" s="1422" t="s">
        <v>244</v>
      </c>
      <c r="B17" s="1634">
        <v>3</v>
      </c>
      <c r="C17" s="1634">
        <v>252</v>
      </c>
      <c r="D17" s="289" t="s">
        <v>227</v>
      </c>
      <c r="E17" s="851">
        <v>222</v>
      </c>
      <c r="F17" s="851">
        <v>204</v>
      </c>
      <c r="G17" s="851">
        <v>18</v>
      </c>
      <c r="H17" s="289" t="s">
        <v>227</v>
      </c>
      <c r="I17" s="851">
        <v>45</v>
      </c>
      <c r="J17" s="851">
        <v>3</v>
      </c>
      <c r="K17" s="851">
        <v>8</v>
      </c>
      <c r="L17" s="851">
        <v>28</v>
      </c>
      <c r="M17" s="851">
        <v>0</v>
      </c>
      <c r="N17" s="851">
        <v>0</v>
      </c>
      <c r="O17" s="851">
        <v>4</v>
      </c>
      <c r="P17" s="859">
        <v>2</v>
      </c>
      <c r="Q17" s="910"/>
      <c r="R17" s="910"/>
    </row>
    <row r="18" spans="1:18">
      <c r="A18" s="1422" t="s">
        <v>340</v>
      </c>
      <c r="B18" s="1634"/>
      <c r="C18" s="1634"/>
      <c r="D18" s="289" t="s">
        <v>49</v>
      </c>
      <c r="E18" s="851">
        <v>119</v>
      </c>
      <c r="F18" s="851">
        <v>112</v>
      </c>
      <c r="G18" s="851">
        <v>7</v>
      </c>
      <c r="H18" s="289" t="s">
        <v>49</v>
      </c>
      <c r="I18" s="851">
        <v>3</v>
      </c>
      <c r="J18" s="851">
        <v>0</v>
      </c>
      <c r="K18" s="851">
        <v>1</v>
      </c>
      <c r="L18" s="851">
        <v>0</v>
      </c>
      <c r="M18" s="851">
        <v>0</v>
      </c>
      <c r="N18" s="851">
        <v>0</v>
      </c>
      <c r="O18" s="851">
        <v>0</v>
      </c>
      <c r="P18" s="859">
        <v>2</v>
      </c>
      <c r="Q18" s="910"/>
      <c r="R18" s="910"/>
    </row>
    <row r="19" spans="1:18">
      <c r="A19" s="1422" t="s">
        <v>340</v>
      </c>
      <c r="B19" s="1634"/>
      <c r="C19" s="1634"/>
      <c r="D19" s="289" t="s">
        <v>228</v>
      </c>
      <c r="E19" s="851">
        <v>103</v>
      </c>
      <c r="F19" s="851">
        <v>92</v>
      </c>
      <c r="G19" s="851">
        <v>11</v>
      </c>
      <c r="H19" s="289" t="s">
        <v>228</v>
      </c>
      <c r="I19" s="851">
        <v>42</v>
      </c>
      <c r="J19" s="851">
        <v>3</v>
      </c>
      <c r="K19" s="851">
        <v>7</v>
      </c>
      <c r="L19" s="851">
        <v>28</v>
      </c>
      <c r="M19" s="851">
        <v>0</v>
      </c>
      <c r="N19" s="851">
        <v>0</v>
      </c>
      <c r="O19" s="851">
        <v>4</v>
      </c>
      <c r="P19" s="859">
        <v>0</v>
      </c>
      <c r="Q19" s="910"/>
      <c r="R19" s="910"/>
    </row>
    <row r="20" spans="1:18">
      <c r="A20" s="1422" t="s">
        <v>245</v>
      </c>
      <c r="B20" s="1634">
        <v>11</v>
      </c>
      <c r="C20" s="1634">
        <v>614</v>
      </c>
      <c r="D20" s="289" t="s">
        <v>227</v>
      </c>
      <c r="E20" s="851">
        <v>566</v>
      </c>
      <c r="F20" s="851">
        <v>502</v>
      </c>
      <c r="G20" s="851">
        <v>64</v>
      </c>
      <c r="H20" s="289" t="s">
        <v>227</v>
      </c>
      <c r="I20" s="851">
        <v>149</v>
      </c>
      <c r="J20" s="851">
        <v>11</v>
      </c>
      <c r="K20" s="851">
        <v>19</v>
      </c>
      <c r="L20" s="851">
        <v>96</v>
      </c>
      <c r="M20" s="851">
        <v>2</v>
      </c>
      <c r="N20" s="851">
        <v>1</v>
      </c>
      <c r="O20" s="851">
        <v>16</v>
      </c>
      <c r="P20" s="859">
        <v>4</v>
      </c>
      <c r="Q20" s="910"/>
      <c r="R20" s="910"/>
    </row>
    <row r="21" spans="1:18">
      <c r="A21" s="1422" t="s">
        <v>341</v>
      </c>
      <c r="B21" s="1634"/>
      <c r="C21" s="1634"/>
      <c r="D21" s="289" t="s">
        <v>49</v>
      </c>
      <c r="E21" s="851">
        <v>313</v>
      </c>
      <c r="F21" s="851">
        <v>275</v>
      </c>
      <c r="G21" s="851">
        <v>38</v>
      </c>
      <c r="H21" s="289" t="s">
        <v>49</v>
      </c>
      <c r="I21" s="851">
        <v>4</v>
      </c>
      <c r="J21" s="851">
        <v>0</v>
      </c>
      <c r="K21" s="851">
        <v>0</v>
      </c>
      <c r="L21" s="851">
        <v>1</v>
      </c>
      <c r="M21" s="851">
        <v>0</v>
      </c>
      <c r="N21" s="851">
        <v>0</v>
      </c>
      <c r="O21" s="851">
        <v>0</v>
      </c>
      <c r="P21" s="859">
        <v>3</v>
      </c>
      <c r="Q21" s="910"/>
      <c r="R21" s="910"/>
    </row>
    <row r="22" spans="1:18">
      <c r="A22" s="1422" t="s">
        <v>341</v>
      </c>
      <c r="B22" s="1634"/>
      <c r="C22" s="1634"/>
      <c r="D22" s="289" t="s">
        <v>228</v>
      </c>
      <c r="E22" s="851">
        <v>253</v>
      </c>
      <c r="F22" s="851">
        <v>227</v>
      </c>
      <c r="G22" s="851">
        <v>26</v>
      </c>
      <c r="H22" s="289" t="s">
        <v>228</v>
      </c>
      <c r="I22" s="851">
        <v>145</v>
      </c>
      <c r="J22" s="851">
        <v>11</v>
      </c>
      <c r="K22" s="851">
        <v>19</v>
      </c>
      <c r="L22" s="851">
        <v>95</v>
      </c>
      <c r="M22" s="851">
        <v>2</v>
      </c>
      <c r="N22" s="851">
        <v>1</v>
      </c>
      <c r="O22" s="851">
        <v>16</v>
      </c>
      <c r="P22" s="859">
        <v>1</v>
      </c>
      <c r="Q22" s="910"/>
      <c r="R22" s="910"/>
    </row>
    <row r="23" spans="1:18">
      <c r="A23" s="1422" t="s">
        <v>246</v>
      </c>
      <c r="B23" s="1634">
        <v>11</v>
      </c>
      <c r="C23" s="1634">
        <v>979</v>
      </c>
      <c r="D23" s="289" t="s">
        <v>227</v>
      </c>
      <c r="E23" s="851">
        <v>678</v>
      </c>
      <c r="F23" s="851">
        <v>637</v>
      </c>
      <c r="G23" s="851">
        <v>41</v>
      </c>
      <c r="H23" s="289" t="s">
        <v>227</v>
      </c>
      <c r="I23" s="851">
        <v>164</v>
      </c>
      <c r="J23" s="851">
        <v>11</v>
      </c>
      <c r="K23" s="851">
        <v>19</v>
      </c>
      <c r="L23" s="851">
        <v>114</v>
      </c>
      <c r="M23" s="851">
        <v>0</v>
      </c>
      <c r="N23" s="851">
        <v>0</v>
      </c>
      <c r="O23" s="851">
        <v>13</v>
      </c>
      <c r="P23" s="859">
        <v>7</v>
      </c>
      <c r="Q23" s="910"/>
      <c r="R23" s="910"/>
    </row>
    <row r="24" spans="1:18">
      <c r="A24" s="1422" t="s">
        <v>342</v>
      </c>
      <c r="B24" s="1634"/>
      <c r="C24" s="1634"/>
      <c r="D24" s="289" t="s">
        <v>49</v>
      </c>
      <c r="E24" s="851">
        <v>353</v>
      </c>
      <c r="F24" s="851">
        <v>334</v>
      </c>
      <c r="G24" s="851">
        <v>19</v>
      </c>
      <c r="H24" s="289" t="s">
        <v>49</v>
      </c>
      <c r="I24" s="851">
        <v>7</v>
      </c>
      <c r="J24" s="851">
        <v>2</v>
      </c>
      <c r="K24" s="851">
        <v>0</v>
      </c>
      <c r="L24" s="851">
        <v>0</v>
      </c>
      <c r="M24" s="851">
        <v>0</v>
      </c>
      <c r="N24" s="851">
        <v>0</v>
      </c>
      <c r="O24" s="851">
        <v>0</v>
      </c>
      <c r="P24" s="859">
        <v>5</v>
      </c>
      <c r="Q24" s="910"/>
      <c r="R24" s="910"/>
    </row>
    <row r="25" spans="1:18">
      <c r="A25" s="1422" t="s">
        <v>342</v>
      </c>
      <c r="B25" s="1634"/>
      <c r="C25" s="1634"/>
      <c r="D25" s="289" t="s">
        <v>228</v>
      </c>
      <c r="E25" s="851">
        <v>325</v>
      </c>
      <c r="F25" s="851">
        <v>303</v>
      </c>
      <c r="G25" s="851">
        <v>22</v>
      </c>
      <c r="H25" s="289" t="s">
        <v>228</v>
      </c>
      <c r="I25" s="851">
        <v>157</v>
      </c>
      <c r="J25" s="851">
        <v>9</v>
      </c>
      <c r="K25" s="851">
        <v>19</v>
      </c>
      <c r="L25" s="851">
        <v>114</v>
      </c>
      <c r="M25" s="851">
        <v>0</v>
      </c>
      <c r="N25" s="851">
        <v>0</v>
      </c>
      <c r="O25" s="851">
        <v>13</v>
      </c>
      <c r="P25" s="859">
        <v>2</v>
      </c>
      <c r="Q25" s="910"/>
      <c r="R25" s="910"/>
    </row>
    <row r="26" spans="1:18">
      <c r="A26" s="1422" t="s">
        <v>247</v>
      </c>
      <c r="B26" s="1634">
        <v>3</v>
      </c>
      <c r="C26" s="1634">
        <v>121</v>
      </c>
      <c r="D26" s="289" t="s">
        <v>227</v>
      </c>
      <c r="E26" s="851">
        <v>116</v>
      </c>
      <c r="F26" s="851">
        <v>102</v>
      </c>
      <c r="G26" s="851">
        <v>14</v>
      </c>
      <c r="H26" s="289" t="s">
        <v>227</v>
      </c>
      <c r="I26" s="851">
        <v>31</v>
      </c>
      <c r="J26" s="851">
        <v>3</v>
      </c>
      <c r="K26" s="851">
        <v>2</v>
      </c>
      <c r="L26" s="851">
        <v>20</v>
      </c>
      <c r="M26" s="851">
        <v>0</v>
      </c>
      <c r="N26" s="851">
        <v>0</v>
      </c>
      <c r="O26" s="851">
        <v>3</v>
      </c>
      <c r="P26" s="859">
        <v>3</v>
      </c>
      <c r="Q26" s="910"/>
      <c r="R26" s="910"/>
    </row>
    <row r="27" spans="1:18">
      <c r="A27" s="1422" t="s">
        <v>343</v>
      </c>
      <c r="B27" s="1634"/>
      <c r="C27" s="1634"/>
      <c r="D27" s="289" t="s">
        <v>49</v>
      </c>
      <c r="E27" s="851">
        <v>56</v>
      </c>
      <c r="F27" s="851">
        <v>50</v>
      </c>
      <c r="G27" s="851">
        <v>6</v>
      </c>
      <c r="H27" s="289" t="s">
        <v>49</v>
      </c>
      <c r="I27" s="851">
        <v>1</v>
      </c>
      <c r="J27" s="851">
        <v>0</v>
      </c>
      <c r="K27" s="851">
        <v>0</v>
      </c>
      <c r="L27" s="851">
        <v>0</v>
      </c>
      <c r="M27" s="851">
        <v>0</v>
      </c>
      <c r="N27" s="851">
        <v>0</v>
      </c>
      <c r="O27" s="851">
        <v>0</v>
      </c>
      <c r="P27" s="859">
        <v>1</v>
      </c>
      <c r="Q27" s="910"/>
      <c r="R27" s="910"/>
    </row>
    <row r="28" spans="1:18">
      <c r="A28" s="1422" t="s">
        <v>343</v>
      </c>
      <c r="B28" s="1634"/>
      <c r="C28" s="1634"/>
      <c r="D28" s="289" t="s">
        <v>228</v>
      </c>
      <c r="E28" s="851">
        <v>60</v>
      </c>
      <c r="F28" s="851">
        <v>52</v>
      </c>
      <c r="G28" s="851">
        <v>8</v>
      </c>
      <c r="H28" s="289" t="s">
        <v>228</v>
      </c>
      <c r="I28" s="851">
        <v>30</v>
      </c>
      <c r="J28" s="851">
        <v>3</v>
      </c>
      <c r="K28" s="851">
        <v>2</v>
      </c>
      <c r="L28" s="851">
        <v>20</v>
      </c>
      <c r="M28" s="851">
        <v>0</v>
      </c>
      <c r="N28" s="851">
        <v>0</v>
      </c>
      <c r="O28" s="851">
        <v>3</v>
      </c>
      <c r="P28" s="859">
        <v>2</v>
      </c>
      <c r="Q28" s="910"/>
      <c r="R28" s="910"/>
    </row>
    <row r="29" spans="1:18">
      <c r="A29" s="1422" t="s">
        <v>248</v>
      </c>
      <c r="B29" s="1634">
        <v>7</v>
      </c>
      <c r="C29" s="1634">
        <v>636</v>
      </c>
      <c r="D29" s="289" t="s">
        <v>227</v>
      </c>
      <c r="E29" s="851">
        <v>610</v>
      </c>
      <c r="F29" s="851">
        <v>587</v>
      </c>
      <c r="G29" s="851">
        <v>23</v>
      </c>
      <c r="H29" s="289" t="s">
        <v>227</v>
      </c>
      <c r="I29" s="851">
        <v>120</v>
      </c>
      <c r="J29" s="851">
        <v>7</v>
      </c>
      <c r="K29" s="851">
        <v>11</v>
      </c>
      <c r="L29" s="851">
        <v>63</v>
      </c>
      <c r="M29" s="851">
        <v>17</v>
      </c>
      <c r="N29" s="851">
        <v>8</v>
      </c>
      <c r="O29" s="851">
        <v>11</v>
      </c>
      <c r="P29" s="859">
        <v>3</v>
      </c>
      <c r="Q29" s="910"/>
      <c r="R29" s="910"/>
    </row>
    <row r="30" spans="1:18">
      <c r="A30" s="1422" t="s">
        <v>344</v>
      </c>
      <c r="B30" s="1634"/>
      <c r="C30" s="1634"/>
      <c r="D30" s="289" t="s">
        <v>49</v>
      </c>
      <c r="E30" s="851">
        <v>326</v>
      </c>
      <c r="F30" s="851">
        <v>313</v>
      </c>
      <c r="G30" s="851">
        <v>13</v>
      </c>
      <c r="H30" s="289" t="s">
        <v>49</v>
      </c>
      <c r="I30" s="851">
        <v>8</v>
      </c>
      <c r="J30" s="851">
        <v>1</v>
      </c>
      <c r="K30" s="851">
        <v>0</v>
      </c>
      <c r="L30" s="851">
        <v>0</v>
      </c>
      <c r="M30" s="851">
        <v>3</v>
      </c>
      <c r="N30" s="851">
        <v>2</v>
      </c>
      <c r="O30" s="851">
        <v>0</v>
      </c>
      <c r="P30" s="859">
        <v>2</v>
      </c>
      <c r="Q30" s="910"/>
      <c r="R30" s="910"/>
    </row>
    <row r="31" spans="1:18">
      <c r="A31" s="1422" t="s">
        <v>344</v>
      </c>
      <c r="B31" s="1634"/>
      <c r="C31" s="1634"/>
      <c r="D31" s="289" t="s">
        <v>228</v>
      </c>
      <c r="E31" s="851">
        <v>284</v>
      </c>
      <c r="F31" s="851">
        <v>274</v>
      </c>
      <c r="G31" s="851">
        <v>10</v>
      </c>
      <c r="H31" s="289" t="s">
        <v>228</v>
      </c>
      <c r="I31" s="851">
        <v>112</v>
      </c>
      <c r="J31" s="851">
        <v>6</v>
      </c>
      <c r="K31" s="851">
        <v>11</v>
      </c>
      <c r="L31" s="851">
        <v>63</v>
      </c>
      <c r="M31" s="851">
        <v>14</v>
      </c>
      <c r="N31" s="851">
        <v>6</v>
      </c>
      <c r="O31" s="851">
        <v>11</v>
      </c>
      <c r="P31" s="859">
        <v>1</v>
      </c>
      <c r="Q31" s="910"/>
      <c r="R31" s="910"/>
    </row>
    <row r="32" spans="1:18" ht="16.5" customHeight="1">
      <c r="A32" s="1422" t="s">
        <v>870</v>
      </c>
      <c r="B32" s="1634">
        <v>0</v>
      </c>
      <c r="C32" s="1634">
        <v>0</v>
      </c>
      <c r="D32" s="408" t="s">
        <v>227</v>
      </c>
      <c r="E32" s="851">
        <v>0</v>
      </c>
      <c r="F32" s="851">
        <v>0</v>
      </c>
      <c r="G32" s="851">
        <v>0</v>
      </c>
      <c r="H32" s="396" t="s">
        <v>227</v>
      </c>
      <c r="I32" s="851">
        <v>0</v>
      </c>
      <c r="J32" s="851">
        <v>0</v>
      </c>
      <c r="K32" s="851">
        <v>0</v>
      </c>
      <c r="L32" s="851">
        <v>0</v>
      </c>
      <c r="M32" s="851">
        <v>0</v>
      </c>
      <c r="N32" s="851">
        <v>0</v>
      </c>
      <c r="O32" s="851">
        <v>0</v>
      </c>
      <c r="P32" s="859">
        <v>0</v>
      </c>
      <c r="Q32" s="910"/>
      <c r="R32" s="910"/>
    </row>
    <row r="33" spans="1:18">
      <c r="A33" s="1422"/>
      <c r="B33" s="1634"/>
      <c r="C33" s="1634"/>
      <c r="D33" s="408" t="s">
        <v>49</v>
      </c>
      <c r="E33" s="851">
        <v>0</v>
      </c>
      <c r="F33" s="851">
        <v>0</v>
      </c>
      <c r="G33" s="851">
        <v>0</v>
      </c>
      <c r="H33" s="396" t="s">
        <v>49</v>
      </c>
      <c r="I33" s="851">
        <v>0</v>
      </c>
      <c r="J33" s="851">
        <v>0</v>
      </c>
      <c r="K33" s="851">
        <v>0</v>
      </c>
      <c r="L33" s="851">
        <v>0</v>
      </c>
      <c r="M33" s="851">
        <v>0</v>
      </c>
      <c r="N33" s="851">
        <v>0</v>
      </c>
      <c r="O33" s="851">
        <v>0</v>
      </c>
      <c r="P33" s="859">
        <v>0</v>
      </c>
      <c r="Q33" s="910"/>
      <c r="R33" s="910"/>
    </row>
    <row r="34" spans="1:18">
      <c r="A34" s="1422"/>
      <c r="B34" s="1634"/>
      <c r="C34" s="1634"/>
      <c r="D34" s="408" t="s">
        <v>228</v>
      </c>
      <c r="E34" s="851">
        <v>0</v>
      </c>
      <c r="F34" s="851">
        <v>0</v>
      </c>
      <c r="G34" s="851">
        <v>0</v>
      </c>
      <c r="H34" s="396" t="s">
        <v>228</v>
      </c>
      <c r="I34" s="851">
        <v>0</v>
      </c>
      <c r="J34" s="851">
        <v>0</v>
      </c>
      <c r="K34" s="851">
        <v>0</v>
      </c>
      <c r="L34" s="851">
        <v>0</v>
      </c>
      <c r="M34" s="851">
        <v>0</v>
      </c>
      <c r="N34" s="851">
        <v>0</v>
      </c>
      <c r="O34" s="851">
        <v>0</v>
      </c>
      <c r="P34" s="859">
        <v>0</v>
      </c>
      <c r="Q34" s="910"/>
      <c r="R34" s="910"/>
    </row>
    <row r="35" spans="1:18" ht="16.5" customHeight="1">
      <c r="A35" s="1422" t="s">
        <v>284</v>
      </c>
      <c r="B35" s="1634">
        <v>60</v>
      </c>
      <c r="C35" s="1634">
        <v>2257</v>
      </c>
      <c r="D35" s="289" t="s">
        <v>227</v>
      </c>
      <c r="E35" s="851">
        <v>1920</v>
      </c>
      <c r="F35" s="851">
        <v>1593</v>
      </c>
      <c r="G35" s="851">
        <v>327</v>
      </c>
      <c r="H35" s="289" t="s">
        <v>227</v>
      </c>
      <c r="I35" s="851">
        <v>640</v>
      </c>
      <c r="J35" s="851">
        <v>60</v>
      </c>
      <c r="K35" s="851">
        <v>98</v>
      </c>
      <c r="L35" s="851">
        <v>416</v>
      </c>
      <c r="M35" s="851">
        <v>0</v>
      </c>
      <c r="N35" s="851">
        <v>0</v>
      </c>
      <c r="O35" s="851">
        <v>42</v>
      </c>
      <c r="P35" s="859">
        <v>24</v>
      </c>
      <c r="Q35" s="910"/>
      <c r="R35" s="910"/>
    </row>
    <row r="36" spans="1:18">
      <c r="A36" s="1422" t="s">
        <v>355</v>
      </c>
      <c r="B36" s="1634"/>
      <c r="C36" s="1634"/>
      <c r="D36" s="289" t="s">
        <v>49</v>
      </c>
      <c r="E36" s="851">
        <v>1014</v>
      </c>
      <c r="F36" s="851">
        <v>837</v>
      </c>
      <c r="G36" s="851">
        <v>177</v>
      </c>
      <c r="H36" s="289" t="s">
        <v>49</v>
      </c>
      <c r="I36" s="851">
        <v>22</v>
      </c>
      <c r="J36" s="851">
        <v>2</v>
      </c>
      <c r="K36" s="851">
        <v>6</v>
      </c>
      <c r="L36" s="851">
        <v>1</v>
      </c>
      <c r="M36" s="851">
        <v>0</v>
      </c>
      <c r="N36" s="851">
        <v>0</v>
      </c>
      <c r="O36" s="851">
        <v>0</v>
      </c>
      <c r="P36" s="859">
        <v>13</v>
      </c>
      <c r="Q36" s="910"/>
      <c r="R36" s="910"/>
    </row>
    <row r="37" spans="1:18">
      <c r="A37" s="1422" t="s">
        <v>355</v>
      </c>
      <c r="B37" s="1634"/>
      <c r="C37" s="1634"/>
      <c r="D37" s="289" t="s">
        <v>228</v>
      </c>
      <c r="E37" s="851">
        <v>906</v>
      </c>
      <c r="F37" s="851">
        <v>756</v>
      </c>
      <c r="G37" s="851">
        <v>150</v>
      </c>
      <c r="H37" s="289" t="s">
        <v>228</v>
      </c>
      <c r="I37" s="851">
        <v>618</v>
      </c>
      <c r="J37" s="851">
        <v>58</v>
      </c>
      <c r="K37" s="851">
        <v>92</v>
      </c>
      <c r="L37" s="851">
        <v>415</v>
      </c>
      <c r="M37" s="851">
        <v>0</v>
      </c>
      <c r="N37" s="851">
        <v>0</v>
      </c>
      <c r="O37" s="851">
        <v>42</v>
      </c>
      <c r="P37" s="859">
        <v>11</v>
      </c>
      <c r="Q37" s="910"/>
      <c r="R37" s="910"/>
    </row>
    <row r="38" spans="1:18" ht="16.5" customHeight="1">
      <c r="A38" s="1422" t="s">
        <v>8</v>
      </c>
      <c r="B38" s="1634">
        <v>6</v>
      </c>
      <c r="C38" s="1634">
        <v>419</v>
      </c>
      <c r="D38" s="289" t="s">
        <v>227</v>
      </c>
      <c r="E38" s="851">
        <v>273</v>
      </c>
      <c r="F38" s="851">
        <v>266</v>
      </c>
      <c r="G38" s="851">
        <v>7</v>
      </c>
      <c r="H38" s="289" t="s">
        <v>227</v>
      </c>
      <c r="I38" s="851">
        <v>74</v>
      </c>
      <c r="J38" s="851">
        <v>6</v>
      </c>
      <c r="K38" s="851">
        <v>3</v>
      </c>
      <c r="L38" s="851">
        <v>51</v>
      </c>
      <c r="M38" s="851">
        <v>0</v>
      </c>
      <c r="N38" s="851">
        <v>0</v>
      </c>
      <c r="O38" s="851">
        <v>8</v>
      </c>
      <c r="P38" s="859">
        <v>6</v>
      </c>
      <c r="Q38" s="910"/>
      <c r="R38" s="910"/>
    </row>
    <row r="39" spans="1:18">
      <c r="A39" s="1422" t="s">
        <v>356</v>
      </c>
      <c r="B39" s="1634"/>
      <c r="C39" s="1634"/>
      <c r="D39" s="289" t="s">
        <v>49</v>
      </c>
      <c r="E39" s="851">
        <v>134</v>
      </c>
      <c r="F39" s="851">
        <v>130</v>
      </c>
      <c r="G39" s="851">
        <v>4</v>
      </c>
      <c r="H39" s="289" t="s">
        <v>49</v>
      </c>
      <c r="I39" s="851">
        <v>6</v>
      </c>
      <c r="J39" s="851">
        <v>1</v>
      </c>
      <c r="K39" s="851">
        <v>0</v>
      </c>
      <c r="L39" s="851">
        <v>1</v>
      </c>
      <c r="M39" s="851">
        <v>0</v>
      </c>
      <c r="N39" s="851">
        <v>0</v>
      </c>
      <c r="O39" s="851">
        <v>0</v>
      </c>
      <c r="P39" s="859">
        <v>4</v>
      </c>
      <c r="Q39" s="910"/>
      <c r="R39" s="910"/>
    </row>
    <row r="40" spans="1:18">
      <c r="A40" s="1422" t="s">
        <v>356</v>
      </c>
      <c r="B40" s="1634"/>
      <c r="C40" s="1634"/>
      <c r="D40" s="289" t="s">
        <v>228</v>
      </c>
      <c r="E40" s="851">
        <v>139</v>
      </c>
      <c r="F40" s="851">
        <v>136</v>
      </c>
      <c r="G40" s="851">
        <v>3</v>
      </c>
      <c r="H40" s="289" t="s">
        <v>228</v>
      </c>
      <c r="I40" s="851">
        <v>68</v>
      </c>
      <c r="J40" s="851">
        <v>5</v>
      </c>
      <c r="K40" s="851">
        <v>3</v>
      </c>
      <c r="L40" s="851">
        <v>50</v>
      </c>
      <c r="M40" s="851">
        <v>0</v>
      </c>
      <c r="N40" s="851">
        <v>0</v>
      </c>
      <c r="O40" s="851">
        <v>8</v>
      </c>
      <c r="P40" s="859">
        <v>2</v>
      </c>
      <c r="Q40" s="910"/>
      <c r="R40" s="910"/>
    </row>
    <row r="41" spans="1:18">
      <c r="A41" s="1422" t="s">
        <v>10</v>
      </c>
      <c r="B41" s="1634">
        <v>4</v>
      </c>
      <c r="C41" s="1634">
        <v>273</v>
      </c>
      <c r="D41" s="289" t="s">
        <v>227</v>
      </c>
      <c r="E41" s="851">
        <v>208</v>
      </c>
      <c r="F41" s="851">
        <v>200</v>
      </c>
      <c r="G41" s="851">
        <v>8</v>
      </c>
      <c r="H41" s="289" t="s">
        <v>227</v>
      </c>
      <c r="I41" s="851">
        <v>41</v>
      </c>
      <c r="J41" s="851">
        <v>4</v>
      </c>
      <c r="K41" s="851">
        <v>3</v>
      </c>
      <c r="L41" s="851">
        <v>27</v>
      </c>
      <c r="M41" s="851">
        <v>0</v>
      </c>
      <c r="N41" s="851">
        <v>0</v>
      </c>
      <c r="O41" s="851">
        <v>6</v>
      </c>
      <c r="P41" s="859">
        <v>1</v>
      </c>
      <c r="Q41" s="910"/>
      <c r="R41" s="910"/>
    </row>
    <row r="42" spans="1:18">
      <c r="A42" s="1422" t="s">
        <v>347</v>
      </c>
      <c r="B42" s="1634"/>
      <c r="C42" s="1634"/>
      <c r="D42" s="289" t="s">
        <v>49</v>
      </c>
      <c r="E42" s="851">
        <v>100</v>
      </c>
      <c r="F42" s="851">
        <v>96</v>
      </c>
      <c r="G42" s="851">
        <v>4</v>
      </c>
      <c r="H42" s="289" t="s">
        <v>49</v>
      </c>
      <c r="I42" s="851">
        <v>1</v>
      </c>
      <c r="J42" s="851">
        <v>0</v>
      </c>
      <c r="K42" s="851">
        <v>0</v>
      </c>
      <c r="L42" s="851">
        <v>0</v>
      </c>
      <c r="M42" s="851">
        <v>0</v>
      </c>
      <c r="N42" s="851">
        <v>0</v>
      </c>
      <c r="O42" s="851">
        <v>0</v>
      </c>
      <c r="P42" s="859">
        <v>1</v>
      </c>
      <c r="Q42" s="910"/>
      <c r="R42" s="910"/>
    </row>
    <row r="43" spans="1:18">
      <c r="A43" s="1422" t="s">
        <v>347</v>
      </c>
      <c r="B43" s="1634"/>
      <c r="C43" s="1634"/>
      <c r="D43" s="289" t="s">
        <v>228</v>
      </c>
      <c r="E43" s="851">
        <v>108</v>
      </c>
      <c r="F43" s="851">
        <v>104</v>
      </c>
      <c r="G43" s="851">
        <v>4</v>
      </c>
      <c r="H43" s="289" t="s">
        <v>228</v>
      </c>
      <c r="I43" s="851">
        <v>40</v>
      </c>
      <c r="J43" s="851">
        <v>4</v>
      </c>
      <c r="K43" s="851">
        <v>3</v>
      </c>
      <c r="L43" s="851">
        <v>27</v>
      </c>
      <c r="M43" s="851">
        <v>0</v>
      </c>
      <c r="N43" s="851">
        <v>0</v>
      </c>
      <c r="O43" s="851">
        <v>6</v>
      </c>
      <c r="P43" s="859">
        <v>0</v>
      </c>
      <c r="Q43" s="910"/>
      <c r="R43" s="910"/>
    </row>
    <row r="44" spans="1:18">
      <c r="A44" s="1422" t="s">
        <v>273</v>
      </c>
      <c r="B44" s="1634">
        <v>2</v>
      </c>
      <c r="C44" s="1634">
        <v>59</v>
      </c>
      <c r="D44" s="289" t="s">
        <v>227</v>
      </c>
      <c r="E44" s="851">
        <v>47</v>
      </c>
      <c r="F44" s="851">
        <v>47</v>
      </c>
      <c r="G44" s="851">
        <v>0</v>
      </c>
      <c r="H44" s="289" t="s">
        <v>227</v>
      </c>
      <c r="I44" s="851">
        <v>16</v>
      </c>
      <c r="J44" s="851">
        <v>2</v>
      </c>
      <c r="K44" s="851">
        <v>1</v>
      </c>
      <c r="L44" s="851">
        <v>9</v>
      </c>
      <c r="M44" s="851">
        <v>0</v>
      </c>
      <c r="N44" s="851">
        <v>0</v>
      </c>
      <c r="O44" s="851">
        <v>2</v>
      </c>
      <c r="P44" s="859">
        <v>2</v>
      </c>
      <c r="Q44" s="910"/>
      <c r="R44" s="910"/>
    </row>
    <row r="45" spans="1:18">
      <c r="A45" s="1422" t="s">
        <v>348</v>
      </c>
      <c r="B45" s="1634"/>
      <c r="C45" s="1634"/>
      <c r="D45" s="289" t="s">
        <v>49</v>
      </c>
      <c r="E45" s="851">
        <v>30</v>
      </c>
      <c r="F45" s="851">
        <v>30</v>
      </c>
      <c r="G45" s="851">
        <v>0</v>
      </c>
      <c r="H45" s="289" t="s">
        <v>49</v>
      </c>
      <c r="I45" s="851">
        <v>0</v>
      </c>
      <c r="J45" s="851">
        <v>0</v>
      </c>
      <c r="K45" s="851">
        <v>0</v>
      </c>
      <c r="L45" s="851">
        <v>0</v>
      </c>
      <c r="M45" s="851">
        <v>0</v>
      </c>
      <c r="N45" s="851">
        <v>0</v>
      </c>
      <c r="O45" s="851">
        <v>0</v>
      </c>
      <c r="P45" s="859">
        <v>0</v>
      </c>
      <c r="Q45" s="910"/>
      <c r="R45" s="910"/>
    </row>
    <row r="46" spans="1:18">
      <c r="A46" s="1422" t="s">
        <v>348</v>
      </c>
      <c r="B46" s="1634"/>
      <c r="C46" s="1634"/>
      <c r="D46" s="289" t="s">
        <v>228</v>
      </c>
      <c r="E46" s="851">
        <v>17</v>
      </c>
      <c r="F46" s="851">
        <v>17</v>
      </c>
      <c r="G46" s="851">
        <v>0</v>
      </c>
      <c r="H46" s="289" t="s">
        <v>228</v>
      </c>
      <c r="I46" s="851">
        <v>16</v>
      </c>
      <c r="J46" s="851">
        <v>2</v>
      </c>
      <c r="K46" s="851">
        <v>1</v>
      </c>
      <c r="L46" s="851">
        <v>9</v>
      </c>
      <c r="M46" s="851">
        <v>0</v>
      </c>
      <c r="N46" s="851">
        <v>0</v>
      </c>
      <c r="O46" s="851">
        <v>2</v>
      </c>
      <c r="P46" s="859">
        <v>2</v>
      </c>
      <c r="Q46" s="910"/>
      <c r="R46" s="910"/>
    </row>
    <row r="47" spans="1:18">
      <c r="A47" s="1422" t="s">
        <v>11</v>
      </c>
      <c r="B47" s="1634">
        <v>7</v>
      </c>
      <c r="C47" s="1634">
        <v>563</v>
      </c>
      <c r="D47" s="289" t="s">
        <v>227</v>
      </c>
      <c r="E47" s="851">
        <v>359</v>
      </c>
      <c r="F47" s="851">
        <v>350</v>
      </c>
      <c r="G47" s="851">
        <v>9</v>
      </c>
      <c r="H47" s="289" t="s">
        <v>227</v>
      </c>
      <c r="I47" s="851">
        <v>88</v>
      </c>
      <c r="J47" s="851">
        <v>7</v>
      </c>
      <c r="K47" s="851">
        <v>5</v>
      </c>
      <c r="L47" s="851">
        <v>62</v>
      </c>
      <c r="M47" s="851">
        <v>0</v>
      </c>
      <c r="N47" s="851">
        <v>0</v>
      </c>
      <c r="O47" s="851">
        <v>7</v>
      </c>
      <c r="P47" s="859">
        <v>7</v>
      </c>
      <c r="Q47" s="910"/>
      <c r="R47" s="910"/>
    </row>
    <row r="48" spans="1:18">
      <c r="A48" s="1422" t="s">
        <v>349</v>
      </c>
      <c r="B48" s="1634"/>
      <c r="C48" s="1634"/>
      <c r="D48" s="289" t="s">
        <v>49</v>
      </c>
      <c r="E48" s="851">
        <v>190</v>
      </c>
      <c r="F48" s="851">
        <v>186</v>
      </c>
      <c r="G48" s="851">
        <v>4</v>
      </c>
      <c r="H48" s="289" t="s">
        <v>49</v>
      </c>
      <c r="I48" s="851">
        <v>9</v>
      </c>
      <c r="J48" s="851">
        <v>1</v>
      </c>
      <c r="K48" s="851">
        <v>1</v>
      </c>
      <c r="L48" s="851">
        <v>2</v>
      </c>
      <c r="M48" s="851">
        <v>0</v>
      </c>
      <c r="N48" s="851">
        <v>0</v>
      </c>
      <c r="O48" s="851">
        <v>0</v>
      </c>
      <c r="P48" s="859">
        <v>5</v>
      </c>
      <c r="Q48" s="910"/>
      <c r="R48" s="910"/>
    </row>
    <row r="49" spans="1:18">
      <c r="A49" s="1422" t="s">
        <v>349</v>
      </c>
      <c r="B49" s="1634"/>
      <c r="C49" s="1634"/>
      <c r="D49" s="289" t="s">
        <v>228</v>
      </c>
      <c r="E49" s="851">
        <v>169</v>
      </c>
      <c r="F49" s="851">
        <v>164</v>
      </c>
      <c r="G49" s="851">
        <v>5</v>
      </c>
      <c r="H49" s="289" t="s">
        <v>228</v>
      </c>
      <c r="I49" s="851">
        <v>79</v>
      </c>
      <c r="J49" s="851">
        <v>6</v>
      </c>
      <c r="K49" s="851">
        <v>4</v>
      </c>
      <c r="L49" s="851">
        <v>60</v>
      </c>
      <c r="M49" s="851">
        <v>0</v>
      </c>
      <c r="N49" s="851">
        <v>0</v>
      </c>
      <c r="O49" s="851">
        <v>7</v>
      </c>
      <c r="P49" s="859">
        <v>2</v>
      </c>
      <c r="Q49" s="910"/>
      <c r="R49" s="910"/>
    </row>
    <row r="50" spans="1:18">
      <c r="A50" s="1422" t="s">
        <v>274</v>
      </c>
      <c r="B50" s="1634">
        <v>2</v>
      </c>
      <c r="C50" s="1634">
        <v>215</v>
      </c>
      <c r="D50" s="289" t="s">
        <v>227</v>
      </c>
      <c r="E50" s="851">
        <v>98</v>
      </c>
      <c r="F50" s="851">
        <v>93</v>
      </c>
      <c r="G50" s="851">
        <v>5</v>
      </c>
      <c r="H50" s="289" t="s">
        <v>227</v>
      </c>
      <c r="I50" s="851">
        <v>28</v>
      </c>
      <c r="J50" s="851">
        <v>2</v>
      </c>
      <c r="K50" s="851">
        <v>1</v>
      </c>
      <c r="L50" s="851">
        <v>19</v>
      </c>
      <c r="M50" s="851">
        <v>4</v>
      </c>
      <c r="N50" s="851">
        <v>0</v>
      </c>
      <c r="O50" s="851">
        <v>2</v>
      </c>
      <c r="P50" s="859">
        <v>0</v>
      </c>
      <c r="Q50" s="910"/>
      <c r="R50" s="910"/>
    </row>
    <row r="51" spans="1:18">
      <c r="A51" s="1422" t="s">
        <v>350</v>
      </c>
      <c r="B51" s="1634"/>
      <c r="C51" s="1634"/>
      <c r="D51" s="289" t="s">
        <v>49</v>
      </c>
      <c r="E51" s="851">
        <v>59</v>
      </c>
      <c r="F51" s="851">
        <v>57</v>
      </c>
      <c r="G51" s="851">
        <v>2</v>
      </c>
      <c r="H51" s="289" t="s">
        <v>49</v>
      </c>
      <c r="I51" s="851">
        <v>4</v>
      </c>
      <c r="J51" s="851">
        <v>1</v>
      </c>
      <c r="K51" s="851">
        <v>0</v>
      </c>
      <c r="L51" s="851">
        <v>2</v>
      </c>
      <c r="M51" s="851">
        <v>1</v>
      </c>
      <c r="N51" s="851">
        <v>0</v>
      </c>
      <c r="O51" s="851">
        <v>0</v>
      </c>
      <c r="P51" s="859">
        <v>0</v>
      </c>
      <c r="Q51" s="910"/>
      <c r="R51" s="910"/>
    </row>
    <row r="52" spans="1:18">
      <c r="A52" s="1422" t="s">
        <v>350</v>
      </c>
      <c r="B52" s="1634"/>
      <c r="C52" s="1634"/>
      <c r="D52" s="289" t="s">
        <v>228</v>
      </c>
      <c r="E52" s="851">
        <v>39</v>
      </c>
      <c r="F52" s="851">
        <v>36</v>
      </c>
      <c r="G52" s="851">
        <v>3</v>
      </c>
      <c r="H52" s="289" t="s">
        <v>228</v>
      </c>
      <c r="I52" s="851">
        <v>24</v>
      </c>
      <c r="J52" s="851">
        <v>1</v>
      </c>
      <c r="K52" s="851">
        <v>1</v>
      </c>
      <c r="L52" s="851">
        <v>17</v>
      </c>
      <c r="M52" s="851">
        <v>3</v>
      </c>
      <c r="N52" s="851">
        <v>0</v>
      </c>
      <c r="O52" s="851">
        <v>2</v>
      </c>
      <c r="P52" s="859">
        <v>0</v>
      </c>
      <c r="Q52" s="910"/>
      <c r="R52" s="910"/>
    </row>
    <row r="53" spans="1:18">
      <c r="A53" s="1422" t="s">
        <v>12</v>
      </c>
      <c r="B53" s="1634">
        <v>7</v>
      </c>
      <c r="C53" s="1634">
        <v>393</v>
      </c>
      <c r="D53" s="289" t="s">
        <v>227</v>
      </c>
      <c r="E53" s="851">
        <v>328</v>
      </c>
      <c r="F53" s="851">
        <v>303</v>
      </c>
      <c r="G53" s="851">
        <v>25</v>
      </c>
      <c r="H53" s="289" t="s">
        <v>227</v>
      </c>
      <c r="I53" s="851">
        <v>127</v>
      </c>
      <c r="J53" s="851">
        <v>7</v>
      </c>
      <c r="K53" s="851">
        <v>6</v>
      </c>
      <c r="L53" s="851">
        <v>61</v>
      </c>
      <c r="M53" s="851">
        <v>32</v>
      </c>
      <c r="N53" s="851">
        <v>11</v>
      </c>
      <c r="O53" s="851">
        <v>6</v>
      </c>
      <c r="P53" s="859">
        <v>4</v>
      </c>
      <c r="Q53" s="910"/>
      <c r="R53" s="910"/>
    </row>
    <row r="54" spans="1:18">
      <c r="A54" s="1422" t="s">
        <v>351</v>
      </c>
      <c r="B54" s="1634"/>
      <c r="C54" s="1634"/>
      <c r="D54" s="289" t="s">
        <v>49</v>
      </c>
      <c r="E54" s="851">
        <v>189</v>
      </c>
      <c r="F54" s="851">
        <v>173</v>
      </c>
      <c r="G54" s="851">
        <v>16</v>
      </c>
      <c r="H54" s="289" t="s">
        <v>49</v>
      </c>
      <c r="I54" s="851">
        <v>14</v>
      </c>
      <c r="J54" s="851">
        <v>1</v>
      </c>
      <c r="K54" s="851">
        <v>0</v>
      </c>
      <c r="L54" s="851">
        <v>4</v>
      </c>
      <c r="M54" s="851">
        <v>3</v>
      </c>
      <c r="N54" s="851">
        <v>2</v>
      </c>
      <c r="O54" s="851">
        <v>0</v>
      </c>
      <c r="P54" s="859">
        <v>4</v>
      </c>
      <c r="Q54" s="910"/>
      <c r="R54" s="910"/>
    </row>
    <row r="55" spans="1:18">
      <c r="A55" s="1422" t="s">
        <v>351</v>
      </c>
      <c r="B55" s="1634"/>
      <c r="C55" s="1634"/>
      <c r="D55" s="289" t="s">
        <v>228</v>
      </c>
      <c r="E55" s="851">
        <v>139</v>
      </c>
      <c r="F55" s="851">
        <v>130</v>
      </c>
      <c r="G55" s="851">
        <v>9</v>
      </c>
      <c r="H55" s="289" t="s">
        <v>228</v>
      </c>
      <c r="I55" s="851">
        <v>113</v>
      </c>
      <c r="J55" s="851">
        <v>6</v>
      </c>
      <c r="K55" s="851">
        <v>6</v>
      </c>
      <c r="L55" s="851">
        <v>57</v>
      </c>
      <c r="M55" s="851">
        <v>29</v>
      </c>
      <c r="N55" s="851">
        <v>9</v>
      </c>
      <c r="O55" s="851">
        <v>6</v>
      </c>
      <c r="P55" s="859">
        <v>0</v>
      </c>
      <c r="Q55" s="910"/>
      <c r="R55" s="910"/>
    </row>
    <row r="56" spans="1:18">
      <c r="A56" s="1422" t="s">
        <v>275</v>
      </c>
      <c r="B56" s="1634">
        <v>19</v>
      </c>
      <c r="C56" s="1634">
        <v>642</v>
      </c>
      <c r="D56" s="289" t="s">
        <v>227</v>
      </c>
      <c r="E56" s="851">
        <v>536</v>
      </c>
      <c r="F56" s="851">
        <v>476</v>
      </c>
      <c r="G56" s="851">
        <v>60</v>
      </c>
      <c r="H56" s="289" t="s">
        <v>227</v>
      </c>
      <c r="I56" s="851">
        <v>174</v>
      </c>
      <c r="J56" s="851">
        <v>19</v>
      </c>
      <c r="K56" s="851">
        <v>33</v>
      </c>
      <c r="L56" s="851">
        <v>105</v>
      </c>
      <c r="M56" s="851">
        <v>3</v>
      </c>
      <c r="N56" s="851">
        <v>0</v>
      </c>
      <c r="O56" s="851">
        <v>6</v>
      </c>
      <c r="P56" s="859">
        <v>8</v>
      </c>
      <c r="Q56" s="910"/>
      <c r="R56" s="910"/>
    </row>
    <row r="57" spans="1:18">
      <c r="A57" s="1422" t="s">
        <v>352</v>
      </c>
      <c r="B57" s="1634"/>
      <c r="C57" s="1634"/>
      <c r="D57" s="289" t="s">
        <v>49</v>
      </c>
      <c r="E57" s="851">
        <v>273</v>
      </c>
      <c r="F57" s="851">
        <v>240</v>
      </c>
      <c r="G57" s="851">
        <v>33</v>
      </c>
      <c r="H57" s="289" t="s">
        <v>49</v>
      </c>
      <c r="I57" s="851">
        <v>7</v>
      </c>
      <c r="J57" s="851">
        <v>0</v>
      </c>
      <c r="K57" s="851">
        <v>2</v>
      </c>
      <c r="L57" s="851">
        <v>0</v>
      </c>
      <c r="M57" s="851">
        <v>0</v>
      </c>
      <c r="N57" s="851">
        <v>0</v>
      </c>
      <c r="O57" s="851">
        <v>0</v>
      </c>
      <c r="P57" s="859">
        <v>5</v>
      </c>
      <c r="Q57" s="910"/>
      <c r="R57" s="910"/>
    </row>
    <row r="58" spans="1:18">
      <c r="A58" s="1422" t="s">
        <v>352</v>
      </c>
      <c r="B58" s="1634"/>
      <c r="C58" s="1634"/>
      <c r="D58" s="289" t="s">
        <v>228</v>
      </c>
      <c r="E58" s="851">
        <v>263</v>
      </c>
      <c r="F58" s="851">
        <v>236</v>
      </c>
      <c r="G58" s="851">
        <v>27</v>
      </c>
      <c r="H58" s="289" t="s">
        <v>228</v>
      </c>
      <c r="I58" s="851">
        <v>167</v>
      </c>
      <c r="J58" s="851">
        <v>19</v>
      </c>
      <c r="K58" s="851">
        <v>31</v>
      </c>
      <c r="L58" s="851">
        <v>105</v>
      </c>
      <c r="M58" s="851">
        <v>3</v>
      </c>
      <c r="N58" s="851">
        <v>0</v>
      </c>
      <c r="O58" s="851">
        <v>6</v>
      </c>
      <c r="P58" s="859">
        <v>3</v>
      </c>
      <c r="Q58" s="910"/>
      <c r="R58" s="910"/>
    </row>
    <row r="59" spans="1:18">
      <c r="A59" s="1422" t="s">
        <v>13</v>
      </c>
      <c r="B59" s="1635">
        <v>1</v>
      </c>
      <c r="C59" s="1635">
        <v>53</v>
      </c>
      <c r="D59" s="289" t="s">
        <v>227</v>
      </c>
      <c r="E59" s="851">
        <v>45</v>
      </c>
      <c r="F59" s="851">
        <v>37</v>
      </c>
      <c r="G59" s="851">
        <v>8</v>
      </c>
      <c r="H59" s="289" t="s">
        <v>227</v>
      </c>
      <c r="I59" s="851">
        <v>13</v>
      </c>
      <c r="J59" s="851">
        <v>1</v>
      </c>
      <c r="K59" s="851">
        <v>4</v>
      </c>
      <c r="L59" s="851">
        <v>7</v>
      </c>
      <c r="M59" s="851">
        <v>0</v>
      </c>
      <c r="N59" s="851">
        <v>0</v>
      </c>
      <c r="O59" s="851">
        <v>1</v>
      </c>
      <c r="P59" s="859">
        <v>0</v>
      </c>
      <c r="Q59" s="910"/>
      <c r="R59" s="910"/>
    </row>
    <row r="60" spans="1:18">
      <c r="A60" s="1422" t="s">
        <v>363</v>
      </c>
      <c r="B60" s="1636"/>
      <c r="C60" s="1636"/>
      <c r="D60" s="289" t="s">
        <v>49</v>
      </c>
      <c r="E60" s="851">
        <v>30</v>
      </c>
      <c r="F60" s="851">
        <v>25</v>
      </c>
      <c r="G60" s="851">
        <v>5</v>
      </c>
      <c r="H60" s="289" t="s">
        <v>49</v>
      </c>
      <c r="I60" s="851">
        <v>0</v>
      </c>
      <c r="J60" s="851">
        <v>0</v>
      </c>
      <c r="K60" s="851">
        <v>0</v>
      </c>
      <c r="L60" s="851">
        <v>0</v>
      </c>
      <c r="M60" s="851">
        <v>0</v>
      </c>
      <c r="N60" s="851">
        <v>0</v>
      </c>
      <c r="O60" s="851">
        <v>0</v>
      </c>
      <c r="P60" s="859">
        <v>0</v>
      </c>
      <c r="Q60" s="910"/>
      <c r="R60" s="910"/>
    </row>
    <row r="61" spans="1:18" ht="17.25" thickBot="1">
      <c r="A61" s="1424" t="s">
        <v>363</v>
      </c>
      <c r="B61" s="1637"/>
      <c r="C61" s="1637"/>
      <c r="D61" s="290" t="s">
        <v>228</v>
      </c>
      <c r="E61" s="1077">
        <v>15</v>
      </c>
      <c r="F61" s="1077">
        <v>12</v>
      </c>
      <c r="G61" s="1077">
        <v>3</v>
      </c>
      <c r="H61" s="290" t="s">
        <v>228</v>
      </c>
      <c r="I61" s="1077">
        <v>13</v>
      </c>
      <c r="J61" s="1077">
        <v>1</v>
      </c>
      <c r="K61" s="1077">
        <v>4</v>
      </c>
      <c r="L61" s="1077">
        <v>7</v>
      </c>
      <c r="M61" s="1077">
        <v>0</v>
      </c>
      <c r="N61" s="1077">
        <v>0</v>
      </c>
      <c r="O61" s="1077">
        <v>1</v>
      </c>
      <c r="P61" s="1024">
        <v>0</v>
      </c>
      <c r="Q61" s="910"/>
      <c r="R61" s="910"/>
    </row>
    <row r="62" spans="1:18">
      <c r="A62" s="153"/>
      <c r="B62" s="153"/>
      <c r="C62" s="153"/>
      <c r="D62" s="153"/>
      <c r="E62" s="150"/>
      <c r="F62" s="150"/>
      <c r="G62" s="150"/>
      <c r="H62" s="153"/>
      <c r="I62" s="150"/>
      <c r="J62" s="150"/>
      <c r="K62" s="150"/>
      <c r="L62" s="150"/>
      <c r="M62" s="150"/>
      <c r="N62" s="150"/>
      <c r="O62" s="150"/>
      <c r="P62" s="150"/>
    </row>
    <row r="63" spans="1:18">
      <c r="A63" s="109" t="s">
        <v>1409</v>
      </c>
    </row>
    <row r="64" spans="1:18">
      <c r="A64" s="109" t="s">
        <v>1410</v>
      </c>
    </row>
    <row r="65" spans="1:1">
      <c r="A65" s="109" t="s">
        <v>1411</v>
      </c>
    </row>
    <row r="66" spans="1:1">
      <c r="A66" s="109" t="s">
        <v>23</v>
      </c>
    </row>
    <row r="67" spans="1:1">
      <c r="A67" s="109"/>
    </row>
  </sheetData>
  <mergeCells count="71">
    <mergeCell ref="A1:P1"/>
    <mergeCell ref="A4:A7"/>
    <mergeCell ref="B4:B7"/>
    <mergeCell ref="C4:G4"/>
    <mergeCell ref="H4:P4"/>
    <mergeCell ref="C5:C7"/>
    <mergeCell ref="D5:G5"/>
    <mergeCell ref="H5:I7"/>
    <mergeCell ref="J5:J7"/>
    <mergeCell ref="K5:L6"/>
    <mergeCell ref="M5:M7"/>
    <mergeCell ref="N5:N7"/>
    <mergeCell ref="O5:O7"/>
    <mergeCell ref="P5:P7"/>
    <mergeCell ref="D6:E7"/>
    <mergeCell ref="F6:F7"/>
    <mergeCell ref="G6:G7"/>
    <mergeCell ref="A8:A10"/>
    <mergeCell ref="B8:B10"/>
    <mergeCell ref="C8:C10"/>
    <mergeCell ref="A11:A13"/>
    <mergeCell ref="B11:B13"/>
    <mergeCell ref="C11:C13"/>
    <mergeCell ref="A14:A16"/>
    <mergeCell ref="A17:A19"/>
    <mergeCell ref="B14:B16"/>
    <mergeCell ref="C14:C16"/>
    <mergeCell ref="B17:B19"/>
    <mergeCell ref="C17:C19"/>
    <mergeCell ref="A20:A22"/>
    <mergeCell ref="A23:A25"/>
    <mergeCell ref="A26:A28"/>
    <mergeCell ref="A29:A31"/>
    <mergeCell ref="B20:B22"/>
    <mergeCell ref="B29:B31"/>
    <mergeCell ref="A35:A37"/>
    <mergeCell ref="A38:A40"/>
    <mergeCell ref="B38:B40"/>
    <mergeCell ref="C38:C40"/>
    <mergeCell ref="A32:A34"/>
    <mergeCell ref="A41:A43"/>
    <mergeCell ref="A44:A46"/>
    <mergeCell ref="B41:B43"/>
    <mergeCell ref="C41:C43"/>
    <mergeCell ref="B44:B46"/>
    <mergeCell ref="C44:C46"/>
    <mergeCell ref="A47:A49"/>
    <mergeCell ref="A50:A52"/>
    <mergeCell ref="B47:B49"/>
    <mergeCell ref="C47:C49"/>
    <mergeCell ref="B50:B52"/>
    <mergeCell ref="C50:C52"/>
    <mergeCell ref="A59:A61"/>
    <mergeCell ref="B59:B61"/>
    <mergeCell ref="C59:C61"/>
    <mergeCell ref="A53:A55"/>
    <mergeCell ref="A56:A58"/>
    <mergeCell ref="B53:B55"/>
    <mergeCell ref="C53:C55"/>
    <mergeCell ref="B56:B58"/>
    <mergeCell ref="C56:C58"/>
    <mergeCell ref="C20:C22"/>
    <mergeCell ref="B23:B25"/>
    <mergeCell ref="C23:C25"/>
    <mergeCell ref="B26:B28"/>
    <mergeCell ref="C26:C28"/>
    <mergeCell ref="C29:C31"/>
    <mergeCell ref="B32:B34"/>
    <mergeCell ref="C32:C34"/>
    <mergeCell ref="B35:B37"/>
    <mergeCell ref="C35:C37"/>
  </mergeCells>
  <phoneticPr fontId="9" type="noConversion"/>
  <pageMargins left="0.7" right="0.7" top="0.37" bottom="0.75" header="0.3" footer="0.3"/>
  <pageSetup paperSize="9" scale="8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activeCell="C12" sqref="C12:C14"/>
    </sheetView>
  </sheetViews>
  <sheetFormatPr defaultRowHeight="16.5"/>
  <cols>
    <col min="2" max="3" width="15.625" customWidth="1"/>
    <col min="4" max="4" width="4.625" style="8" customWidth="1"/>
    <col min="5" max="5" width="12.625" customWidth="1"/>
    <col min="6" max="6" width="4.125" style="8" customWidth="1"/>
    <col min="7" max="7" width="14.875" customWidth="1"/>
  </cols>
  <sheetData>
    <row r="1" spans="1:7" ht="26.25">
      <c r="A1" s="1331" t="s">
        <v>742</v>
      </c>
      <c r="B1" s="1331"/>
      <c r="C1" s="1331"/>
      <c r="D1" s="1331"/>
      <c r="E1" s="1331"/>
      <c r="F1" s="1331"/>
      <c r="G1" s="1331"/>
    </row>
    <row r="2" spans="1:7" s="1" customFormat="1" ht="16.5" customHeight="1">
      <c r="A2" s="7"/>
      <c r="B2" s="11"/>
      <c r="C2" s="14"/>
      <c r="D2" s="4"/>
      <c r="E2" s="4"/>
      <c r="F2" s="4"/>
      <c r="G2" s="4"/>
    </row>
    <row r="3" spans="1:7" ht="17.25" thickBot="1">
      <c r="A3" s="2"/>
      <c r="B3" s="12"/>
      <c r="C3" s="12"/>
      <c r="D3" s="522" t="s">
        <v>959</v>
      </c>
      <c r="G3" s="210" t="s">
        <v>775</v>
      </c>
    </row>
    <row r="4" spans="1:7" s="14" customFormat="1" ht="20.25" customHeight="1">
      <c r="A4" s="1690" t="s">
        <v>425</v>
      </c>
      <c r="B4" s="1363" t="s">
        <v>706</v>
      </c>
      <c r="C4" s="1438" t="s">
        <v>426</v>
      </c>
      <c r="D4" s="1438"/>
      <c r="E4" s="1438"/>
      <c r="F4" s="1438" t="s">
        <v>427</v>
      </c>
      <c r="G4" s="1439"/>
    </row>
    <row r="5" spans="1:7" s="14" customFormat="1" ht="20.25" customHeight="1" thickBot="1">
      <c r="A5" s="1691"/>
      <c r="B5" s="1408"/>
      <c r="C5" s="171" t="s">
        <v>428</v>
      </c>
      <c r="D5" s="1610" t="s">
        <v>429</v>
      </c>
      <c r="E5" s="1610"/>
      <c r="F5" s="1610"/>
      <c r="G5" s="1618"/>
    </row>
    <row r="6" spans="1:7" s="14" customFormat="1" ht="17.25" thickBot="1">
      <c r="A6" s="1679" t="s">
        <v>231</v>
      </c>
      <c r="B6" s="1682">
        <f>SUM(B9:B59)</f>
        <v>619</v>
      </c>
      <c r="C6" s="1683">
        <f>SUM(C9:C59)</f>
        <v>44783</v>
      </c>
      <c r="D6" s="292" t="s">
        <v>800</v>
      </c>
      <c r="E6" s="1078">
        <f>SUM(E7:E8)</f>
        <v>34479</v>
      </c>
      <c r="F6" s="292" t="s">
        <v>227</v>
      </c>
      <c r="G6" s="1082">
        <f>SUM(G7:G8)</f>
        <v>5757</v>
      </c>
    </row>
    <row r="7" spans="1:7" s="14" customFormat="1" ht="17.25" thickBot="1">
      <c r="A7" s="1680"/>
      <c r="B7" s="1682"/>
      <c r="C7" s="1684"/>
      <c r="D7" s="293" t="s">
        <v>801</v>
      </c>
      <c r="E7" s="1079">
        <f>SUM(E10,E13,E16,E19,E22,E25,E28,E31,E34,E37,E40,E43,E46,E49,E52,E55,E58)</f>
        <v>17967</v>
      </c>
      <c r="F7" s="293" t="s">
        <v>49</v>
      </c>
      <c r="G7" s="1083">
        <f>SUM(G10,G13,G16,G19,G22,G25,G28,G31,G34,G37,G40,G43,G46,G49,G52,G55,G58)</f>
        <v>25</v>
      </c>
    </row>
    <row r="8" spans="1:7" s="14" customFormat="1" ht="17.25" thickBot="1">
      <c r="A8" s="1681"/>
      <c r="B8" s="1682"/>
      <c r="C8" s="1685"/>
      <c r="D8" s="356" t="s">
        <v>802</v>
      </c>
      <c r="E8" s="1080">
        <f>SUM(E11,E14,E17,E20,E23,E26,E29,E32,E35,E38,E41,E44,E47,E50,E53,E56,E59)</f>
        <v>16512</v>
      </c>
      <c r="F8" s="356" t="s">
        <v>228</v>
      </c>
      <c r="G8" s="1084">
        <f>SUM(G11,G14,G17,G20,G23,G26,G29,G32,G35,G38,G41,G44,G47,G50,G53,G56,G59)</f>
        <v>5732</v>
      </c>
    </row>
    <row r="9" spans="1:7" ht="17.25" thickBot="1">
      <c r="A9" s="1686" t="s">
        <v>242</v>
      </c>
      <c r="B9" s="1688">
        <v>165</v>
      </c>
      <c r="C9" s="1634">
        <v>11770</v>
      </c>
      <c r="D9" s="357" t="s">
        <v>227</v>
      </c>
      <c r="E9" s="1081">
        <v>9109</v>
      </c>
      <c r="F9" s="357" t="s">
        <v>227</v>
      </c>
      <c r="G9" s="1085">
        <v>1705</v>
      </c>
    </row>
    <row r="10" spans="1:7" ht="17.25" thickBot="1">
      <c r="A10" s="1687"/>
      <c r="B10" s="1688"/>
      <c r="C10" s="1634"/>
      <c r="D10" s="354" t="s">
        <v>49</v>
      </c>
      <c r="E10" s="958">
        <v>4781</v>
      </c>
      <c r="F10" s="354" t="s">
        <v>49</v>
      </c>
      <c r="G10" s="959">
        <v>8</v>
      </c>
    </row>
    <row r="11" spans="1:7">
      <c r="A11" s="1687"/>
      <c r="B11" s="1689"/>
      <c r="C11" s="1634"/>
      <c r="D11" s="354" t="s">
        <v>228</v>
      </c>
      <c r="E11" s="958">
        <v>4328</v>
      </c>
      <c r="F11" s="354" t="s">
        <v>228</v>
      </c>
      <c r="G11" s="959">
        <v>1697</v>
      </c>
    </row>
    <row r="12" spans="1:7">
      <c r="A12" s="1693" t="s">
        <v>243</v>
      </c>
      <c r="B12" s="1692">
        <v>28</v>
      </c>
      <c r="C12" s="1634">
        <v>1738</v>
      </c>
      <c r="D12" s="354" t="s">
        <v>227</v>
      </c>
      <c r="E12" s="958">
        <v>1307</v>
      </c>
      <c r="F12" s="354" t="s">
        <v>227</v>
      </c>
      <c r="G12" s="959">
        <v>202</v>
      </c>
    </row>
    <row r="13" spans="1:7">
      <c r="A13" s="1687"/>
      <c r="B13" s="1692"/>
      <c r="C13" s="1634"/>
      <c r="D13" s="354" t="s">
        <v>49</v>
      </c>
      <c r="E13" s="958">
        <v>673</v>
      </c>
      <c r="F13" s="354" t="s">
        <v>49</v>
      </c>
      <c r="G13" s="959">
        <v>4</v>
      </c>
    </row>
    <row r="14" spans="1:7">
      <c r="A14" s="1687"/>
      <c r="B14" s="1692"/>
      <c r="C14" s="1634"/>
      <c r="D14" s="354" t="s">
        <v>228</v>
      </c>
      <c r="E14" s="958">
        <v>634</v>
      </c>
      <c r="F14" s="354" t="s">
        <v>228</v>
      </c>
      <c r="G14" s="959">
        <v>198</v>
      </c>
    </row>
    <row r="15" spans="1:7">
      <c r="A15" s="1693" t="s">
        <v>244</v>
      </c>
      <c r="B15" s="1692">
        <v>17</v>
      </c>
      <c r="C15" s="1634">
        <v>1148</v>
      </c>
      <c r="D15" s="354" t="s">
        <v>227</v>
      </c>
      <c r="E15" s="958">
        <v>793</v>
      </c>
      <c r="F15" s="354" t="s">
        <v>227</v>
      </c>
      <c r="G15" s="959">
        <v>120</v>
      </c>
    </row>
    <row r="16" spans="1:7">
      <c r="A16" s="1687"/>
      <c r="B16" s="1692"/>
      <c r="C16" s="1634"/>
      <c r="D16" s="354" t="s">
        <v>49</v>
      </c>
      <c r="E16" s="958">
        <v>416</v>
      </c>
      <c r="F16" s="354" t="s">
        <v>49</v>
      </c>
      <c r="G16" s="959">
        <v>0</v>
      </c>
    </row>
    <row r="17" spans="1:7">
      <c r="A17" s="1687"/>
      <c r="B17" s="1692"/>
      <c r="C17" s="1634"/>
      <c r="D17" s="354" t="s">
        <v>228</v>
      </c>
      <c r="E17" s="958">
        <v>377</v>
      </c>
      <c r="F17" s="354" t="s">
        <v>228</v>
      </c>
      <c r="G17" s="959">
        <v>120</v>
      </c>
    </row>
    <row r="18" spans="1:7">
      <c r="A18" s="1693" t="s">
        <v>245</v>
      </c>
      <c r="B18" s="1692">
        <v>44</v>
      </c>
      <c r="C18" s="1634">
        <v>2610</v>
      </c>
      <c r="D18" s="354" t="s">
        <v>227</v>
      </c>
      <c r="E18" s="958">
        <v>2022</v>
      </c>
      <c r="F18" s="354" t="s">
        <v>227</v>
      </c>
      <c r="G18" s="959">
        <v>340</v>
      </c>
    </row>
    <row r="19" spans="1:7">
      <c r="A19" s="1687"/>
      <c r="B19" s="1692"/>
      <c r="C19" s="1634"/>
      <c r="D19" s="354" t="s">
        <v>49</v>
      </c>
      <c r="E19" s="958">
        <v>1040</v>
      </c>
      <c r="F19" s="354" t="s">
        <v>49</v>
      </c>
      <c r="G19" s="959">
        <v>0</v>
      </c>
    </row>
    <row r="20" spans="1:7">
      <c r="A20" s="1687"/>
      <c r="B20" s="1692"/>
      <c r="C20" s="1634"/>
      <c r="D20" s="354" t="s">
        <v>228</v>
      </c>
      <c r="E20" s="958">
        <v>982</v>
      </c>
      <c r="F20" s="354" t="s">
        <v>228</v>
      </c>
      <c r="G20" s="959">
        <v>340</v>
      </c>
    </row>
    <row r="21" spans="1:7">
      <c r="A21" s="1693" t="s">
        <v>246</v>
      </c>
      <c r="B21" s="1692">
        <v>20</v>
      </c>
      <c r="C21" s="1634">
        <v>1323</v>
      </c>
      <c r="D21" s="354" t="s">
        <v>227</v>
      </c>
      <c r="E21" s="958">
        <v>1062</v>
      </c>
      <c r="F21" s="354" t="s">
        <v>227</v>
      </c>
      <c r="G21" s="959">
        <v>159</v>
      </c>
    </row>
    <row r="22" spans="1:7">
      <c r="A22" s="1687"/>
      <c r="B22" s="1692"/>
      <c r="C22" s="1634"/>
      <c r="D22" s="354" t="s">
        <v>49</v>
      </c>
      <c r="E22" s="958">
        <v>577</v>
      </c>
      <c r="F22" s="354" t="s">
        <v>49</v>
      </c>
      <c r="G22" s="959">
        <v>1</v>
      </c>
    </row>
    <row r="23" spans="1:7">
      <c r="A23" s="1687"/>
      <c r="B23" s="1692"/>
      <c r="C23" s="1634"/>
      <c r="D23" s="354" t="s">
        <v>228</v>
      </c>
      <c r="E23" s="958">
        <v>485</v>
      </c>
      <c r="F23" s="354" t="s">
        <v>228</v>
      </c>
      <c r="G23" s="959">
        <v>158</v>
      </c>
    </row>
    <row r="24" spans="1:7">
      <c r="A24" s="1693" t="s">
        <v>247</v>
      </c>
      <c r="B24" s="1692">
        <v>31</v>
      </c>
      <c r="C24" s="1634">
        <v>2719</v>
      </c>
      <c r="D24" s="354" t="s">
        <v>227</v>
      </c>
      <c r="E24" s="958">
        <v>2254</v>
      </c>
      <c r="F24" s="354" t="s">
        <v>227</v>
      </c>
      <c r="G24" s="959">
        <v>344</v>
      </c>
    </row>
    <row r="25" spans="1:7">
      <c r="A25" s="1687"/>
      <c r="B25" s="1692"/>
      <c r="C25" s="1634"/>
      <c r="D25" s="354" t="s">
        <v>49</v>
      </c>
      <c r="E25" s="958">
        <v>1175</v>
      </c>
      <c r="F25" s="354" t="s">
        <v>49</v>
      </c>
      <c r="G25" s="959">
        <v>2</v>
      </c>
    </row>
    <row r="26" spans="1:7">
      <c r="A26" s="1687"/>
      <c r="B26" s="1692"/>
      <c r="C26" s="1634"/>
      <c r="D26" s="354" t="s">
        <v>228</v>
      </c>
      <c r="E26" s="958">
        <v>1079</v>
      </c>
      <c r="F26" s="354" t="s">
        <v>228</v>
      </c>
      <c r="G26" s="959">
        <v>342</v>
      </c>
    </row>
    <row r="27" spans="1:7">
      <c r="A27" s="1693" t="s">
        <v>248</v>
      </c>
      <c r="B27" s="1692">
        <v>20</v>
      </c>
      <c r="C27" s="1634">
        <v>1124</v>
      </c>
      <c r="D27" s="354" t="s">
        <v>227</v>
      </c>
      <c r="E27" s="958">
        <v>872</v>
      </c>
      <c r="F27" s="354" t="s">
        <v>227</v>
      </c>
      <c r="G27" s="959">
        <v>147</v>
      </c>
    </row>
    <row r="28" spans="1:7">
      <c r="A28" s="1687"/>
      <c r="B28" s="1692"/>
      <c r="C28" s="1634"/>
      <c r="D28" s="354" t="s">
        <v>49</v>
      </c>
      <c r="E28" s="958">
        <v>455</v>
      </c>
      <c r="F28" s="354" t="s">
        <v>49</v>
      </c>
      <c r="G28" s="959">
        <v>0</v>
      </c>
    </row>
    <row r="29" spans="1:7">
      <c r="A29" s="1687"/>
      <c r="B29" s="1692"/>
      <c r="C29" s="1634"/>
      <c r="D29" s="354" t="s">
        <v>228</v>
      </c>
      <c r="E29" s="958">
        <v>417</v>
      </c>
      <c r="F29" s="354" t="s">
        <v>228</v>
      </c>
      <c r="G29" s="959">
        <v>147</v>
      </c>
    </row>
    <row r="30" spans="1:7" ht="16.5" customHeight="1">
      <c r="A30" s="1693" t="s">
        <v>870</v>
      </c>
      <c r="B30" s="1692">
        <v>4</v>
      </c>
      <c r="C30" s="1634">
        <v>889</v>
      </c>
      <c r="D30" s="412" t="s">
        <v>227</v>
      </c>
      <c r="E30" s="958">
        <v>516</v>
      </c>
      <c r="F30" s="406" t="s">
        <v>227</v>
      </c>
      <c r="G30" s="959">
        <v>78</v>
      </c>
    </row>
    <row r="31" spans="1:7">
      <c r="A31" s="1687"/>
      <c r="B31" s="1692"/>
      <c r="C31" s="1634"/>
      <c r="D31" s="412" t="s">
        <v>49</v>
      </c>
      <c r="E31" s="958">
        <v>278</v>
      </c>
      <c r="F31" s="406" t="s">
        <v>49</v>
      </c>
      <c r="G31" s="959">
        <v>2</v>
      </c>
    </row>
    <row r="32" spans="1:7">
      <c r="A32" s="1687"/>
      <c r="B32" s="1692"/>
      <c r="C32" s="1634"/>
      <c r="D32" s="412" t="s">
        <v>228</v>
      </c>
      <c r="E32" s="958">
        <v>238</v>
      </c>
      <c r="F32" s="406" t="s">
        <v>228</v>
      </c>
      <c r="G32" s="959">
        <v>76</v>
      </c>
    </row>
    <row r="33" spans="1:7" ht="16.5" customHeight="1">
      <c r="A33" s="1693" t="s">
        <v>284</v>
      </c>
      <c r="B33" s="1692">
        <v>136</v>
      </c>
      <c r="C33" s="1634">
        <v>10877</v>
      </c>
      <c r="D33" s="354" t="s">
        <v>227</v>
      </c>
      <c r="E33" s="958">
        <v>8772</v>
      </c>
      <c r="F33" s="354" t="s">
        <v>227</v>
      </c>
      <c r="G33" s="959">
        <v>1490</v>
      </c>
    </row>
    <row r="34" spans="1:7">
      <c r="A34" s="1687"/>
      <c r="B34" s="1692"/>
      <c r="C34" s="1634"/>
      <c r="D34" s="354" t="s">
        <v>49</v>
      </c>
      <c r="E34" s="958">
        <v>4586</v>
      </c>
      <c r="F34" s="354" t="s">
        <v>49</v>
      </c>
      <c r="G34" s="959">
        <v>4</v>
      </c>
    </row>
    <row r="35" spans="1:7">
      <c r="A35" s="1687"/>
      <c r="B35" s="1692"/>
      <c r="C35" s="1634"/>
      <c r="D35" s="354" t="s">
        <v>228</v>
      </c>
      <c r="E35" s="958">
        <v>4186</v>
      </c>
      <c r="F35" s="354" t="s">
        <v>228</v>
      </c>
      <c r="G35" s="959">
        <v>1486</v>
      </c>
    </row>
    <row r="36" spans="1:7" ht="16.5" customHeight="1">
      <c r="A36" s="1693" t="s">
        <v>634</v>
      </c>
      <c r="B36" s="1692">
        <v>20</v>
      </c>
      <c r="C36" s="1634">
        <v>1121</v>
      </c>
      <c r="D36" s="354" t="s">
        <v>227</v>
      </c>
      <c r="E36" s="958">
        <v>880</v>
      </c>
      <c r="F36" s="354" t="s">
        <v>227</v>
      </c>
      <c r="G36" s="959">
        <v>131</v>
      </c>
    </row>
    <row r="37" spans="1:7">
      <c r="A37" s="1687"/>
      <c r="B37" s="1692"/>
      <c r="C37" s="1634"/>
      <c r="D37" s="354" t="s">
        <v>49</v>
      </c>
      <c r="E37" s="958">
        <v>450</v>
      </c>
      <c r="F37" s="354" t="s">
        <v>49</v>
      </c>
      <c r="G37" s="959">
        <v>0</v>
      </c>
    </row>
    <row r="38" spans="1:7">
      <c r="A38" s="1687"/>
      <c r="B38" s="1692"/>
      <c r="C38" s="1634"/>
      <c r="D38" s="354" t="s">
        <v>228</v>
      </c>
      <c r="E38" s="958">
        <v>430</v>
      </c>
      <c r="F38" s="354" t="s">
        <v>228</v>
      </c>
      <c r="G38" s="959">
        <v>131</v>
      </c>
    </row>
    <row r="39" spans="1:7">
      <c r="A39" s="1693" t="s">
        <v>10</v>
      </c>
      <c r="B39" s="1692">
        <v>21</v>
      </c>
      <c r="C39" s="1634">
        <v>1472</v>
      </c>
      <c r="D39" s="354" t="s">
        <v>227</v>
      </c>
      <c r="E39" s="958">
        <v>1180</v>
      </c>
      <c r="F39" s="354" t="s">
        <v>227</v>
      </c>
      <c r="G39" s="959">
        <v>174</v>
      </c>
    </row>
    <row r="40" spans="1:7">
      <c r="A40" s="1687"/>
      <c r="B40" s="1692"/>
      <c r="C40" s="1634"/>
      <c r="D40" s="354" t="s">
        <v>49</v>
      </c>
      <c r="E40" s="958">
        <v>629</v>
      </c>
      <c r="F40" s="354" t="s">
        <v>49</v>
      </c>
      <c r="G40" s="959">
        <v>0</v>
      </c>
    </row>
    <row r="41" spans="1:7">
      <c r="A41" s="1687"/>
      <c r="B41" s="1692"/>
      <c r="C41" s="1634"/>
      <c r="D41" s="354" t="s">
        <v>228</v>
      </c>
      <c r="E41" s="958">
        <v>551</v>
      </c>
      <c r="F41" s="354" t="s">
        <v>228</v>
      </c>
      <c r="G41" s="959">
        <v>174</v>
      </c>
    </row>
    <row r="42" spans="1:7">
      <c r="A42" s="1693" t="s">
        <v>273</v>
      </c>
      <c r="B42" s="1692">
        <v>28</v>
      </c>
      <c r="C42" s="1634">
        <v>2048</v>
      </c>
      <c r="D42" s="354" t="s">
        <v>227</v>
      </c>
      <c r="E42" s="958">
        <v>1459</v>
      </c>
      <c r="F42" s="354" t="s">
        <v>227</v>
      </c>
      <c r="G42" s="959">
        <v>222</v>
      </c>
    </row>
    <row r="43" spans="1:7">
      <c r="A43" s="1687"/>
      <c r="B43" s="1692"/>
      <c r="C43" s="1634"/>
      <c r="D43" s="354" t="s">
        <v>49</v>
      </c>
      <c r="E43" s="958">
        <v>731</v>
      </c>
      <c r="F43" s="354" t="s">
        <v>49</v>
      </c>
      <c r="G43" s="959">
        <v>1</v>
      </c>
    </row>
    <row r="44" spans="1:7">
      <c r="A44" s="1687"/>
      <c r="B44" s="1692"/>
      <c r="C44" s="1634"/>
      <c r="D44" s="354" t="s">
        <v>228</v>
      </c>
      <c r="E44" s="958">
        <v>728</v>
      </c>
      <c r="F44" s="354" t="s">
        <v>228</v>
      </c>
      <c r="G44" s="959">
        <v>221</v>
      </c>
    </row>
    <row r="45" spans="1:7">
      <c r="A45" s="1693" t="s">
        <v>637</v>
      </c>
      <c r="B45" s="1692">
        <v>11</v>
      </c>
      <c r="C45" s="1634">
        <v>512</v>
      </c>
      <c r="D45" s="354" t="s">
        <v>227</v>
      </c>
      <c r="E45" s="958">
        <v>315</v>
      </c>
      <c r="F45" s="354" t="s">
        <v>227</v>
      </c>
      <c r="G45" s="959">
        <v>59</v>
      </c>
    </row>
    <row r="46" spans="1:7">
      <c r="A46" s="1687"/>
      <c r="B46" s="1692"/>
      <c r="C46" s="1634"/>
      <c r="D46" s="354" t="s">
        <v>49</v>
      </c>
      <c r="E46" s="958">
        <v>157</v>
      </c>
      <c r="F46" s="354" t="s">
        <v>49</v>
      </c>
      <c r="G46" s="959">
        <v>0</v>
      </c>
    </row>
    <row r="47" spans="1:7">
      <c r="A47" s="1687"/>
      <c r="B47" s="1692"/>
      <c r="C47" s="1634"/>
      <c r="D47" s="354" t="s">
        <v>228</v>
      </c>
      <c r="E47" s="958">
        <v>158</v>
      </c>
      <c r="F47" s="354" t="s">
        <v>228</v>
      </c>
      <c r="G47" s="959">
        <v>59</v>
      </c>
    </row>
    <row r="48" spans="1:7">
      <c r="A48" s="1693" t="s">
        <v>274</v>
      </c>
      <c r="B48" s="1692">
        <v>14</v>
      </c>
      <c r="C48" s="1634">
        <v>1089</v>
      </c>
      <c r="D48" s="354" t="s">
        <v>227</v>
      </c>
      <c r="E48" s="958">
        <v>677</v>
      </c>
      <c r="F48" s="354" t="s">
        <v>227</v>
      </c>
      <c r="G48" s="959">
        <v>97</v>
      </c>
    </row>
    <row r="49" spans="1:7">
      <c r="A49" s="1687"/>
      <c r="B49" s="1692"/>
      <c r="C49" s="1634"/>
      <c r="D49" s="354" t="s">
        <v>49</v>
      </c>
      <c r="E49" s="958">
        <v>357</v>
      </c>
      <c r="F49" s="354" t="s">
        <v>49</v>
      </c>
      <c r="G49" s="959">
        <v>0</v>
      </c>
    </row>
    <row r="50" spans="1:7">
      <c r="A50" s="1687"/>
      <c r="B50" s="1692"/>
      <c r="C50" s="1634"/>
      <c r="D50" s="354" t="s">
        <v>228</v>
      </c>
      <c r="E50" s="958">
        <v>320</v>
      </c>
      <c r="F50" s="354" t="s">
        <v>228</v>
      </c>
      <c r="G50" s="959">
        <v>97</v>
      </c>
    </row>
    <row r="51" spans="1:7">
      <c r="A51" s="1693" t="s">
        <v>640</v>
      </c>
      <c r="B51" s="1692">
        <v>26</v>
      </c>
      <c r="C51" s="1634">
        <v>1884</v>
      </c>
      <c r="D51" s="354" t="s">
        <v>227</v>
      </c>
      <c r="E51" s="958">
        <v>1353</v>
      </c>
      <c r="F51" s="354" t="s">
        <v>227</v>
      </c>
      <c r="G51" s="959">
        <v>221</v>
      </c>
    </row>
    <row r="52" spans="1:7">
      <c r="A52" s="1687"/>
      <c r="B52" s="1692"/>
      <c r="C52" s="1634"/>
      <c r="D52" s="354" t="s">
        <v>49</v>
      </c>
      <c r="E52" s="958">
        <v>708</v>
      </c>
      <c r="F52" s="354" t="s">
        <v>49</v>
      </c>
      <c r="G52" s="959">
        <v>3</v>
      </c>
    </row>
    <row r="53" spans="1:7">
      <c r="A53" s="1687"/>
      <c r="B53" s="1692"/>
      <c r="C53" s="1634"/>
      <c r="D53" s="354" t="s">
        <v>228</v>
      </c>
      <c r="E53" s="958">
        <v>645</v>
      </c>
      <c r="F53" s="354" t="s">
        <v>228</v>
      </c>
      <c r="G53" s="959">
        <v>218</v>
      </c>
    </row>
    <row r="54" spans="1:7">
      <c r="A54" s="1693" t="s">
        <v>275</v>
      </c>
      <c r="B54" s="1692">
        <v>26</v>
      </c>
      <c r="C54" s="1634">
        <v>1969</v>
      </c>
      <c r="D54" s="354" t="s">
        <v>227</v>
      </c>
      <c r="E54" s="958">
        <v>1553</v>
      </c>
      <c r="F54" s="354" t="s">
        <v>227</v>
      </c>
      <c r="G54" s="959">
        <v>218</v>
      </c>
    </row>
    <row r="55" spans="1:7">
      <c r="A55" s="1687"/>
      <c r="B55" s="1692"/>
      <c r="C55" s="1634"/>
      <c r="D55" s="354" t="s">
        <v>49</v>
      </c>
      <c r="E55" s="958">
        <v>772</v>
      </c>
      <c r="F55" s="354" t="s">
        <v>49</v>
      </c>
      <c r="G55" s="959">
        <v>0</v>
      </c>
    </row>
    <row r="56" spans="1:7">
      <c r="A56" s="1687"/>
      <c r="B56" s="1692"/>
      <c r="C56" s="1634"/>
      <c r="D56" s="354" t="s">
        <v>228</v>
      </c>
      <c r="E56" s="958">
        <v>781</v>
      </c>
      <c r="F56" s="354" t="s">
        <v>228</v>
      </c>
      <c r="G56" s="959">
        <v>218</v>
      </c>
    </row>
    <row r="57" spans="1:7">
      <c r="A57" s="1693" t="s">
        <v>642</v>
      </c>
      <c r="B57" s="1694">
        <v>8</v>
      </c>
      <c r="C57" s="1696">
        <v>490</v>
      </c>
      <c r="D57" s="354" t="s">
        <v>227</v>
      </c>
      <c r="E57" s="958">
        <v>355</v>
      </c>
      <c r="F57" s="354" t="s">
        <v>227</v>
      </c>
      <c r="G57" s="959">
        <v>50</v>
      </c>
    </row>
    <row r="58" spans="1:7">
      <c r="A58" s="1687"/>
      <c r="B58" s="1694"/>
      <c r="C58" s="1696"/>
      <c r="D58" s="354" t="s">
        <v>49</v>
      </c>
      <c r="E58" s="958">
        <v>182</v>
      </c>
      <c r="F58" s="354" t="s">
        <v>49</v>
      </c>
      <c r="G58" s="959">
        <v>0</v>
      </c>
    </row>
    <row r="59" spans="1:7" ht="17.25" thickBot="1">
      <c r="A59" s="1558"/>
      <c r="B59" s="1695"/>
      <c r="C59" s="1697"/>
      <c r="D59" s="355" t="s">
        <v>228</v>
      </c>
      <c r="E59" s="960">
        <v>173</v>
      </c>
      <c r="F59" s="355" t="s">
        <v>228</v>
      </c>
      <c r="G59" s="961">
        <v>50</v>
      </c>
    </row>
    <row r="61" spans="1:7">
      <c r="A61" s="45" t="s">
        <v>1448</v>
      </c>
    </row>
  </sheetData>
  <mergeCells count="60">
    <mergeCell ref="A48:A50"/>
    <mergeCell ref="A57:A59"/>
    <mergeCell ref="B57:B59"/>
    <mergeCell ref="C57:C59"/>
    <mergeCell ref="A51:A53"/>
    <mergeCell ref="A54:A56"/>
    <mergeCell ref="B48:B50"/>
    <mergeCell ref="C48:C50"/>
    <mergeCell ref="B51:B53"/>
    <mergeCell ref="C51:C53"/>
    <mergeCell ref="B54:B56"/>
    <mergeCell ref="C54:C56"/>
    <mergeCell ref="A42:A44"/>
    <mergeCell ref="A45:A47"/>
    <mergeCell ref="B42:B44"/>
    <mergeCell ref="C42:C44"/>
    <mergeCell ref="B45:B47"/>
    <mergeCell ref="C45:C47"/>
    <mergeCell ref="A36:A38"/>
    <mergeCell ref="A39:A41"/>
    <mergeCell ref="B36:B38"/>
    <mergeCell ref="C36:C38"/>
    <mergeCell ref="B39:B41"/>
    <mergeCell ref="C39:C41"/>
    <mergeCell ref="A33:A35"/>
    <mergeCell ref="A30:A32"/>
    <mergeCell ref="B30:B32"/>
    <mergeCell ref="C30:C32"/>
    <mergeCell ref="B33:B35"/>
    <mergeCell ref="C33:C35"/>
    <mergeCell ref="A24:A26"/>
    <mergeCell ref="A27:A29"/>
    <mergeCell ref="B24:B26"/>
    <mergeCell ref="C24:C26"/>
    <mergeCell ref="B27:B29"/>
    <mergeCell ref="C27:C29"/>
    <mergeCell ref="A21:A23"/>
    <mergeCell ref="B18:B20"/>
    <mergeCell ref="C18:C20"/>
    <mergeCell ref="B21:B23"/>
    <mergeCell ref="C21:C23"/>
    <mergeCell ref="B12:B14"/>
    <mergeCell ref="C12:C14"/>
    <mergeCell ref="B15:B17"/>
    <mergeCell ref="C15:C17"/>
    <mergeCell ref="A18:A20"/>
    <mergeCell ref="A12:A14"/>
    <mergeCell ref="A15:A17"/>
    <mergeCell ref="A1:G1"/>
    <mergeCell ref="A4:A5"/>
    <mergeCell ref="C4:E4"/>
    <mergeCell ref="F4:G5"/>
    <mergeCell ref="D5:E5"/>
    <mergeCell ref="B4:B5"/>
    <mergeCell ref="A6:A8"/>
    <mergeCell ref="B6:B8"/>
    <mergeCell ref="C6:C8"/>
    <mergeCell ref="A9:A11"/>
    <mergeCell ref="B9:B11"/>
    <mergeCell ref="C9:C11"/>
  </mergeCells>
  <phoneticPr fontId="9" type="noConversion"/>
  <pageMargins left="0.7" right="0.7" top="0.42" bottom="0.27" header="0.3" footer="0.3"/>
  <pageSetup paperSize="9" scale="8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Y26"/>
  <sheetViews>
    <sheetView zoomScale="80" zoomScaleNormal="80" workbookViewId="0">
      <selection activeCell="L15" sqref="L15"/>
    </sheetView>
  </sheetViews>
  <sheetFormatPr defaultRowHeight="16.5"/>
  <cols>
    <col min="1" max="1" width="6.25" style="14" customWidth="1"/>
    <col min="2" max="2" width="10.625" bestFit="1" customWidth="1"/>
    <col min="3" max="3" width="11.875" style="28" customWidth="1"/>
    <col min="4" max="4" width="9.375" style="28" bestFit="1" customWidth="1"/>
    <col min="5" max="5" width="9.125" style="28" bestFit="1" customWidth="1"/>
    <col min="6" max="6" width="9.375" style="28" bestFit="1" customWidth="1"/>
    <col min="7" max="8" width="10.625" style="28" bestFit="1" customWidth="1"/>
    <col min="9" max="9" width="11.125" style="28" customWidth="1"/>
    <col min="10" max="12" width="9.125" style="28" bestFit="1" customWidth="1"/>
    <col min="13" max="14" width="9.125" style="28" customWidth="1"/>
    <col min="15" max="15" width="12.375" style="28" customWidth="1"/>
    <col min="16" max="16" width="12.125" style="28" customWidth="1"/>
    <col min="17" max="23" width="9.125" style="28" bestFit="1" customWidth="1"/>
    <col min="24" max="24" width="9.375" style="28" bestFit="1" customWidth="1"/>
    <col min="25" max="25" width="9.125" style="28" bestFit="1" customWidth="1"/>
  </cols>
  <sheetData>
    <row r="1" spans="1:25" ht="26.25">
      <c r="A1" s="1331" t="s">
        <v>743</v>
      </c>
      <c r="B1" s="1331"/>
      <c r="C1" s="1331"/>
      <c r="D1" s="1331"/>
      <c r="E1" s="1331"/>
      <c r="F1" s="1331"/>
      <c r="G1" s="1331"/>
      <c r="H1" s="1331"/>
      <c r="I1" s="1331"/>
      <c r="J1" s="1331"/>
      <c r="K1" s="1331"/>
      <c r="L1" s="1331"/>
      <c r="M1" s="1331"/>
      <c r="N1" s="1331"/>
      <c r="O1" s="1331"/>
      <c r="P1" s="1331"/>
      <c r="Q1" s="1331"/>
      <c r="R1" s="1331"/>
      <c r="S1" s="1331"/>
      <c r="T1" s="1331"/>
      <c r="U1" s="1331"/>
      <c r="V1" s="1331"/>
      <c r="W1" s="1331"/>
      <c r="X1" s="1331"/>
      <c r="Y1" s="1331"/>
    </row>
    <row r="2" spans="1:25" ht="16.5" customHeight="1">
      <c r="A2" s="204" t="s">
        <v>744</v>
      </c>
      <c r="C2" s="11"/>
      <c r="D2" s="4"/>
      <c r="E2" s="4"/>
      <c r="F2" s="4"/>
      <c r="G2" s="4"/>
      <c r="H2" s="4"/>
      <c r="I2" s="4"/>
      <c r="J2" s="4"/>
      <c r="K2" s="4"/>
      <c r="L2" s="4"/>
      <c r="M2" s="111"/>
      <c r="N2" s="111"/>
      <c r="O2" s="111"/>
      <c r="P2" s="111"/>
      <c r="Q2" s="4"/>
      <c r="R2"/>
      <c r="S2"/>
      <c r="T2"/>
      <c r="U2"/>
      <c r="V2"/>
      <c r="W2"/>
      <c r="X2"/>
      <c r="Y2"/>
    </row>
    <row r="3" spans="1:25" ht="17.25" customHeight="1" thickBot="1">
      <c r="A3" s="35"/>
      <c r="B3" s="13"/>
      <c r="C3"/>
      <c r="D3"/>
      <c r="E3"/>
      <c r="F3" s="8"/>
      <c r="G3"/>
      <c r="H3"/>
      <c r="I3"/>
      <c r="J3" s="522" t="s">
        <v>959</v>
      </c>
      <c r="K3"/>
      <c r="L3"/>
      <c r="M3" s="107"/>
      <c r="N3" s="107"/>
      <c r="O3" s="529"/>
      <c r="P3" s="529"/>
      <c r="Q3"/>
      <c r="R3"/>
      <c r="S3"/>
      <c r="T3"/>
      <c r="U3"/>
      <c r="V3"/>
      <c r="W3"/>
      <c r="X3"/>
      <c r="Y3" s="3" t="s">
        <v>431</v>
      </c>
    </row>
    <row r="4" spans="1:25" s="1" customFormat="1" ht="18.75" customHeight="1">
      <c r="A4" s="1622" t="s">
        <v>230</v>
      </c>
      <c r="B4" s="1380" t="s">
        <v>25</v>
      </c>
      <c r="C4" s="1702" t="s">
        <v>735</v>
      </c>
      <c r="D4" s="1702"/>
      <c r="E4" s="1702"/>
      <c r="F4" s="1703"/>
      <c r="G4" s="1698" t="s">
        <v>413</v>
      </c>
      <c r="H4" s="1699"/>
      <c r="I4" s="1699"/>
      <c r="J4" s="1699"/>
      <c r="K4" s="1699"/>
      <c r="L4" s="1699"/>
      <c r="M4" s="1699"/>
      <c r="N4" s="1699"/>
      <c r="O4" s="1699"/>
      <c r="P4" s="1700"/>
      <c r="Q4" s="1704" t="s">
        <v>400</v>
      </c>
      <c r="R4" s="1704" t="s">
        <v>401</v>
      </c>
      <c r="S4" s="1704" t="s">
        <v>406</v>
      </c>
      <c r="T4" s="1706" t="s">
        <v>432</v>
      </c>
      <c r="U4" s="1702"/>
      <c r="V4" s="1703"/>
      <c r="W4" s="1704" t="s">
        <v>408</v>
      </c>
      <c r="X4" s="1704" t="s">
        <v>1412</v>
      </c>
      <c r="Y4" s="1707" t="s">
        <v>389</v>
      </c>
    </row>
    <row r="5" spans="1:25" s="1" customFormat="1" ht="75.75" customHeight="1" thickBot="1">
      <c r="A5" s="1678"/>
      <c r="B5" s="1701"/>
      <c r="C5" s="326" t="s">
        <v>229</v>
      </c>
      <c r="D5" s="329" t="s">
        <v>745</v>
      </c>
      <c r="E5" s="329" t="s">
        <v>746</v>
      </c>
      <c r="F5" s="329" t="s">
        <v>747</v>
      </c>
      <c r="G5" s="427" t="s">
        <v>229</v>
      </c>
      <c r="H5" s="427" t="s">
        <v>399</v>
      </c>
      <c r="I5" s="427" t="s">
        <v>600</v>
      </c>
      <c r="J5" s="427" t="s">
        <v>433</v>
      </c>
      <c r="K5" s="427" t="s">
        <v>409</v>
      </c>
      <c r="L5" s="427" t="s">
        <v>410</v>
      </c>
      <c r="M5" s="427" t="s">
        <v>803</v>
      </c>
      <c r="N5" s="427" t="s">
        <v>880</v>
      </c>
      <c r="O5" s="427" t="s">
        <v>1413</v>
      </c>
      <c r="P5" s="427" t="s">
        <v>1414</v>
      </c>
      <c r="Q5" s="1705"/>
      <c r="R5" s="1705"/>
      <c r="S5" s="1705"/>
      <c r="T5" s="348" t="s">
        <v>229</v>
      </c>
      <c r="U5" s="348" t="s">
        <v>407</v>
      </c>
      <c r="V5" s="329" t="s">
        <v>434</v>
      </c>
      <c r="W5" s="1705"/>
      <c r="X5" s="1705"/>
      <c r="Y5" s="1708"/>
    </row>
    <row r="6" spans="1:25" ht="30" customHeight="1">
      <c r="A6" s="284" t="s">
        <v>24</v>
      </c>
      <c r="B6" s="224">
        <f>C6+G6+Q6+R6+S6+T6+W6+X6+Y6</f>
        <v>301719</v>
      </c>
      <c r="C6" s="222">
        <f>SUM(D6:F6)</f>
        <v>43550</v>
      </c>
      <c r="D6" s="223">
        <f>SUM(D7:D23)</f>
        <v>23781</v>
      </c>
      <c r="E6" s="223">
        <f t="shared" ref="E6:F6" si="0">SUM(E7:E23)</f>
        <v>6652</v>
      </c>
      <c r="F6" s="223">
        <f t="shared" si="0"/>
        <v>13117</v>
      </c>
      <c r="G6" s="223">
        <f>SUM(H6:P6)</f>
        <v>212332</v>
      </c>
      <c r="H6" s="223">
        <f t="shared" ref="H6" si="1">SUM(H7:H23)</f>
        <v>195078</v>
      </c>
      <c r="I6" s="223">
        <f t="shared" ref="I6" si="2">SUM(I7:I23)</f>
        <v>1531</v>
      </c>
      <c r="J6" s="223">
        <f t="shared" ref="J6" si="3">SUM(J7:J23)</f>
        <v>475</v>
      </c>
      <c r="K6" s="223">
        <f t="shared" ref="K6" si="4">SUM(K7:K23)</f>
        <v>6467</v>
      </c>
      <c r="L6" s="223">
        <f t="shared" ref="L6" si="5">SUM(L7:L23)</f>
        <v>307</v>
      </c>
      <c r="M6" s="223">
        <f t="shared" ref="M6:P6" si="6">SUM(M7:M23)</f>
        <v>249</v>
      </c>
      <c r="N6" s="223">
        <f t="shared" si="6"/>
        <v>1643</v>
      </c>
      <c r="O6" s="223">
        <f t="shared" si="6"/>
        <v>3685</v>
      </c>
      <c r="P6" s="223">
        <f t="shared" si="6"/>
        <v>2897</v>
      </c>
      <c r="Q6" s="223">
        <f t="shared" ref="Q6" si="7">SUM(Q7:Q23)</f>
        <v>1776</v>
      </c>
      <c r="R6" s="223">
        <f t="shared" ref="R6" si="8">SUM(R7:R23)</f>
        <v>529</v>
      </c>
      <c r="S6" s="223">
        <f t="shared" ref="S6" si="9">SUM(S7:S23)</f>
        <v>848</v>
      </c>
      <c r="T6" s="223">
        <f>SUM(U6:V6)</f>
        <v>1211</v>
      </c>
      <c r="U6" s="223">
        <f t="shared" ref="U6" si="10">SUM(U7:U23)</f>
        <v>640</v>
      </c>
      <c r="V6" s="223">
        <f t="shared" ref="V6" si="11">SUM(V7:V23)</f>
        <v>571</v>
      </c>
      <c r="W6" s="223">
        <f t="shared" ref="W6" si="12">SUM(W7:W23)</f>
        <v>1171</v>
      </c>
      <c r="X6" s="223">
        <f t="shared" ref="X6" si="13">SUM(X7:X23)</f>
        <v>26710</v>
      </c>
      <c r="Y6" s="558">
        <f t="shared" ref="Y6" si="14">SUM(Y7:Y23)</f>
        <v>13592</v>
      </c>
    </row>
    <row r="7" spans="1:25" ht="30" customHeight="1">
      <c r="A7" s="281" t="s">
        <v>318</v>
      </c>
      <c r="B7" s="71">
        <v>51433</v>
      </c>
      <c r="C7" s="358">
        <f>SUM(D7:F7)</f>
        <v>6707</v>
      </c>
      <c r="D7" s="185">
        <v>3325</v>
      </c>
      <c r="E7" s="185">
        <v>1125</v>
      </c>
      <c r="F7" s="185">
        <v>2257</v>
      </c>
      <c r="G7" s="185">
        <f>SUM(H7:P7)</f>
        <v>35967</v>
      </c>
      <c r="H7" s="185">
        <v>31411</v>
      </c>
      <c r="I7" s="185">
        <v>378</v>
      </c>
      <c r="J7" s="185">
        <v>212</v>
      </c>
      <c r="K7" s="185">
        <v>1039</v>
      </c>
      <c r="L7" s="185">
        <v>68</v>
      </c>
      <c r="M7" s="185">
        <v>137</v>
      </c>
      <c r="N7" s="185">
        <v>1357</v>
      </c>
      <c r="O7" s="555">
        <v>635</v>
      </c>
      <c r="P7" s="555">
        <v>730</v>
      </c>
      <c r="Q7" s="185">
        <v>386</v>
      </c>
      <c r="R7" s="185">
        <v>61</v>
      </c>
      <c r="S7" s="185">
        <v>140</v>
      </c>
      <c r="T7" s="185">
        <f>SUM(U7:V7)</f>
        <v>143</v>
      </c>
      <c r="U7" s="185">
        <v>77</v>
      </c>
      <c r="V7" s="185">
        <v>66</v>
      </c>
      <c r="W7" s="451">
        <v>183</v>
      </c>
      <c r="X7" s="451">
        <v>5010</v>
      </c>
      <c r="Y7" s="186">
        <v>2836</v>
      </c>
    </row>
    <row r="8" spans="1:25" ht="30" customHeight="1">
      <c r="A8" s="281" t="s">
        <v>319</v>
      </c>
      <c r="B8" s="71">
        <v>15029</v>
      </c>
      <c r="C8" s="358">
        <f t="shared" ref="C8:C23" si="15">SUM(D8:F8)</f>
        <v>1890</v>
      </c>
      <c r="D8" s="185">
        <v>782</v>
      </c>
      <c r="E8" s="185">
        <v>344</v>
      </c>
      <c r="F8" s="185">
        <v>764</v>
      </c>
      <c r="G8" s="185">
        <f t="shared" ref="G8:G23" si="16">SUM(H8:P8)</f>
        <v>10707</v>
      </c>
      <c r="H8" s="185">
        <v>10008</v>
      </c>
      <c r="I8" s="185">
        <v>44</v>
      </c>
      <c r="J8" s="185">
        <v>36</v>
      </c>
      <c r="K8" s="185">
        <v>257</v>
      </c>
      <c r="L8" s="185">
        <v>24</v>
      </c>
      <c r="M8" s="185">
        <v>9</v>
      </c>
      <c r="N8" s="185">
        <v>8</v>
      </c>
      <c r="O8" s="555">
        <v>197</v>
      </c>
      <c r="P8" s="555">
        <v>124</v>
      </c>
      <c r="Q8" s="185">
        <v>120</v>
      </c>
      <c r="R8" s="185">
        <v>46</v>
      </c>
      <c r="S8" s="185">
        <v>50</v>
      </c>
      <c r="T8" s="185">
        <f t="shared" ref="T8:T22" si="17">SUM(U8:V8)</f>
        <v>64</v>
      </c>
      <c r="U8" s="185">
        <v>33</v>
      </c>
      <c r="V8" s="185">
        <v>31</v>
      </c>
      <c r="W8" s="451">
        <v>59</v>
      </c>
      <c r="X8" s="451">
        <v>1320</v>
      </c>
      <c r="Y8" s="186">
        <v>773</v>
      </c>
    </row>
    <row r="9" spans="1:25" ht="30" customHeight="1">
      <c r="A9" s="281" t="s">
        <v>320</v>
      </c>
      <c r="B9" s="71">
        <v>12902</v>
      </c>
      <c r="C9" s="358">
        <f t="shared" si="15"/>
        <v>1577</v>
      </c>
      <c r="D9" s="185">
        <v>646</v>
      </c>
      <c r="E9" s="185">
        <v>294</v>
      </c>
      <c r="F9" s="185">
        <v>637</v>
      </c>
      <c r="G9" s="185">
        <f t="shared" si="16"/>
        <v>9418</v>
      </c>
      <c r="H9" s="185">
        <v>8809</v>
      </c>
      <c r="I9" s="185">
        <v>32</v>
      </c>
      <c r="J9" s="185">
        <v>26</v>
      </c>
      <c r="K9" s="185">
        <v>277</v>
      </c>
      <c r="L9" s="185">
        <v>8</v>
      </c>
      <c r="M9" s="185">
        <v>4</v>
      </c>
      <c r="N9" s="185">
        <v>6</v>
      </c>
      <c r="O9" s="555">
        <v>177</v>
      </c>
      <c r="P9" s="555">
        <v>79</v>
      </c>
      <c r="Q9" s="185">
        <v>181</v>
      </c>
      <c r="R9" s="185">
        <v>59</v>
      </c>
      <c r="S9" s="185">
        <v>47</v>
      </c>
      <c r="T9" s="185">
        <f t="shared" si="17"/>
        <v>34</v>
      </c>
      <c r="U9" s="185">
        <v>17</v>
      </c>
      <c r="V9" s="185">
        <v>17</v>
      </c>
      <c r="W9" s="451">
        <v>39</v>
      </c>
      <c r="X9" s="451">
        <v>1124</v>
      </c>
      <c r="Y9" s="186">
        <v>423</v>
      </c>
    </row>
    <row r="10" spans="1:25" ht="30" customHeight="1">
      <c r="A10" s="281" t="s">
        <v>321</v>
      </c>
      <c r="B10" s="71">
        <v>15968</v>
      </c>
      <c r="C10" s="358">
        <f t="shared" si="15"/>
        <v>2252</v>
      </c>
      <c r="D10" s="185">
        <v>1278</v>
      </c>
      <c r="E10" s="185">
        <v>271</v>
      </c>
      <c r="F10" s="185">
        <v>703</v>
      </c>
      <c r="G10" s="185">
        <f t="shared" si="16"/>
        <v>11233</v>
      </c>
      <c r="H10" s="185">
        <v>10459</v>
      </c>
      <c r="I10" s="185">
        <v>62</v>
      </c>
      <c r="J10" s="185">
        <v>5</v>
      </c>
      <c r="K10" s="185">
        <v>285</v>
      </c>
      <c r="L10" s="185">
        <v>19</v>
      </c>
      <c r="M10" s="185">
        <v>5</v>
      </c>
      <c r="N10" s="185">
        <v>24</v>
      </c>
      <c r="O10" s="555">
        <v>182</v>
      </c>
      <c r="P10" s="555">
        <v>192</v>
      </c>
      <c r="Q10" s="185">
        <v>72</v>
      </c>
      <c r="R10" s="185">
        <v>21</v>
      </c>
      <c r="S10" s="185">
        <v>50</v>
      </c>
      <c r="T10" s="185">
        <f t="shared" si="17"/>
        <v>93</v>
      </c>
      <c r="U10" s="185">
        <v>48</v>
      </c>
      <c r="V10" s="185">
        <v>45</v>
      </c>
      <c r="W10" s="451">
        <v>65</v>
      </c>
      <c r="X10" s="451">
        <v>1573</v>
      </c>
      <c r="Y10" s="186">
        <v>609</v>
      </c>
    </row>
    <row r="11" spans="1:25" ht="30" customHeight="1">
      <c r="A11" s="281" t="s">
        <v>322</v>
      </c>
      <c r="B11" s="71">
        <v>9747</v>
      </c>
      <c r="C11" s="358">
        <f t="shared" si="15"/>
        <v>1249</v>
      </c>
      <c r="D11" s="185">
        <v>662</v>
      </c>
      <c r="E11" s="185">
        <v>123</v>
      </c>
      <c r="F11" s="185">
        <v>464</v>
      </c>
      <c r="G11" s="185">
        <f t="shared" si="16"/>
        <v>7274</v>
      </c>
      <c r="H11" s="185">
        <v>6845</v>
      </c>
      <c r="I11" s="185">
        <v>36</v>
      </c>
      <c r="J11" s="185">
        <v>37</v>
      </c>
      <c r="K11" s="185">
        <v>124</v>
      </c>
      <c r="L11" s="185">
        <v>19</v>
      </c>
      <c r="M11" s="553">
        <v>0</v>
      </c>
      <c r="N11" s="185">
        <v>5</v>
      </c>
      <c r="O11" s="555">
        <v>143</v>
      </c>
      <c r="P11" s="555">
        <v>65</v>
      </c>
      <c r="Q11" s="185">
        <v>66</v>
      </c>
      <c r="R11" s="185">
        <v>50</v>
      </c>
      <c r="S11" s="185">
        <v>38</v>
      </c>
      <c r="T11" s="185">
        <f t="shared" si="17"/>
        <v>66</v>
      </c>
      <c r="U11" s="185">
        <v>30</v>
      </c>
      <c r="V11" s="185">
        <v>36</v>
      </c>
      <c r="W11" s="451">
        <v>22</v>
      </c>
      <c r="X11" s="451">
        <v>700</v>
      </c>
      <c r="Y11" s="186">
        <v>282</v>
      </c>
    </row>
    <row r="12" spans="1:25" ht="30" customHeight="1">
      <c r="A12" s="281" t="s">
        <v>323</v>
      </c>
      <c r="B12" s="71">
        <v>9866</v>
      </c>
      <c r="C12" s="358">
        <f t="shared" si="15"/>
        <v>1671</v>
      </c>
      <c r="D12" s="185">
        <v>1119</v>
      </c>
      <c r="E12" s="185">
        <v>202</v>
      </c>
      <c r="F12" s="185">
        <v>350</v>
      </c>
      <c r="G12" s="185">
        <f t="shared" si="16"/>
        <v>7150</v>
      </c>
      <c r="H12" s="185">
        <v>6503</v>
      </c>
      <c r="I12" s="185">
        <v>36</v>
      </c>
      <c r="J12" s="185">
        <v>4</v>
      </c>
      <c r="K12" s="185">
        <v>346</v>
      </c>
      <c r="L12" s="185">
        <v>2</v>
      </c>
      <c r="M12" s="185">
        <v>1</v>
      </c>
      <c r="N12" s="185">
        <v>58</v>
      </c>
      <c r="O12" s="555">
        <v>134</v>
      </c>
      <c r="P12" s="555">
        <v>66</v>
      </c>
      <c r="Q12" s="185">
        <v>27</v>
      </c>
      <c r="R12" s="185">
        <v>7</v>
      </c>
      <c r="S12" s="185">
        <v>23</v>
      </c>
      <c r="T12" s="185">
        <f t="shared" si="17"/>
        <v>35</v>
      </c>
      <c r="U12" s="185">
        <v>22</v>
      </c>
      <c r="V12" s="185">
        <v>13</v>
      </c>
      <c r="W12" s="451">
        <v>23</v>
      </c>
      <c r="X12" s="451">
        <v>713</v>
      </c>
      <c r="Y12" s="186">
        <v>217</v>
      </c>
    </row>
    <row r="13" spans="1:25" ht="30" customHeight="1">
      <c r="A13" s="281" t="s">
        <v>324</v>
      </c>
      <c r="B13" s="71">
        <v>6544</v>
      </c>
      <c r="C13" s="358">
        <f t="shared" si="15"/>
        <v>928</v>
      </c>
      <c r="D13" s="185">
        <v>404</v>
      </c>
      <c r="E13" s="185">
        <v>195</v>
      </c>
      <c r="F13" s="185">
        <v>329</v>
      </c>
      <c r="G13" s="185">
        <f t="shared" si="16"/>
        <v>4715</v>
      </c>
      <c r="H13" s="185">
        <v>4448</v>
      </c>
      <c r="I13" s="185">
        <v>32</v>
      </c>
      <c r="J13" s="185">
        <v>7</v>
      </c>
      <c r="K13" s="185">
        <v>90</v>
      </c>
      <c r="L13" s="185">
        <v>11</v>
      </c>
      <c r="M13" s="185">
        <v>1</v>
      </c>
      <c r="N13" s="185">
        <v>4</v>
      </c>
      <c r="O13" s="555">
        <v>64</v>
      </c>
      <c r="P13" s="555">
        <v>58</v>
      </c>
      <c r="Q13" s="185">
        <v>85</v>
      </c>
      <c r="R13" s="185">
        <v>29</v>
      </c>
      <c r="S13" s="185">
        <v>14</v>
      </c>
      <c r="T13" s="185">
        <f t="shared" si="17"/>
        <v>26</v>
      </c>
      <c r="U13" s="185">
        <v>19</v>
      </c>
      <c r="V13" s="185">
        <v>7</v>
      </c>
      <c r="W13" s="451">
        <v>17</v>
      </c>
      <c r="X13" s="451">
        <v>581</v>
      </c>
      <c r="Y13" s="186">
        <v>149</v>
      </c>
    </row>
    <row r="14" spans="1:25" ht="30" customHeight="1">
      <c r="A14" s="511" t="s">
        <v>870</v>
      </c>
      <c r="B14" s="71">
        <v>964</v>
      </c>
      <c r="C14" s="358">
        <f t="shared" si="15"/>
        <v>119</v>
      </c>
      <c r="D14" s="185">
        <v>61</v>
      </c>
      <c r="E14" s="185">
        <v>18</v>
      </c>
      <c r="F14" s="185">
        <v>40</v>
      </c>
      <c r="G14" s="185">
        <f t="shared" si="16"/>
        <v>654</v>
      </c>
      <c r="H14" s="185">
        <v>605</v>
      </c>
      <c r="I14" s="185">
        <v>8</v>
      </c>
      <c r="J14" s="553">
        <v>0</v>
      </c>
      <c r="K14" s="185">
        <v>9</v>
      </c>
      <c r="L14" s="553">
        <v>0</v>
      </c>
      <c r="M14" s="553">
        <v>0</v>
      </c>
      <c r="N14" s="553">
        <v>0</v>
      </c>
      <c r="O14" s="556">
        <v>18</v>
      </c>
      <c r="P14" s="556">
        <v>14</v>
      </c>
      <c r="Q14" s="553">
        <v>0</v>
      </c>
      <c r="R14" s="553">
        <v>0</v>
      </c>
      <c r="S14" s="185">
        <v>7</v>
      </c>
      <c r="T14" s="185">
        <f t="shared" si="17"/>
        <v>7</v>
      </c>
      <c r="U14" s="185">
        <v>4</v>
      </c>
      <c r="V14" s="185">
        <v>3</v>
      </c>
      <c r="W14" s="451">
        <v>7</v>
      </c>
      <c r="X14" s="451">
        <v>88</v>
      </c>
      <c r="Y14" s="186">
        <v>82</v>
      </c>
    </row>
    <row r="15" spans="1:25" ht="30" customHeight="1">
      <c r="A15" s="281" t="s">
        <v>325</v>
      </c>
      <c r="B15" s="71">
        <v>82521</v>
      </c>
      <c r="C15" s="358">
        <f t="shared" si="15"/>
        <v>13303</v>
      </c>
      <c r="D15" s="185">
        <v>8407</v>
      </c>
      <c r="E15" s="185">
        <v>1947</v>
      </c>
      <c r="F15" s="185">
        <v>2949</v>
      </c>
      <c r="G15" s="185">
        <f t="shared" si="16"/>
        <v>57924</v>
      </c>
      <c r="H15" s="185">
        <v>53677</v>
      </c>
      <c r="I15" s="185">
        <v>374</v>
      </c>
      <c r="J15" s="185">
        <v>24</v>
      </c>
      <c r="K15" s="185">
        <v>1830</v>
      </c>
      <c r="L15" s="185">
        <v>100</v>
      </c>
      <c r="M15" s="185">
        <v>53</v>
      </c>
      <c r="N15" s="185">
        <v>112</v>
      </c>
      <c r="O15" s="555">
        <v>1067</v>
      </c>
      <c r="P15" s="555">
        <v>687</v>
      </c>
      <c r="Q15" s="185">
        <v>262</v>
      </c>
      <c r="R15" s="185">
        <v>40</v>
      </c>
      <c r="S15" s="185">
        <v>217</v>
      </c>
      <c r="T15" s="185">
        <f t="shared" si="17"/>
        <v>323</v>
      </c>
      <c r="U15" s="185">
        <v>176</v>
      </c>
      <c r="V15" s="185">
        <v>147</v>
      </c>
      <c r="W15" s="451">
        <v>298</v>
      </c>
      <c r="X15" s="451">
        <v>7485</v>
      </c>
      <c r="Y15" s="186">
        <v>2669</v>
      </c>
    </row>
    <row r="16" spans="1:25" ht="30" customHeight="1">
      <c r="A16" s="281" t="s">
        <v>326</v>
      </c>
      <c r="B16" s="71">
        <v>8783</v>
      </c>
      <c r="C16" s="358">
        <f t="shared" si="15"/>
        <v>1260</v>
      </c>
      <c r="D16" s="185">
        <v>591</v>
      </c>
      <c r="E16" s="185">
        <v>206</v>
      </c>
      <c r="F16" s="185">
        <v>463</v>
      </c>
      <c r="G16" s="185">
        <f t="shared" si="16"/>
        <v>5919</v>
      </c>
      <c r="H16" s="185">
        <v>5451</v>
      </c>
      <c r="I16" s="185">
        <v>91</v>
      </c>
      <c r="J16" s="185">
        <v>5</v>
      </c>
      <c r="K16" s="185">
        <v>132</v>
      </c>
      <c r="L16" s="185">
        <v>3</v>
      </c>
      <c r="M16" s="185">
        <v>9</v>
      </c>
      <c r="N16" s="185">
        <v>8</v>
      </c>
      <c r="O16" s="555">
        <v>120</v>
      </c>
      <c r="P16" s="555">
        <v>100</v>
      </c>
      <c r="Q16" s="185">
        <v>18</v>
      </c>
      <c r="R16" s="185">
        <v>3</v>
      </c>
      <c r="S16" s="185">
        <v>22</v>
      </c>
      <c r="T16" s="185">
        <f t="shared" si="17"/>
        <v>38</v>
      </c>
      <c r="U16" s="185">
        <v>24</v>
      </c>
      <c r="V16" s="185">
        <v>14</v>
      </c>
      <c r="W16" s="451">
        <v>57</v>
      </c>
      <c r="X16" s="451">
        <v>903</v>
      </c>
      <c r="Y16" s="186">
        <v>563</v>
      </c>
    </row>
    <row r="17" spans="1:25" ht="30" customHeight="1">
      <c r="A17" s="281" t="s">
        <v>327</v>
      </c>
      <c r="B17" s="71">
        <v>9700</v>
      </c>
      <c r="C17" s="358">
        <f t="shared" si="15"/>
        <v>1211</v>
      </c>
      <c r="D17" s="185">
        <v>557</v>
      </c>
      <c r="E17" s="185">
        <v>186</v>
      </c>
      <c r="F17" s="185">
        <v>468</v>
      </c>
      <c r="G17" s="185">
        <f t="shared" si="16"/>
        <v>6764</v>
      </c>
      <c r="H17" s="185">
        <v>6196</v>
      </c>
      <c r="I17" s="185">
        <v>22</v>
      </c>
      <c r="J17" s="185">
        <v>11</v>
      </c>
      <c r="K17" s="185">
        <v>290</v>
      </c>
      <c r="L17" s="185">
        <v>3</v>
      </c>
      <c r="M17" s="185">
        <v>5</v>
      </c>
      <c r="N17" s="185">
        <v>8</v>
      </c>
      <c r="O17" s="555">
        <v>138</v>
      </c>
      <c r="P17" s="555">
        <v>91</v>
      </c>
      <c r="Q17" s="185">
        <v>31</v>
      </c>
      <c r="R17" s="185">
        <v>15</v>
      </c>
      <c r="S17" s="185">
        <v>39</v>
      </c>
      <c r="T17" s="185">
        <f t="shared" si="17"/>
        <v>79</v>
      </c>
      <c r="U17" s="185">
        <v>46</v>
      </c>
      <c r="V17" s="185">
        <v>33</v>
      </c>
      <c r="W17" s="451">
        <v>36</v>
      </c>
      <c r="X17" s="451">
        <v>980</v>
      </c>
      <c r="Y17" s="186">
        <v>545</v>
      </c>
    </row>
    <row r="18" spans="1:25" ht="30" customHeight="1">
      <c r="A18" s="281" t="s">
        <v>328</v>
      </c>
      <c r="B18" s="71">
        <v>13885</v>
      </c>
      <c r="C18" s="358">
        <f t="shared" si="15"/>
        <v>2063</v>
      </c>
      <c r="D18" s="185">
        <v>1142</v>
      </c>
      <c r="E18" s="185">
        <v>311</v>
      </c>
      <c r="F18" s="185">
        <v>610</v>
      </c>
      <c r="G18" s="185">
        <f t="shared" si="16"/>
        <v>8823</v>
      </c>
      <c r="H18" s="185">
        <v>8297</v>
      </c>
      <c r="I18" s="185">
        <v>44</v>
      </c>
      <c r="J18" s="185">
        <v>10</v>
      </c>
      <c r="K18" s="185">
        <v>208</v>
      </c>
      <c r="L18" s="185">
        <v>1</v>
      </c>
      <c r="M18" s="185">
        <v>3</v>
      </c>
      <c r="N18" s="185">
        <v>8</v>
      </c>
      <c r="O18" s="555">
        <v>129</v>
      </c>
      <c r="P18" s="555">
        <v>123</v>
      </c>
      <c r="Q18" s="185">
        <v>55</v>
      </c>
      <c r="R18" s="185">
        <v>20</v>
      </c>
      <c r="S18" s="185">
        <v>39</v>
      </c>
      <c r="T18" s="185">
        <f t="shared" si="17"/>
        <v>46</v>
      </c>
      <c r="U18" s="185">
        <v>24</v>
      </c>
      <c r="V18" s="185">
        <v>22</v>
      </c>
      <c r="W18" s="451">
        <v>80</v>
      </c>
      <c r="X18" s="451">
        <v>1076</v>
      </c>
      <c r="Y18" s="186">
        <v>1683</v>
      </c>
    </row>
    <row r="19" spans="1:25" ht="30" customHeight="1">
      <c r="A19" s="281" t="s">
        <v>329</v>
      </c>
      <c r="B19" s="71">
        <v>11888</v>
      </c>
      <c r="C19" s="358">
        <f t="shared" si="15"/>
        <v>1644</v>
      </c>
      <c r="D19" s="185">
        <v>843</v>
      </c>
      <c r="E19" s="185">
        <v>187</v>
      </c>
      <c r="F19" s="185">
        <v>614</v>
      </c>
      <c r="G19" s="185">
        <f t="shared" si="16"/>
        <v>8466</v>
      </c>
      <c r="H19" s="185">
        <v>7708</v>
      </c>
      <c r="I19" s="185">
        <v>67</v>
      </c>
      <c r="J19" s="185">
        <v>24</v>
      </c>
      <c r="K19" s="185">
        <v>381</v>
      </c>
      <c r="L19" s="185">
        <v>5</v>
      </c>
      <c r="M19" s="185">
        <v>5</v>
      </c>
      <c r="N19" s="185">
        <v>9</v>
      </c>
      <c r="O19" s="555">
        <v>174</v>
      </c>
      <c r="P19" s="555">
        <v>93</v>
      </c>
      <c r="Q19" s="185">
        <v>65</v>
      </c>
      <c r="R19" s="185">
        <v>28</v>
      </c>
      <c r="S19" s="185">
        <v>26</v>
      </c>
      <c r="T19" s="185">
        <f t="shared" si="17"/>
        <v>64</v>
      </c>
      <c r="U19" s="185">
        <v>28</v>
      </c>
      <c r="V19" s="185">
        <v>36</v>
      </c>
      <c r="W19" s="451">
        <v>79</v>
      </c>
      <c r="X19" s="451">
        <v>1054</v>
      </c>
      <c r="Y19" s="186">
        <v>462</v>
      </c>
    </row>
    <row r="20" spans="1:25" ht="30" customHeight="1">
      <c r="A20" s="281" t="s">
        <v>330</v>
      </c>
      <c r="B20" s="71">
        <v>10321</v>
      </c>
      <c r="C20" s="358">
        <f t="shared" si="15"/>
        <v>1212</v>
      </c>
      <c r="D20" s="185">
        <v>511</v>
      </c>
      <c r="E20" s="185">
        <v>145</v>
      </c>
      <c r="F20" s="185">
        <v>556</v>
      </c>
      <c r="G20" s="185">
        <f t="shared" si="16"/>
        <v>7312</v>
      </c>
      <c r="H20" s="185">
        <v>6766</v>
      </c>
      <c r="I20" s="185">
        <v>36</v>
      </c>
      <c r="J20" s="185">
        <v>13</v>
      </c>
      <c r="K20" s="185">
        <v>245</v>
      </c>
      <c r="L20" s="185">
        <v>1</v>
      </c>
      <c r="M20" s="185">
        <v>5</v>
      </c>
      <c r="N20" s="185">
        <v>5</v>
      </c>
      <c r="O20" s="555">
        <v>137</v>
      </c>
      <c r="P20" s="555">
        <v>104</v>
      </c>
      <c r="Q20" s="185">
        <v>89</v>
      </c>
      <c r="R20" s="185">
        <v>49</v>
      </c>
      <c r="S20" s="185">
        <v>38</v>
      </c>
      <c r="T20" s="185">
        <f t="shared" si="17"/>
        <v>47</v>
      </c>
      <c r="U20" s="185">
        <v>17</v>
      </c>
      <c r="V20" s="185">
        <v>30</v>
      </c>
      <c r="W20" s="451">
        <v>73</v>
      </c>
      <c r="X20" s="451">
        <v>895</v>
      </c>
      <c r="Y20" s="186">
        <v>606</v>
      </c>
    </row>
    <row r="21" spans="1:25" ht="30" customHeight="1">
      <c r="A21" s="281" t="s">
        <v>331</v>
      </c>
      <c r="B21" s="71">
        <v>15017</v>
      </c>
      <c r="C21" s="358">
        <f t="shared" si="15"/>
        <v>2255</v>
      </c>
      <c r="D21" s="185">
        <v>1079</v>
      </c>
      <c r="E21" s="185">
        <v>423</v>
      </c>
      <c r="F21" s="185">
        <v>753</v>
      </c>
      <c r="G21" s="185">
        <f t="shared" si="16"/>
        <v>10966</v>
      </c>
      <c r="H21" s="185">
        <v>10328</v>
      </c>
      <c r="I21" s="185">
        <v>66</v>
      </c>
      <c r="J21" s="185">
        <v>28</v>
      </c>
      <c r="K21" s="185">
        <v>312</v>
      </c>
      <c r="L21" s="185">
        <v>6</v>
      </c>
      <c r="M21" s="185">
        <v>1</v>
      </c>
      <c r="N21" s="185">
        <v>9</v>
      </c>
      <c r="O21" s="555">
        <v>132</v>
      </c>
      <c r="P21" s="555">
        <v>84</v>
      </c>
      <c r="Q21" s="185">
        <v>172</v>
      </c>
      <c r="R21" s="185">
        <v>56</v>
      </c>
      <c r="S21" s="185">
        <v>37</v>
      </c>
      <c r="T21" s="185">
        <f t="shared" si="17"/>
        <v>38</v>
      </c>
      <c r="U21" s="185">
        <v>19</v>
      </c>
      <c r="V21" s="185">
        <v>19</v>
      </c>
      <c r="W21" s="451">
        <v>47</v>
      </c>
      <c r="X21" s="451">
        <v>1053</v>
      </c>
      <c r="Y21" s="186">
        <v>393</v>
      </c>
    </row>
    <row r="22" spans="1:25" ht="30" customHeight="1">
      <c r="A22" s="313" t="s">
        <v>332</v>
      </c>
      <c r="B22" s="71">
        <v>21858</v>
      </c>
      <c r="C22" s="358">
        <f t="shared" si="15"/>
        <v>3610</v>
      </c>
      <c r="D22" s="185">
        <v>2194</v>
      </c>
      <c r="E22" s="185">
        <v>527</v>
      </c>
      <c r="F22" s="185">
        <v>889</v>
      </c>
      <c r="G22" s="185">
        <f t="shared" si="16"/>
        <v>15325</v>
      </c>
      <c r="H22" s="185">
        <v>14151</v>
      </c>
      <c r="I22" s="185">
        <v>123</v>
      </c>
      <c r="J22" s="185">
        <v>21</v>
      </c>
      <c r="K22" s="185">
        <v>562</v>
      </c>
      <c r="L22" s="185">
        <v>33</v>
      </c>
      <c r="M22" s="185">
        <v>11</v>
      </c>
      <c r="N22" s="185">
        <v>21</v>
      </c>
      <c r="O22" s="555">
        <v>192</v>
      </c>
      <c r="P22" s="555">
        <v>211</v>
      </c>
      <c r="Q22" s="185">
        <v>116</v>
      </c>
      <c r="R22" s="185">
        <v>38</v>
      </c>
      <c r="S22" s="185">
        <v>50</v>
      </c>
      <c r="T22" s="185">
        <f t="shared" si="17"/>
        <v>77</v>
      </c>
      <c r="U22" s="185">
        <v>42</v>
      </c>
      <c r="V22" s="185">
        <v>35</v>
      </c>
      <c r="W22" s="451">
        <v>67</v>
      </c>
      <c r="X22" s="451">
        <v>1670</v>
      </c>
      <c r="Y22" s="186">
        <v>905</v>
      </c>
    </row>
    <row r="23" spans="1:25" ht="34.5" customHeight="1" thickBot="1">
      <c r="A23" s="301" t="s">
        <v>333</v>
      </c>
      <c r="B23" s="73">
        <v>5293</v>
      </c>
      <c r="C23" s="359">
        <f t="shared" si="15"/>
        <v>599</v>
      </c>
      <c r="D23" s="187">
        <v>180</v>
      </c>
      <c r="E23" s="187">
        <v>148</v>
      </c>
      <c r="F23" s="187">
        <v>271</v>
      </c>
      <c r="G23" s="187">
        <f t="shared" si="16"/>
        <v>3715</v>
      </c>
      <c r="H23" s="187">
        <v>3416</v>
      </c>
      <c r="I23" s="187">
        <v>80</v>
      </c>
      <c r="J23" s="187">
        <v>12</v>
      </c>
      <c r="K23" s="187">
        <v>80</v>
      </c>
      <c r="L23" s="187">
        <v>4</v>
      </c>
      <c r="M23" s="557">
        <v>0</v>
      </c>
      <c r="N23" s="187">
        <v>1</v>
      </c>
      <c r="O23" s="187">
        <v>46</v>
      </c>
      <c r="P23" s="187">
        <v>76</v>
      </c>
      <c r="Q23" s="187">
        <v>31</v>
      </c>
      <c r="R23" s="187">
        <v>7</v>
      </c>
      <c r="S23" s="187">
        <v>11</v>
      </c>
      <c r="T23" s="187">
        <f>SUM(U23:V23)</f>
        <v>31</v>
      </c>
      <c r="U23" s="187">
        <v>14</v>
      </c>
      <c r="V23" s="187">
        <v>17</v>
      </c>
      <c r="W23" s="187">
        <v>19</v>
      </c>
      <c r="X23" s="187">
        <v>485</v>
      </c>
      <c r="Y23" s="188">
        <v>395</v>
      </c>
    </row>
    <row r="25" spans="1:25">
      <c r="A25" s="45" t="s">
        <v>1450</v>
      </c>
    </row>
    <row r="26" spans="1:25">
      <c r="A26" s="46"/>
    </row>
  </sheetData>
  <mergeCells count="12">
    <mergeCell ref="G4:P4"/>
    <mergeCell ref="A1:Y1"/>
    <mergeCell ref="A4:A5"/>
    <mergeCell ref="B4:B5"/>
    <mergeCell ref="C4:F4"/>
    <mergeCell ref="Q4:Q5"/>
    <mergeCell ref="R4:R5"/>
    <mergeCell ref="S4:S5"/>
    <mergeCell ref="T4:V4"/>
    <mergeCell ref="X4:X5"/>
    <mergeCell ref="Y4:Y5"/>
    <mergeCell ref="W4:W5"/>
  </mergeCells>
  <phoneticPr fontId="9" type="noConversion"/>
  <pageMargins left="0.25" right="0.25" top="0.25" bottom="0.16" header="0.3" footer="0.3"/>
  <pageSetup paperSize="9" scale="55" orientation="landscape" r:id="rId1"/>
  <ignoredErrors>
    <ignoredError sqref="C6 T6" formula="1"/>
    <ignoredError sqref="T7:T16 T17:T23" formulaRange="1"/>
  </ignoredErrors>
</worksheet>
</file>

<file path=xl/worksheets/sheet37.xml><?xml version="1.0" encoding="utf-8"?>
<worksheet xmlns="http://schemas.openxmlformats.org/spreadsheetml/2006/main" xmlns:r="http://schemas.openxmlformats.org/officeDocument/2006/relationships">
  <dimension ref="A1:Z41"/>
  <sheetViews>
    <sheetView zoomScale="90" zoomScaleNormal="90" workbookViewId="0">
      <selection activeCell="K25" sqref="K25"/>
    </sheetView>
  </sheetViews>
  <sheetFormatPr defaultRowHeight="16.5"/>
  <cols>
    <col min="3" max="3" width="11.5" customWidth="1"/>
    <col min="4" max="4" width="9.375" bestFit="1" customWidth="1"/>
    <col min="7" max="7" width="9.375" bestFit="1" customWidth="1"/>
    <col min="8" max="8" width="10.875" customWidth="1"/>
    <col min="9" max="9" width="10.25" customWidth="1"/>
    <col min="14" max="15" width="9" style="107"/>
    <col min="16" max="17" width="11.75" style="529" customWidth="1"/>
  </cols>
  <sheetData>
    <row r="1" spans="1:26" ht="26.25">
      <c r="A1" s="1331" t="s">
        <v>799</v>
      </c>
      <c r="B1" s="1331"/>
      <c r="C1" s="1331"/>
      <c r="D1" s="1331"/>
      <c r="E1" s="1331"/>
      <c r="F1" s="1331"/>
      <c r="G1" s="1331"/>
      <c r="H1" s="1331"/>
      <c r="I1" s="1331"/>
      <c r="J1" s="1331"/>
      <c r="K1" s="1331"/>
      <c r="L1" s="1331"/>
      <c r="M1" s="1331"/>
      <c r="N1" s="1331"/>
      <c r="O1" s="1331"/>
      <c r="P1" s="1331"/>
      <c r="Q1" s="1331"/>
      <c r="R1" s="1331"/>
      <c r="S1" s="1331"/>
      <c r="T1" s="1331"/>
      <c r="U1" s="1331"/>
      <c r="V1" s="1331"/>
      <c r="W1" s="1331"/>
      <c r="X1" s="1331"/>
      <c r="Y1" s="1331"/>
    </row>
    <row r="2" spans="1:26" ht="16.5" customHeight="1">
      <c r="A2" s="204" t="s">
        <v>748</v>
      </c>
      <c r="C2" s="11"/>
      <c r="D2" s="4"/>
      <c r="E2" s="4"/>
      <c r="F2" s="4"/>
      <c r="G2" s="4"/>
      <c r="H2" s="4"/>
      <c r="I2" s="4"/>
      <c r="J2" s="4"/>
      <c r="K2" s="4"/>
      <c r="L2" s="4"/>
      <c r="M2" s="4"/>
      <c r="N2" s="111"/>
      <c r="O2" s="111"/>
      <c r="P2" s="111"/>
      <c r="Q2" s="111"/>
    </row>
    <row r="3" spans="1:26" ht="17.25" thickBot="1">
      <c r="A3" s="35"/>
      <c r="B3" s="13"/>
      <c r="F3" s="8"/>
      <c r="J3" s="522" t="s">
        <v>959</v>
      </c>
      <c r="Z3" s="3" t="s">
        <v>431</v>
      </c>
    </row>
    <row r="4" spans="1:26" ht="16.5" customHeight="1">
      <c r="A4" s="1462" t="s">
        <v>26</v>
      </c>
      <c r="B4" s="1438" t="s">
        <v>27</v>
      </c>
      <c r="C4" s="1439"/>
      <c r="D4" s="1703" t="s">
        <v>735</v>
      </c>
      <c r="E4" s="1712"/>
      <c r="F4" s="1712"/>
      <c r="G4" s="1712"/>
      <c r="H4" s="1716" t="s">
        <v>28</v>
      </c>
      <c r="I4" s="1717"/>
      <c r="J4" s="1717"/>
      <c r="K4" s="1717"/>
      <c r="L4" s="1717"/>
      <c r="M4" s="1717"/>
      <c r="N4" s="1717"/>
      <c r="O4" s="1717"/>
      <c r="P4" s="1717"/>
      <c r="Q4" s="1718"/>
      <c r="R4" s="1712" t="s">
        <v>400</v>
      </c>
      <c r="S4" s="1712" t="s">
        <v>401</v>
      </c>
      <c r="T4" s="1712" t="s">
        <v>406</v>
      </c>
      <c r="U4" s="1712" t="s">
        <v>29</v>
      </c>
      <c r="V4" s="1712"/>
      <c r="W4" s="1712"/>
      <c r="X4" s="1712" t="s">
        <v>408</v>
      </c>
      <c r="Y4" s="1712" t="s">
        <v>388</v>
      </c>
      <c r="Z4" s="1714" t="s">
        <v>389</v>
      </c>
    </row>
    <row r="5" spans="1:26" ht="83.25" thickBot="1">
      <c r="A5" s="1481"/>
      <c r="B5" s="1482"/>
      <c r="C5" s="1567"/>
      <c r="D5" s="326" t="s">
        <v>30</v>
      </c>
      <c r="E5" s="329" t="s">
        <v>745</v>
      </c>
      <c r="F5" s="329" t="s">
        <v>746</v>
      </c>
      <c r="G5" s="329" t="s">
        <v>747</v>
      </c>
      <c r="H5" s="329" t="s">
        <v>30</v>
      </c>
      <c r="I5" s="329" t="s">
        <v>399</v>
      </c>
      <c r="J5" s="329" t="s">
        <v>931</v>
      </c>
      <c r="K5" s="329" t="s">
        <v>31</v>
      </c>
      <c r="L5" s="329" t="s">
        <v>409</v>
      </c>
      <c r="M5" s="329" t="s">
        <v>410</v>
      </c>
      <c r="N5" s="329" t="s">
        <v>804</v>
      </c>
      <c r="O5" s="458" t="s">
        <v>894</v>
      </c>
      <c r="P5" s="427" t="s">
        <v>1413</v>
      </c>
      <c r="Q5" s="427" t="s">
        <v>1414</v>
      </c>
      <c r="R5" s="1713"/>
      <c r="S5" s="1713"/>
      <c r="T5" s="1713"/>
      <c r="U5" s="348" t="s">
        <v>30</v>
      </c>
      <c r="V5" s="348" t="s">
        <v>407</v>
      </c>
      <c r="W5" s="329" t="s">
        <v>32</v>
      </c>
      <c r="X5" s="1713"/>
      <c r="Y5" s="1713"/>
      <c r="Z5" s="1715"/>
    </row>
    <row r="6" spans="1:26">
      <c r="A6" s="1462" t="s">
        <v>486</v>
      </c>
      <c r="B6" s="280" t="s">
        <v>49</v>
      </c>
      <c r="C6" s="223">
        <f>SUM(C8,C10,C12,C14,C16,C18,C20,C22,C24,C26,C28,C30,C32,C34,C36,C38,C40)</f>
        <v>13182</v>
      </c>
      <c r="D6" s="222">
        <f>SUM(E6:G6)</f>
        <v>1500</v>
      </c>
      <c r="E6" s="223">
        <f>SUM(E8,E10,E12,E14,E16,E18,E20,E22,E24,E26,E28,E30,E32,E34,E36,E38,E40)</f>
        <v>293</v>
      </c>
      <c r="F6" s="223">
        <f t="shared" ref="F6:I6" si="0">SUM(F8,F10,F12,F14,F16,F18,F20,F22,F24,F26,F28,F30,F32,F34,F36,F38,F40)</f>
        <v>240</v>
      </c>
      <c r="G6" s="223">
        <f t="shared" si="0"/>
        <v>967</v>
      </c>
      <c r="H6" s="223">
        <f>SUM(I6:Q6)</f>
        <v>2131</v>
      </c>
      <c r="I6" s="223">
        <f t="shared" si="0"/>
        <v>1297</v>
      </c>
      <c r="J6" s="223">
        <f t="shared" ref="J6:Q6" si="1">SUM(J8,J10,J12,J14,J16,J18,J20,J22,J24,J26,J28,J30,J32,J34,J36,J38,J40)</f>
        <v>8</v>
      </c>
      <c r="K6" s="223">
        <f t="shared" si="1"/>
        <v>65</v>
      </c>
      <c r="L6" s="223">
        <f t="shared" si="1"/>
        <v>404</v>
      </c>
      <c r="M6" s="223">
        <f t="shared" si="1"/>
        <v>14</v>
      </c>
      <c r="N6" s="223">
        <f t="shared" si="1"/>
        <v>10</v>
      </c>
      <c r="O6" s="223">
        <f t="shared" si="1"/>
        <v>95</v>
      </c>
      <c r="P6" s="223">
        <f t="shared" si="1"/>
        <v>218</v>
      </c>
      <c r="Q6" s="223">
        <f t="shared" si="1"/>
        <v>20</v>
      </c>
      <c r="R6" s="223">
        <f t="shared" ref="R6:T6" si="2">SUM(R8,R10,R12,R14,R16,R18,R20,R22,R24,R26,R28,R30,R32,R34,R36,R38,R40)</f>
        <v>97</v>
      </c>
      <c r="S6" s="223">
        <f t="shared" si="2"/>
        <v>50</v>
      </c>
      <c r="T6" s="223">
        <f t="shared" si="2"/>
        <v>6</v>
      </c>
      <c r="U6" s="223">
        <f>SUM(V6:W6)</f>
        <v>42</v>
      </c>
      <c r="V6" s="223">
        <f t="shared" ref="V6:Z6" si="3">SUM(V8,V10,V12,V14,V16,V18,V20,V22,V24,V26,V28,V30,V32,V34,V36,V38,V40)</f>
        <v>14</v>
      </c>
      <c r="W6" s="223">
        <f t="shared" si="3"/>
        <v>28</v>
      </c>
      <c r="X6" s="223">
        <f t="shared" si="3"/>
        <v>439</v>
      </c>
      <c r="Y6" s="223">
        <f t="shared" si="3"/>
        <v>74</v>
      </c>
      <c r="Z6" s="558">
        <f t="shared" si="3"/>
        <v>8843</v>
      </c>
    </row>
    <row r="7" spans="1:26" ht="17.25" thickBot="1">
      <c r="A7" s="1481"/>
      <c r="B7" s="279" t="s">
        <v>228</v>
      </c>
      <c r="C7" s="362">
        <f>SUM(C9,C11,C13,C15,C17,C19,C21,C23,C25,C27,C29,C31,C33,C35,C37,C39,C41)</f>
        <v>288537</v>
      </c>
      <c r="D7" s="361">
        <f>SUM(E7:G7)</f>
        <v>42050</v>
      </c>
      <c r="E7" s="362">
        <f>SUM(E9,E11,E13,E15,E17,E19,E21,E23,E25,E27,E29,E31,E33,E35,E37,E39,E41)</f>
        <v>23488</v>
      </c>
      <c r="F7" s="362">
        <f t="shared" ref="F7:Q7" si="4">SUM(F9,F11,F13,F15,F17,F19,F21,F23,F25,F27,F29,F31,F33,F35,F37,F39,F41)</f>
        <v>6412</v>
      </c>
      <c r="G7" s="362">
        <f t="shared" si="4"/>
        <v>12150</v>
      </c>
      <c r="H7" s="362">
        <f>SUM(I7:Q7)</f>
        <v>210201</v>
      </c>
      <c r="I7" s="362">
        <f t="shared" si="4"/>
        <v>193781</v>
      </c>
      <c r="J7" s="362">
        <f t="shared" si="4"/>
        <v>1523</v>
      </c>
      <c r="K7" s="362">
        <f t="shared" si="4"/>
        <v>410</v>
      </c>
      <c r="L7" s="362">
        <f t="shared" si="4"/>
        <v>6063</v>
      </c>
      <c r="M7" s="362">
        <f t="shared" si="4"/>
        <v>293</v>
      </c>
      <c r="N7" s="362">
        <f t="shared" si="4"/>
        <v>239</v>
      </c>
      <c r="O7" s="362">
        <f t="shared" si="4"/>
        <v>1548</v>
      </c>
      <c r="P7" s="362">
        <f t="shared" si="4"/>
        <v>3467</v>
      </c>
      <c r="Q7" s="362">
        <f t="shared" si="4"/>
        <v>2877</v>
      </c>
      <c r="R7" s="362">
        <f t="shared" ref="R7:T7" si="5">SUM(R9,R11,R13,R15,R17,R19,R21,R23,R25,R27,R29,R31,R33,R35,R37,R39,R41)</f>
        <v>1679</v>
      </c>
      <c r="S7" s="362">
        <f t="shared" si="5"/>
        <v>479</v>
      </c>
      <c r="T7" s="362">
        <f t="shared" si="5"/>
        <v>842</v>
      </c>
      <c r="U7" s="362">
        <f>SUM(V7:W7)</f>
        <v>1169</v>
      </c>
      <c r="V7" s="362">
        <f t="shared" ref="V7:Z7" si="6">SUM(V9,V11,V13,V15,V17,V19,V21,V23,V25,V27,V29,V31,V33,V35,V37,V39,V41)</f>
        <v>626</v>
      </c>
      <c r="W7" s="362">
        <f t="shared" si="6"/>
        <v>543</v>
      </c>
      <c r="X7" s="362">
        <f t="shared" si="6"/>
        <v>732</v>
      </c>
      <c r="Y7" s="362">
        <f t="shared" si="6"/>
        <v>26636</v>
      </c>
      <c r="Z7" s="363">
        <f t="shared" si="6"/>
        <v>4749</v>
      </c>
    </row>
    <row r="8" spans="1:26">
      <c r="A8" s="1710" t="s">
        <v>487</v>
      </c>
      <c r="B8" s="93" t="s">
        <v>49</v>
      </c>
      <c r="C8" s="360">
        <f>D8+H8+R8+S8+T8+U8+X8+Y8+Z8</f>
        <v>1862</v>
      </c>
      <c r="D8" s="560">
        <v>164</v>
      </c>
      <c r="E8" s="561">
        <v>51</v>
      </c>
      <c r="F8" s="352">
        <v>34</v>
      </c>
      <c r="G8" s="352">
        <v>79</v>
      </c>
      <c r="H8" s="352">
        <f>SUM(I8:Q8)</f>
        <v>295</v>
      </c>
      <c r="I8" s="352">
        <v>194</v>
      </c>
      <c r="J8" s="352">
        <v>2</v>
      </c>
      <c r="K8" s="352">
        <v>6</v>
      </c>
      <c r="L8" s="352">
        <v>43</v>
      </c>
      <c r="M8" s="352">
        <v>2</v>
      </c>
      <c r="N8" s="352">
        <v>3</v>
      </c>
      <c r="O8" s="352">
        <v>28</v>
      </c>
      <c r="P8" s="670">
        <v>14</v>
      </c>
      <c r="Q8" s="670">
        <v>3</v>
      </c>
      <c r="R8" s="352">
        <v>7</v>
      </c>
      <c r="S8" s="352">
        <v>3</v>
      </c>
      <c r="T8" s="563">
        <v>0</v>
      </c>
      <c r="U8" s="352">
        <v>3</v>
      </c>
      <c r="V8" s="352">
        <v>1</v>
      </c>
      <c r="W8" s="352">
        <v>2</v>
      </c>
      <c r="X8" s="561">
        <v>67</v>
      </c>
      <c r="Y8" s="561">
        <v>12</v>
      </c>
      <c r="Z8" s="353">
        <v>1311</v>
      </c>
    </row>
    <row r="9" spans="1:26">
      <c r="A9" s="1575"/>
      <c r="B9" s="283" t="s">
        <v>228</v>
      </c>
      <c r="C9" s="360">
        <f t="shared" ref="C9:C41" si="7">D9+H9+R9+S9+T9+U9+X9+Y9+Z9</f>
        <v>49571</v>
      </c>
      <c r="D9" s="416">
        <v>6543</v>
      </c>
      <c r="E9" s="451">
        <v>3274</v>
      </c>
      <c r="F9" s="185">
        <v>1091</v>
      </c>
      <c r="G9" s="185">
        <v>2178</v>
      </c>
      <c r="H9" s="185">
        <f t="shared" ref="H9:H41" si="8">SUM(I9:Q9)</f>
        <v>35672</v>
      </c>
      <c r="I9" s="185">
        <v>31217</v>
      </c>
      <c r="J9" s="185">
        <v>376</v>
      </c>
      <c r="K9" s="185">
        <v>206</v>
      </c>
      <c r="L9" s="185">
        <v>996</v>
      </c>
      <c r="M9" s="185">
        <v>66</v>
      </c>
      <c r="N9" s="185">
        <v>134</v>
      </c>
      <c r="O9" s="451">
        <v>1329</v>
      </c>
      <c r="P9" s="555">
        <v>621</v>
      </c>
      <c r="Q9" s="555">
        <v>727</v>
      </c>
      <c r="R9" s="185">
        <v>379</v>
      </c>
      <c r="S9" s="185">
        <v>58</v>
      </c>
      <c r="T9" s="185">
        <v>140</v>
      </c>
      <c r="U9" s="185">
        <v>140</v>
      </c>
      <c r="V9" s="185">
        <v>76</v>
      </c>
      <c r="W9" s="185">
        <v>64</v>
      </c>
      <c r="X9" s="451">
        <v>116</v>
      </c>
      <c r="Y9" s="451">
        <v>4998</v>
      </c>
      <c r="Z9" s="186">
        <v>1525</v>
      </c>
    </row>
    <row r="10" spans="1:26">
      <c r="A10" s="1711" t="s">
        <v>488</v>
      </c>
      <c r="B10" s="283" t="s">
        <v>49</v>
      </c>
      <c r="C10" s="360">
        <f t="shared" si="7"/>
        <v>846</v>
      </c>
      <c r="D10" s="416">
        <v>76</v>
      </c>
      <c r="E10" s="451">
        <v>9</v>
      </c>
      <c r="F10" s="185">
        <v>18</v>
      </c>
      <c r="G10" s="185">
        <v>49</v>
      </c>
      <c r="H10" s="185">
        <f t="shared" si="8"/>
        <v>75</v>
      </c>
      <c r="I10" s="185">
        <v>49</v>
      </c>
      <c r="J10" s="553">
        <v>0</v>
      </c>
      <c r="K10" s="185">
        <v>2</v>
      </c>
      <c r="L10" s="185">
        <v>10</v>
      </c>
      <c r="M10" s="185">
        <v>1</v>
      </c>
      <c r="N10" s="185">
        <v>1</v>
      </c>
      <c r="O10" s="451">
        <v>3</v>
      </c>
      <c r="P10" s="555">
        <v>8</v>
      </c>
      <c r="Q10" s="555">
        <v>1</v>
      </c>
      <c r="R10" s="185">
        <v>3</v>
      </c>
      <c r="S10" s="185">
        <v>4</v>
      </c>
      <c r="T10" s="185">
        <v>1</v>
      </c>
      <c r="U10" s="185">
        <v>1</v>
      </c>
      <c r="V10" s="553">
        <v>0</v>
      </c>
      <c r="W10" s="185">
        <v>1</v>
      </c>
      <c r="X10" s="451">
        <v>22</v>
      </c>
      <c r="Y10" s="562">
        <v>0</v>
      </c>
      <c r="Z10" s="186">
        <v>664</v>
      </c>
    </row>
    <row r="11" spans="1:26">
      <c r="A11" s="1710"/>
      <c r="B11" s="283" t="s">
        <v>228</v>
      </c>
      <c r="C11" s="360">
        <f t="shared" si="7"/>
        <v>14183</v>
      </c>
      <c r="D11" s="416">
        <v>1814</v>
      </c>
      <c r="E11" s="451">
        <v>773</v>
      </c>
      <c r="F11" s="185">
        <v>326</v>
      </c>
      <c r="G11" s="185">
        <v>715</v>
      </c>
      <c r="H11" s="185">
        <f t="shared" si="8"/>
        <v>10632</v>
      </c>
      <c r="I11" s="185">
        <v>9959</v>
      </c>
      <c r="J11" s="185">
        <v>44</v>
      </c>
      <c r="K11" s="185">
        <v>34</v>
      </c>
      <c r="L11" s="185">
        <v>247</v>
      </c>
      <c r="M11" s="185">
        <v>23</v>
      </c>
      <c r="N11" s="185">
        <v>8</v>
      </c>
      <c r="O11" s="451">
        <v>5</v>
      </c>
      <c r="P11" s="555">
        <v>189</v>
      </c>
      <c r="Q11" s="555">
        <v>123</v>
      </c>
      <c r="R11" s="185">
        <v>117</v>
      </c>
      <c r="S11" s="185">
        <v>42</v>
      </c>
      <c r="T11" s="185">
        <v>49</v>
      </c>
      <c r="U11" s="185">
        <v>63</v>
      </c>
      <c r="V11" s="185">
        <v>33</v>
      </c>
      <c r="W11" s="185">
        <v>30</v>
      </c>
      <c r="X11" s="451">
        <v>37</v>
      </c>
      <c r="Y11" s="451">
        <v>1320</v>
      </c>
      <c r="Z11" s="186">
        <v>109</v>
      </c>
    </row>
    <row r="12" spans="1:26">
      <c r="A12" s="1575" t="s">
        <v>489</v>
      </c>
      <c r="B12" s="283" t="s">
        <v>49</v>
      </c>
      <c r="C12" s="360">
        <f t="shared" si="7"/>
        <v>571</v>
      </c>
      <c r="D12" s="416">
        <v>61</v>
      </c>
      <c r="E12" s="451">
        <v>6</v>
      </c>
      <c r="F12" s="185">
        <v>8</v>
      </c>
      <c r="G12" s="185">
        <v>47</v>
      </c>
      <c r="H12" s="185">
        <f t="shared" si="8"/>
        <v>107</v>
      </c>
      <c r="I12" s="185">
        <v>60</v>
      </c>
      <c r="J12" s="553">
        <v>0</v>
      </c>
      <c r="K12" s="185">
        <v>9</v>
      </c>
      <c r="L12" s="185">
        <v>20</v>
      </c>
      <c r="M12" s="185">
        <v>1</v>
      </c>
      <c r="N12" s="553">
        <v>0</v>
      </c>
      <c r="O12" s="451">
        <v>1</v>
      </c>
      <c r="P12" s="555">
        <v>14</v>
      </c>
      <c r="Q12" s="555">
        <v>2</v>
      </c>
      <c r="R12" s="185">
        <v>18</v>
      </c>
      <c r="S12" s="185">
        <v>6</v>
      </c>
      <c r="T12" s="185">
        <v>2</v>
      </c>
      <c r="U12" s="185">
        <v>1</v>
      </c>
      <c r="V12" s="553">
        <v>0</v>
      </c>
      <c r="W12" s="185">
        <v>1</v>
      </c>
      <c r="X12" s="451">
        <v>14</v>
      </c>
      <c r="Y12" s="451">
        <v>1</v>
      </c>
      <c r="Z12" s="186">
        <v>361</v>
      </c>
    </row>
    <row r="13" spans="1:26">
      <c r="A13" s="1575"/>
      <c r="B13" s="283" t="s">
        <v>228</v>
      </c>
      <c r="C13" s="360">
        <f t="shared" si="7"/>
        <v>12331</v>
      </c>
      <c r="D13" s="416">
        <v>1516</v>
      </c>
      <c r="E13" s="451">
        <v>640</v>
      </c>
      <c r="F13" s="185">
        <v>286</v>
      </c>
      <c r="G13" s="185">
        <v>590</v>
      </c>
      <c r="H13" s="185">
        <f t="shared" si="8"/>
        <v>9311</v>
      </c>
      <c r="I13" s="185">
        <v>8749</v>
      </c>
      <c r="J13" s="185">
        <v>32</v>
      </c>
      <c r="K13" s="185">
        <v>17</v>
      </c>
      <c r="L13" s="185">
        <v>257</v>
      </c>
      <c r="M13" s="185">
        <v>7</v>
      </c>
      <c r="N13" s="185">
        <v>4</v>
      </c>
      <c r="O13" s="451">
        <v>5</v>
      </c>
      <c r="P13" s="555">
        <v>163</v>
      </c>
      <c r="Q13" s="555">
        <v>77</v>
      </c>
      <c r="R13" s="185">
        <v>163</v>
      </c>
      <c r="S13" s="185">
        <v>53</v>
      </c>
      <c r="T13" s="185">
        <v>45</v>
      </c>
      <c r="U13" s="185">
        <v>33</v>
      </c>
      <c r="V13" s="185">
        <v>17</v>
      </c>
      <c r="W13" s="185">
        <v>16</v>
      </c>
      <c r="X13" s="451">
        <v>25</v>
      </c>
      <c r="Y13" s="451">
        <v>1123</v>
      </c>
      <c r="Z13" s="186">
        <v>62</v>
      </c>
    </row>
    <row r="14" spans="1:26">
      <c r="A14" s="1575" t="s">
        <v>490</v>
      </c>
      <c r="B14" s="283" t="s">
        <v>49</v>
      </c>
      <c r="C14" s="360">
        <f t="shared" si="7"/>
        <v>660</v>
      </c>
      <c r="D14" s="416">
        <v>45</v>
      </c>
      <c r="E14" s="451">
        <v>6</v>
      </c>
      <c r="F14" s="185">
        <v>5</v>
      </c>
      <c r="G14" s="185">
        <v>34</v>
      </c>
      <c r="H14" s="185">
        <f t="shared" si="8"/>
        <v>84</v>
      </c>
      <c r="I14" s="185">
        <v>51</v>
      </c>
      <c r="J14" s="553">
        <v>0</v>
      </c>
      <c r="K14" s="185">
        <v>2</v>
      </c>
      <c r="L14" s="185">
        <v>11</v>
      </c>
      <c r="M14" s="553">
        <v>0</v>
      </c>
      <c r="N14" s="185">
        <v>1</v>
      </c>
      <c r="O14" s="451">
        <v>5</v>
      </c>
      <c r="P14" s="555">
        <v>14</v>
      </c>
      <c r="Q14" s="555">
        <v>0</v>
      </c>
      <c r="R14" s="185">
        <v>3</v>
      </c>
      <c r="S14" s="185">
        <v>2</v>
      </c>
      <c r="T14" s="553">
        <v>0</v>
      </c>
      <c r="U14" s="185">
        <v>1</v>
      </c>
      <c r="V14" s="553">
        <v>0</v>
      </c>
      <c r="W14" s="185">
        <v>1</v>
      </c>
      <c r="X14" s="451">
        <v>16</v>
      </c>
      <c r="Y14" s="451">
        <v>5</v>
      </c>
      <c r="Z14" s="186">
        <v>504</v>
      </c>
    </row>
    <row r="15" spans="1:26">
      <c r="A15" s="1575"/>
      <c r="B15" s="283" t="s">
        <v>228</v>
      </c>
      <c r="C15" s="360">
        <f t="shared" si="7"/>
        <v>15308</v>
      </c>
      <c r="D15" s="416">
        <v>2207</v>
      </c>
      <c r="E15" s="451">
        <v>1272</v>
      </c>
      <c r="F15" s="185">
        <v>266</v>
      </c>
      <c r="G15" s="185">
        <v>669</v>
      </c>
      <c r="H15" s="185">
        <f t="shared" si="8"/>
        <v>11149</v>
      </c>
      <c r="I15" s="185">
        <v>10408</v>
      </c>
      <c r="J15" s="185">
        <v>62</v>
      </c>
      <c r="K15" s="185">
        <v>3</v>
      </c>
      <c r="L15" s="185">
        <v>274</v>
      </c>
      <c r="M15" s="185">
        <v>19</v>
      </c>
      <c r="N15" s="185">
        <v>4</v>
      </c>
      <c r="O15" s="451">
        <v>19</v>
      </c>
      <c r="P15" s="555">
        <v>168</v>
      </c>
      <c r="Q15" s="555">
        <v>192</v>
      </c>
      <c r="R15" s="185">
        <v>69</v>
      </c>
      <c r="S15" s="185">
        <v>19</v>
      </c>
      <c r="T15" s="185">
        <v>50</v>
      </c>
      <c r="U15" s="185">
        <v>92</v>
      </c>
      <c r="V15" s="185">
        <v>48</v>
      </c>
      <c r="W15" s="185">
        <v>44</v>
      </c>
      <c r="X15" s="451">
        <v>49</v>
      </c>
      <c r="Y15" s="451">
        <v>1568</v>
      </c>
      <c r="Z15" s="186">
        <v>105</v>
      </c>
    </row>
    <row r="16" spans="1:26">
      <c r="A16" s="1575" t="s">
        <v>491</v>
      </c>
      <c r="B16" s="283" t="s">
        <v>49</v>
      </c>
      <c r="C16" s="360">
        <f t="shared" si="7"/>
        <v>350</v>
      </c>
      <c r="D16" s="416">
        <v>44</v>
      </c>
      <c r="E16" s="451">
        <v>4</v>
      </c>
      <c r="F16" s="185">
        <v>4</v>
      </c>
      <c r="G16" s="185">
        <v>36</v>
      </c>
      <c r="H16" s="185">
        <f t="shared" si="8"/>
        <v>55</v>
      </c>
      <c r="I16" s="185">
        <v>32</v>
      </c>
      <c r="J16" s="553">
        <v>0</v>
      </c>
      <c r="K16" s="185">
        <v>8</v>
      </c>
      <c r="L16" s="185">
        <v>7</v>
      </c>
      <c r="M16" s="553">
        <v>0</v>
      </c>
      <c r="N16" s="553">
        <v>0</v>
      </c>
      <c r="O16" s="451">
        <v>3</v>
      </c>
      <c r="P16" s="555">
        <v>5</v>
      </c>
      <c r="Q16" s="555">
        <v>0</v>
      </c>
      <c r="R16" s="185">
        <v>6</v>
      </c>
      <c r="S16" s="185">
        <v>1</v>
      </c>
      <c r="T16" s="553">
        <v>0</v>
      </c>
      <c r="U16" s="185">
        <v>5</v>
      </c>
      <c r="V16" s="185">
        <v>2</v>
      </c>
      <c r="W16" s="185">
        <v>3</v>
      </c>
      <c r="X16" s="451">
        <v>8</v>
      </c>
      <c r="Y16" s="451">
        <v>1</v>
      </c>
      <c r="Z16" s="186">
        <v>230</v>
      </c>
    </row>
    <row r="17" spans="1:26">
      <c r="A17" s="1575"/>
      <c r="B17" s="283" t="s">
        <v>228</v>
      </c>
      <c r="C17" s="360">
        <f t="shared" si="7"/>
        <v>9397</v>
      </c>
      <c r="D17" s="416">
        <v>1205</v>
      </c>
      <c r="E17" s="451">
        <v>658</v>
      </c>
      <c r="F17" s="185">
        <v>119</v>
      </c>
      <c r="G17" s="185">
        <v>428</v>
      </c>
      <c r="H17" s="185">
        <f t="shared" si="8"/>
        <v>7219</v>
      </c>
      <c r="I17" s="185">
        <v>6813</v>
      </c>
      <c r="J17" s="185">
        <v>36</v>
      </c>
      <c r="K17" s="185">
        <v>29</v>
      </c>
      <c r="L17" s="185">
        <v>117</v>
      </c>
      <c r="M17" s="185">
        <v>19</v>
      </c>
      <c r="N17" s="553">
        <v>0</v>
      </c>
      <c r="O17" s="451">
        <v>2</v>
      </c>
      <c r="P17" s="555">
        <v>138</v>
      </c>
      <c r="Q17" s="555">
        <v>65</v>
      </c>
      <c r="R17" s="185">
        <v>60</v>
      </c>
      <c r="S17" s="185">
        <v>49</v>
      </c>
      <c r="T17" s="185">
        <v>38</v>
      </c>
      <c r="U17" s="185">
        <v>61</v>
      </c>
      <c r="V17" s="185">
        <v>28</v>
      </c>
      <c r="W17" s="185">
        <v>33</v>
      </c>
      <c r="X17" s="451">
        <v>14</v>
      </c>
      <c r="Y17" s="451">
        <v>699</v>
      </c>
      <c r="Z17" s="186">
        <v>52</v>
      </c>
    </row>
    <row r="18" spans="1:26">
      <c r="A18" s="1575" t="s">
        <v>492</v>
      </c>
      <c r="B18" s="283" t="s">
        <v>49</v>
      </c>
      <c r="C18" s="360">
        <f t="shared" si="7"/>
        <v>300</v>
      </c>
      <c r="D18" s="416">
        <v>42</v>
      </c>
      <c r="E18" s="451">
        <v>14</v>
      </c>
      <c r="F18" s="185">
        <v>5</v>
      </c>
      <c r="G18" s="185">
        <v>23</v>
      </c>
      <c r="H18" s="185">
        <f t="shared" si="8"/>
        <v>101</v>
      </c>
      <c r="I18" s="185">
        <v>47</v>
      </c>
      <c r="J18" s="553">
        <v>0</v>
      </c>
      <c r="K18" s="553">
        <v>0</v>
      </c>
      <c r="L18" s="185">
        <v>40</v>
      </c>
      <c r="M18" s="553">
        <v>0</v>
      </c>
      <c r="N18" s="553">
        <v>0</v>
      </c>
      <c r="O18" s="451">
        <v>6</v>
      </c>
      <c r="P18" s="555">
        <v>8</v>
      </c>
      <c r="Q18" s="555">
        <v>0</v>
      </c>
      <c r="R18" s="185">
        <v>2</v>
      </c>
      <c r="S18" s="185">
        <v>1</v>
      </c>
      <c r="T18" s="553">
        <v>0</v>
      </c>
      <c r="U18" s="185">
        <v>1</v>
      </c>
      <c r="V18" s="185">
        <v>1</v>
      </c>
      <c r="W18" s="553">
        <v>0</v>
      </c>
      <c r="X18" s="451">
        <v>11</v>
      </c>
      <c r="Y18" s="451">
        <v>1</v>
      </c>
      <c r="Z18" s="186">
        <v>141</v>
      </c>
    </row>
    <row r="19" spans="1:26">
      <c r="A19" s="1575"/>
      <c r="B19" s="283" t="s">
        <v>228</v>
      </c>
      <c r="C19" s="360">
        <f t="shared" si="7"/>
        <v>9566</v>
      </c>
      <c r="D19" s="416">
        <v>1629</v>
      </c>
      <c r="E19" s="451">
        <v>1105</v>
      </c>
      <c r="F19" s="185">
        <v>197</v>
      </c>
      <c r="G19" s="185">
        <v>327</v>
      </c>
      <c r="H19" s="185">
        <f t="shared" si="8"/>
        <v>7049</v>
      </c>
      <c r="I19" s="185">
        <v>6456</v>
      </c>
      <c r="J19" s="185">
        <v>36</v>
      </c>
      <c r="K19" s="185">
        <v>4</v>
      </c>
      <c r="L19" s="185">
        <v>306</v>
      </c>
      <c r="M19" s="185">
        <v>2</v>
      </c>
      <c r="N19" s="185">
        <v>1</v>
      </c>
      <c r="O19" s="451">
        <v>52</v>
      </c>
      <c r="P19" s="555">
        <v>126</v>
      </c>
      <c r="Q19" s="555">
        <v>66</v>
      </c>
      <c r="R19" s="185">
        <v>25</v>
      </c>
      <c r="S19" s="185">
        <v>6</v>
      </c>
      <c r="T19" s="185">
        <v>23</v>
      </c>
      <c r="U19" s="185">
        <v>34</v>
      </c>
      <c r="V19" s="185">
        <v>21</v>
      </c>
      <c r="W19" s="185">
        <v>13</v>
      </c>
      <c r="X19" s="451">
        <v>12</v>
      </c>
      <c r="Y19" s="451">
        <v>712</v>
      </c>
      <c r="Z19" s="186">
        <v>76</v>
      </c>
    </row>
    <row r="20" spans="1:26">
      <c r="A20" s="1364" t="s">
        <v>459</v>
      </c>
      <c r="B20" s="283" t="s">
        <v>49</v>
      </c>
      <c r="C20" s="360">
        <f t="shared" si="7"/>
        <v>167</v>
      </c>
      <c r="D20" s="416">
        <v>16</v>
      </c>
      <c r="E20" s="451">
        <v>2</v>
      </c>
      <c r="F20" s="185">
        <v>3</v>
      </c>
      <c r="G20" s="185">
        <v>11</v>
      </c>
      <c r="H20" s="185">
        <f t="shared" si="8"/>
        <v>25</v>
      </c>
      <c r="I20" s="185">
        <v>17</v>
      </c>
      <c r="J20" s="553">
        <v>0</v>
      </c>
      <c r="K20" s="553">
        <v>0</v>
      </c>
      <c r="L20" s="185">
        <v>1</v>
      </c>
      <c r="M20" s="553">
        <v>0</v>
      </c>
      <c r="N20" s="553">
        <v>0</v>
      </c>
      <c r="O20" s="451">
        <v>2</v>
      </c>
      <c r="P20" s="555">
        <v>5</v>
      </c>
      <c r="Q20" s="555">
        <v>0</v>
      </c>
      <c r="R20" s="185">
        <v>16</v>
      </c>
      <c r="S20" s="185">
        <v>4</v>
      </c>
      <c r="T20" s="553">
        <v>0</v>
      </c>
      <c r="U20" s="185">
        <v>1</v>
      </c>
      <c r="V20" s="185">
        <v>1</v>
      </c>
      <c r="W20" s="553">
        <v>0</v>
      </c>
      <c r="X20" s="451">
        <v>6</v>
      </c>
      <c r="Y20" s="451">
        <v>1</v>
      </c>
      <c r="Z20" s="186">
        <v>98</v>
      </c>
    </row>
    <row r="21" spans="1:26">
      <c r="A21" s="1575"/>
      <c r="B21" s="283" t="s">
        <v>228</v>
      </c>
      <c r="C21" s="360">
        <f t="shared" si="7"/>
        <v>6377</v>
      </c>
      <c r="D21" s="416">
        <v>912</v>
      </c>
      <c r="E21" s="451">
        <v>402</v>
      </c>
      <c r="F21" s="185">
        <v>192</v>
      </c>
      <c r="G21" s="185">
        <v>318</v>
      </c>
      <c r="H21" s="185">
        <f t="shared" si="8"/>
        <v>4690</v>
      </c>
      <c r="I21" s="185">
        <v>4431</v>
      </c>
      <c r="J21" s="185">
        <v>32</v>
      </c>
      <c r="K21" s="185">
        <v>7</v>
      </c>
      <c r="L21" s="185">
        <v>89</v>
      </c>
      <c r="M21" s="185">
        <v>11</v>
      </c>
      <c r="N21" s="185">
        <v>1</v>
      </c>
      <c r="O21" s="451">
        <v>2</v>
      </c>
      <c r="P21" s="555">
        <v>59</v>
      </c>
      <c r="Q21" s="555">
        <v>58</v>
      </c>
      <c r="R21" s="185">
        <v>69</v>
      </c>
      <c r="S21" s="185">
        <v>25</v>
      </c>
      <c r="T21" s="185">
        <v>14</v>
      </c>
      <c r="U21" s="185">
        <v>25</v>
      </c>
      <c r="V21" s="185">
        <v>18</v>
      </c>
      <c r="W21" s="185">
        <v>7</v>
      </c>
      <c r="X21" s="451">
        <v>11</v>
      </c>
      <c r="Y21" s="451">
        <v>580</v>
      </c>
      <c r="Z21" s="186">
        <v>51</v>
      </c>
    </row>
    <row r="22" spans="1:26" ht="16.5" customHeight="1">
      <c r="A22" s="1364" t="s">
        <v>870</v>
      </c>
      <c r="B22" s="391" t="s">
        <v>49</v>
      </c>
      <c r="C22" s="360">
        <f t="shared" si="7"/>
        <v>49</v>
      </c>
      <c r="D22" s="416">
        <v>8</v>
      </c>
      <c r="E22" s="562">
        <v>0</v>
      </c>
      <c r="F22" s="553">
        <v>0</v>
      </c>
      <c r="G22" s="185">
        <v>8</v>
      </c>
      <c r="H22" s="185">
        <f t="shared" si="8"/>
        <v>8</v>
      </c>
      <c r="I22" s="185">
        <v>6</v>
      </c>
      <c r="J22" s="553">
        <v>0</v>
      </c>
      <c r="K22" s="553">
        <v>0</v>
      </c>
      <c r="L22" s="185">
        <v>2</v>
      </c>
      <c r="M22" s="553">
        <v>0</v>
      </c>
      <c r="N22" s="553">
        <v>0</v>
      </c>
      <c r="O22" s="562">
        <v>0</v>
      </c>
      <c r="P22" s="556">
        <v>0</v>
      </c>
      <c r="Q22" s="556">
        <v>0</v>
      </c>
      <c r="R22" s="553">
        <v>0</v>
      </c>
      <c r="S22" s="553">
        <v>0</v>
      </c>
      <c r="T22" s="553">
        <v>0</v>
      </c>
      <c r="U22" s="553">
        <v>0</v>
      </c>
      <c r="V22" s="553">
        <v>0</v>
      </c>
      <c r="W22" s="553">
        <v>0</v>
      </c>
      <c r="X22" s="451">
        <v>5</v>
      </c>
      <c r="Y22" s="562">
        <v>0</v>
      </c>
      <c r="Z22" s="186">
        <v>28</v>
      </c>
    </row>
    <row r="23" spans="1:26" ht="16.5" customHeight="1">
      <c r="A23" s="1575"/>
      <c r="B23" s="391" t="s">
        <v>228</v>
      </c>
      <c r="C23" s="360">
        <f t="shared" si="7"/>
        <v>915</v>
      </c>
      <c r="D23" s="416">
        <v>111</v>
      </c>
      <c r="E23" s="451">
        <v>61</v>
      </c>
      <c r="F23" s="185">
        <v>18</v>
      </c>
      <c r="G23" s="185">
        <v>32</v>
      </c>
      <c r="H23" s="185">
        <f t="shared" si="8"/>
        <v>646</v>
      </c>
      <c r="I23" s="185">
        <v>599</v>
      </c>
      <c r="J23" s="185">
        <v>8</v>
      </c>
      <c r="K23" s="553">
        <v>0</v>
      </c>
      <c r="L23" s="185">
        <v>7</v>
      </c>
      <c r="M23" s="553">
        <v>0</v>
      </c>
      <c r="N23" s="553">
        <v>0</v>
      </c>
      <c r="O23" s="562">
        <v>0</v>
      </c>
      <c r="P23" s="556">
        <v>18</v>
      </c>
      <c r="Q23" s="556">
        <v>14</v>
      </c>
      <c r="R23" s="553">
        <v>0</v>
      </c>
      <c r="S23" s="553">
        <v>0</v>
      </c>
      <c r="T23" s="185">
        <v>7</v>
      </c>
      <c r="U23" s="185">
        <v>7</v>
      </c>
      <c r="V23" s="185">
        <v>4</v>
      </c>
      <c r="W23" s="185">
        <v>3</v>
      </c>
      <c r="X23" s="451">
        <v>2</v>
      </c>
      <c r="Y23" s="451">
        <v>88</v>
      </c>
      <c r="Z23" s="186">
        <v>54</v>
      </c>
    </row>
    <row r="24" spans="1:26" ht="16.5" customHeight="1">
      <c r="A24" s="1575" t="s">
        <v>493</v>
      </c>
      <c r="B24" s="283" t="s">
        <v>49</v>
      </c>
      <c r="C24" s="360">
        <f t="shared" si="7"/>
        <v>3000</v>
      </c>
      <c r="D24" s="416">
        <v>299</v>
      </c>
      <c r="E24" s="451">
        <v>99</v>
      </c>
      <c r="F24" s="185">
        <v>70</v>
      </c>
      <c r="G24" s="185">
        <v>130</v>
      </c>
      <c r="H24" s="185">
        <f t="shared" si="8"/>
        <v>627</v>
      </c>
      <c r="I24" s="185">
        <v>409</v>
      </c>
      <c r="J24" s="185">
        <v>5</v>
      </c>
      <c r="K24" s="185">
        <v>7</v>
      </c>
      <c r="L24" s="185">
        <v>93</v>
      </c>
      <c r="M24" s="185">
        <v>7</v>
      </c>
      <c r="N24" s="185">
        <v>5</v>
      </c>
      <c r="O24" s="451">
        <v>21</v>
      </c>
      <c r="P24" s="555">
        <v>73</v>
      </c>
      <c r="Q24" s="555">
        <v>7</v>
      </c>
      <c r="R24" s="185">
        <v>7</v>
      </c>
      <c r="S24" s="185">
        <v>4</v>
      </c>
      <c r="T24" s="185">
        <v>1</v>
      </c>
      <c r="U24" s="185">
        <v>15</v>
      </c>
      <c r="V24" s="185">
        <v>6</v>
      </c>
      <c r="W24" s="185">
        <v>9</v>
      </c>
      <c r="X24" s="451">
        <v>81</v>
      </c>
      <c r="Y24" s="451">
        <v>26</v>
      </c>
      <c r="Z24" s="186">
        <v>1940</v>
      </c>
    </row>
    <row r="25" spans="1:26" ht="16.5" customHeight="1">
      <c r="A25" s="1575"/>
      <c r="B25" s="283" t="s">
        <v>228</v>
      </c>
      <c r="C25" s="360">
        <f t="shared" si="7"/>
        <v>79521</v>
      </c>
      <c r="D25" s="416">
        <v>13004</v>
      </c>
      <c r="E25" s="451">
        <v>8308</v>
      </c>
      <c r="F25" s="185">
        <v>1877</v>
      </c>
      <c r="G25" s="185">
        <v>2819</v>
      </c>
      <c r="H25" s="185">
        <f t="shared" si="8"/>
        <v>57297</v>
      </c>
      <c r="I25" s="185">
        <v>53268</v>
      </c>
      <c r="J25" s="185">
        <v>369</v>
      </c>
      <c r="K25" s="185">
        <v>17</v>
      </c>
      <c r="L25" s="185">
        <v>1737</v>
      </c>
      <c r="M25" s="185">
        <v>93</v>
      </c>
      <c r="N25" s="185">
        <v>48</v>
      </c>
      <c r="O25" s="451">
        <v>91</v>
      </c>
      <c r="P25" s="555">
        <v>994</v>
      </c>
      <c r="Q25" s="555">
        <v>680</v>
      </c>
      <c r="R25" s="185">
        <v>255</v>
      </c>
      <c r="S25" s="185">
        <v>36</v>
      </c>
      <c r="T25" s="185">
        <v>216</v>
      </c>
      <c r="U25" s="185">
        <v>308</v>
      </c>
      <c r="V25" s="185">
        <v>170</v>
      </c>
      <c r="W25" s="185">
        <v>138</v>
      </c>
      <c r="X25" s="451">
        <v>217</v>
      </c>
      <c r="Y25" s="451">
        <v>7459</v>
      </c>
      <c r="Z25" s="186">
        <v>729</v>
      </c>
    </row>
    <row r="26" spans="1:26" ht="16.5" customHeight="1">
      <c r="A26" s="1575" t="s">
        <v>494</v>
      </c>
      <c r="B26" s="283" t="s">
        <v>49</v>
      </c>
      <c r="C26" s="360">
        <f t="shared" si="7"/>
        <v>652</v>
      </c>
      <c r="D26" s="416">
        <v>72</v>
      </c>
      <c r="E26" s="451">
        <v>10</v>
      </c>
      <c r="F26" s="185">
        <v>8</v>
      </c>
      <c r="G26" s="185">
        <v>54</v>
      </c>
      <c r="H26" s="185">
        <f t="shared" si="8"/>
        <v>76</v>
      </c>
      <c r="I26" s="185">
        <v>46</v>
      </c>
      <c r="J26" s="553">
        <v>0</v>
      </c>
      <c r="K26" s="185">
        <v>1</v>
      </c>
      <c r="L26" s="185">
        <v>11</v>
      </c>
      <c r="M26" s="553">
        <v>0</v>
      </c>
      <c r="N26" s="553">
        <v>0</v>
      </c>
      <c r="O26" s="451">
        <v>5</v>
      </c>
      <c r="P26" s="555">
        <v>13</v>
      </c>
      <c r="Q26" s="555">
        <v>0</v>
      </c>
      <c r="R26" s="553">
        <v>0</v>
      </c>
      <c r="S26" s="553">
        <v>0</v>
      </c>
      <c r="T26" s="553">
        <v>0</v>
      </c>
      <c r="U26" s="553">
        <v>0</v>
      </c>
      <c r="V26" s="553">
        <v>0</v>
      </c>
      <c r="W26" s="553">
        <v>0</v>
      </c>
      <c r="X26" s="451">
        <v>20</v>
      </c>
      <c r="Y26" s="451">
        <v>3</v>
      </c>
      <c r="Z26" s="186">
        <v>481</v>
      </c>
    </row>
    <row r="27" spans="1:26" ht="16.5" customHeight="1">
      <c r="A27" s="1575"/>
      <c r="B27" s="283" t="s">
        <v>228</v>
      </c>
      <c r="C27" s="360">
        <f t="shared" si="7"/>
        <v>8131</v>
      </c>
      <c r="D27" s="416">
        <v>1188</v>
      </c>
      <c r="E27" s="451">
        <v>581</v>
      </c>
      <c r="F27" s="185">
        <v>198</v>
      </c>
      <c r="G27" s="185">
        <v>409</v>
      </c>
      <c r="H27" s="185">
        <f t="shared" si="8"/>
        <v>5843</v>
      </c>
      <c r="I27" s="185">
        <v>5405</v>
      </c>
      <c r="J27" s="185">
        <v>91</v>
      </c>
      <c r="K27" s="185">
        <v>4</v>
      </c>
      <c r="L27" s="185">
        <v>121</v>
      </c>
      <c r="M27" s="185">
        <v>3</v>
      </c>
      <c r="N27" s="185">
        <v>9</v>
      </c>
      <c r="O27" s="451">
        <v>3</v>
      </c>
      <c r="P27" s="555">
        <v>107</v>
      </c>
      <c r="Q27" s="555">
        <v>100</v>
      </c>
      <c r="R27" s="185">
        <v>18</v>
      </c>
      <c r="S27" s="185">
        <v>3</v>
      </c>
      <c r="T27" s="185">
        <v>22</v>
      </c>
      <c r="U27" s="185">
        <v>38</v>
      </c>
      <c r="V27" s="185">
        <v>24</v>
      </c>
      <c r="W27" s="185">
        <v>14</v>
      </c>
      <c r="X27" s="451">
        <v>37</v>
      </c>
      <c r="Y27" s="451">
        <v>900</v>
      </c>
      <c r="Z27" s="186">
        <v>82</v>
      </c>
    </row>
    <row r="28" spans="1:26">
      <c r="A28" s="1575" t="s">
        <v>495</v>
      </c>
      <c r="B28" s="283" t="s">
        <v>49</v>
      </c>
      <c r="C28" s="360">
        <f t="shared" si="7"/>
        <v>596</v>
      </c>
      <c r="D28" s="416">
        <v>68</v>
      </c>
      <c r="E28" s="451">
        <v>8</v>
      </c>
      <c r="F28" s="185">
        <v>9</v>
      </c>
      <c r="G28" s="185">
        <v>51</v>
      </c>
      <c r="H28" s="185">
        <f t="shared" si="8"/>
        <v>70</v>
      </c>
      <c r="I28" s="185">
        <v>31</v>
      </c>
      <c r="J28" s="553">
        <v>0</v>
      </c>
      <c r="K28" s="185">
        <v>3</v>
      </c>
      <c r="L28" s="185">
        <v>25</v>
      </c>
      <c r="M28" s="553">
        <v>0</v>
      </c>
      <c r="N28" s="553">
        <v>0</v>
      </c>
      <c r="O28" s="451">
        <v>4</v>
      </c>
      <c r="P28" s="555">
        <v>7</v>
      </c>
      <c r="Q28" s="555">
        <v>0</v>
      </c>
      <c r="R28" s="185">
        <v>2</v>
      </c>
      <c r="S28" s="553">
        <v>0</v>
      </c>
      <c r="T28" s="553">
        <v>0</v>
      </c>
      <c r="U28" s="185">
        <v>1</v>
      </c>
      <c r="V28" s="553">
        <v>0</v>
      </c>
      <c r="W28" s="185">
        <v>1</v>
      </c>
      <c r="X28" s="451">
        <v>13</v>
      </c>
      <c r="Y28" s="451">
        <v>1</v>
      </c>
      <c r="Z28" s="186">
        <v>441</v>
      </c>
    </row>
    <row r="29" spans="1:26">
      <c r="A29" s="1575"/>
      <c r="B29" s="283" t="s">
        <v>228</v>
      </c>
      <c r="C29" s="360">
        <f t="shared" si="7"/>
        <v>9104</v>
      </c>
      <c r="D29" s="416">
        <v>1143</v>
      </c>
      <c r="E29" s="451">
        <v>549</v>
      </c>
      <c r="F29" s="185">
        <v>177</v>
      </c>
      <c r="G29" s="185">
        <v>417</v>
      </c>
      <c r="H29" s="185">
        <f t="shared" si="8"/>
        <v>6694</v>
      </c>
      <c r="I29" s="185">
        <v>6165</v>
      </c>
      <c r="J29" s="185">
        <v>22</v>
      </c>
      <c r="K29" s="185">
        <v>8</v>
      </c>
      <c r="L29" s="185">
        <v>265</v>
      </c>
      <c r="M29" s="185">
        <v>3</v>
      </c>
      <c r="N29" s="185">
        <v>5</v>
      </c>
      <c r="O29" s="451">
        <v>4</v>
      </c>
      <c r="P29" s="555">
        <v>131</v>
      </c>
      <c r="Q29" s="555">
        <v>91</v>
      </c>
      <c r="R29" s="185">
        <v>29</v>
      </c>
      <c r="S29" s="185">
        <v>15</v>
      </c>
      <c r="T29" s="185">
        <v>39</v>
      </c>
      <c r="U29" s="185">
        <v>78</v>
      </c>
      <c r="V29" s="185">
        <v>46</v>
      </c>
      <c r="W29" s="185">
        <v>32</v>
      </c>
      <c r="X29" s="451">
        <v>23</v>
      </c>
      <c r="Y29" s="451">
        <v>979</v>
      </c>
      <c r="Z29" s="186">
        <v>104</v>
      </c>
    </row>
    <row r="30" spans="1:26">
      <c r="A30" s="1575" t="s">
        <v>496</v>
      </c>
      <c r="B30" s="283" t="s">
        <v>49</v>
      </c>
      <c r="C30" s="360">
        <f t="shared" si="7"/>
        <v>698</v>
      </c>
      <c r="D30" s="416">
        <v>109</v>
      </c>
      <c r="E30" s="451">
        <v>18</v>
      </c>
      <c r="F30" s="185">
        <v>16</v>
      </c>
      <c r="G30" s="185">
        <v>75</v>
      </c>
      <c r="H30" s="185">
        <f t="shared" si="8"/>
        <v>79</v>
      </c>
      <c r="I30" s="185">
        <v>41</v>
      </c>
      <c r="J30" s="553">
        <v>0</v>
      </c>
      <c r="K30" s="185">
        <v>1</v>
      </c>
      <c r="L30" s="185">
        <v>21</v>
      </c>
      <c r="M30" s="553">
        <v>0</v>
      </c>
      <c r="N30" s="553">
        <v>0</v>
      </c>
      <c r="O30" s="451">
        <v>4</v>
      </c>
      <c r="P30" s="555">
        <v>11</v>
      </c>
      <c r="Q30" s="555">
        <v>1</v>
      </c>
      <c r="R30" s="185">
        <v>3</v>
      </c>
      <c r="S30" s="185">
        <v>1</v>
      </c>
      <c r="T30" s="553">
        <v>0</v>
      </c>
      <c r="U30" s="185">
        <v>1</v>
      </c>
      <c r="V30" s="553">
        <v>0</v>
      </c>
      <c r="W30" s="185">
        <v>1</v>
      </c>
      <c r="X30" s="451">
        <v>41</v>
      </c>
      <c r="Y30" s="451">
        <v>1</v>
      </c>
      <c r="Z30" s="186">
        <v>463</v>
      </c>
    </row>
    <row r="31" spans="1:26">
      <c r="A31" s="1575"/>
      <c r="B31" s="283" t="s">
        <v>228</v>
      </c>
      <c r="C31" s="360">
        <f t="shared" si="7"/>
        <v>13187</v>
      </c>
      <c r="D31" s="416">
        <v>1954</v>
      </c>
      <c r="E31" s="451">
        <v>1124</v>
      </c>
      <c r="F31" s="185">
        <v>295</v>
      </c>
      <c r="G31" s="185">
        <v>535</v>
      </c>
      <c r="H31" s="185">
        <f t="shared" si="8"/>
        <v>8744</v>
      </c>
      <c r="I31" s="185">
        <v>8256</v>
      </c>
      <c r="J31" s="185">
        <v>44</v>
      </c>
      <c r="K31" s="185">
        <v>9</v>
      </c>
      <c r="L31" s="185">
        <v>187</v>
      </c>
      <c r="M31" s="185">
        <v>1</v>
      </c>
      <c r="N31" s="185">
        <v>3</v>
      </c>
      <c r="O31" s="451">
        <v>4</v>
      </c>
      <c r="P31" s="555">
        <v>118</v>
      </c>
      <c r="Q31" s="555">
        <v>122</v>
      </c>
      <c r="R31" s="185">
        <v>52</v>
      </c>
      <c r="S31" s="185">
        <v>19</v>
      </c>
      <c r="T31" s="185">
        <v>39</v>
      </c>
      <c r="U31" s="185">
        <v>45</v>
      </c>
      <c r="V31" s="185">
        <v>24</v>
      </c>
      <c r="W31" s="185">
        <v>21</v>
      </c>
      <c r="X31" s="451">
        <v>39</v>
      </c>
      <c r="Y31" s="451">
        <v>1075</v>
      </c>
      <c r="Z31" s="186">
        <v>1220</v>
      </c>
    </row>
    <row r="32" spans="1:26">
      <c r="A32" s="1575" t="s">
        <v>497</v>
      </c>
      <c r="B32" s="283" t="s">
        <v>49</v>
      </c>
      <c r="C32" s="360">
        <f t="shared" si="7"/>
        <v>677</v>
      </c>
      <c r="D32" s="416">
        <v>121</v>
      </c>
      <c r="E32" s="451">
        <v>11</v>
      </c>
      <c r="F32" s="185">
        <v>12</v>
      </c>
      <c r="G32" s="185">
        <v>98</v>
      </c>
      <c r="H32" s="185">
        <f t="shared" si="8"/>
        <v>109</v>
      </c>
      <c r="I32" s="185">
        <v>62</v>
      </c>
      <c r="J32" s="553">
        <v>0</v>
      </c>
      <c r="K32" s="185">
        <v>3</v>
      </c>
      <c r="L32" s="185">
        <v>37</v>
      </c>
      <c r="M32" s="185">
        <v>1</v>
      </c>
      <c r="N32" s="553">
        <v>0</v>
      </c>
      <c r="O32" s="451">
        <v>1</v>
      </c>
      <c r="P32" s="555">
        <v>5</v>
      </c>
      <c r="Q32" s="555">
        <v>0</v>
      </c>
      <c r="R32" s="185">
        <v>6</v>
      </c>
      <c r="S32" s="185">
        <v>4</v>
      </c>
      <c r="T32" s="185">
        <v>1</v>
      </c>
      <c r="U32" s="185">
        <v>3</v>
      </c>
      <c r="V32" s="185">
        <v>2</v>
      </c>
      <c r="W32" s="185">
        <v>1</v>
      </c>
      <c r="X32" s="451">
        <v>37</v>
      </c>
      <c r="Y32" s="562">
        <v>0</v>
      </c>
      <c r="Z32" s="186">
        <v>396</v>
      </c>
    </row>
    <row r="33" spans="1:26">
      <c r="A33" s="1575"/>
      <c r="B33" s="283" t="s">
        <v>228</v>
      </c>
      <c r="C33" s="360">
        <f t="shared" si="7"/>
        <v>11211</v>
      </c>
      <c r="D33" s="416">
        <v>1523</v>
      </c>
      <c r="E33" s="451">
        <v>832</v>
      </c>
      <c r="F33" s="185">
        <v>175</v>
      </c>
      <c r="G33" s="185">
        <v>516</v>
      </c>
      <c r="H33" s="185">
        <f t="shared" si="8"/>
        <v>8357</v>
      </c>
      <c r="I33" s="185">
        <v>7646</v>
      </c>
      <c r="J33" s="185">
        <v>67</v>
      </c>
      <c r="K33" s="185">
        <v>21</v>
      </c>
      <c r="L33" s="185">
        <v>344</v>
      </c>
      <c r="M33" s="185">
        <v>4</v>
      </c>
      <c r="N33" s="185">
        <v>5</v>
      </c>
      <c r="O33" s="451">
        <v>8</v>
      </c>
      <c r="P33" s="555">
        <v>169</v>
      </c>
      <c r="Q33" s="555">
        <v>93</v>
      </c>
      <c r="R33" s="185">
        <v>59</v>
      </c>
      <c r="S33" s="185">
        <v>24</v>
      </c>
      <c r="T33" s="185">
        <v>25</v>
      </c>
      <c r="U33" s="185">
        <v>61</v>
      </c>
      <c r="V33" s="185">
        <v>26</v>
      </c>
      <c r="W33" s="185">
        <v>35</v>
      </c>
      <c r="X33" s="451">
        <v>42</v>
      </c>
      <c r="Y33" s="451">
        <v>1054</v>
      </c>
      <c r="Z33" s="186">
        <v>66</v>
      </c>
    </row>
    <row r="34" spans="1:26">
      <c r="A34" s="1575" t="s">
        <v>498</v>
      </c>
      <c r="B34" s="283" t="s">
        <v>49</v>
      </c>
      <c r="C34" s="360">
        <f t="shared" si="7"/>
        <v>727</v>
      </c>
      <c r="D34" s="416">
        <v>96</v>
      </c>
      <c r="E34" s="451">
        <v>4</v>
      </c>
      <c r="F34" s="185">
        <v>6</v>
      </c>
      <c r="G34" s="185">
        <v>86</v>
      </c>
      <c r="H34" s="185">
        <f t="shared" si="8"/>
        <v>65</v>
      </c>
      <c r="I34" s="185">
        <v>36</v>
      </c>
      <c r="J34" s="553">
        <v>0</v>
      </c>
      <c r="K34" s="185">
        <v>6</v>
      </c>
      <c r="L34" s="185">
        <v>19</v>
      </c>
      <c r="M34" s="553">
        <v>0</v>
      </c>
      <c r="N34" s="553">
        <v>0</v>
      </c>
      <c r="O34" s="562">
        <v>0</v>
      </c>
      <c r="P34" s="556">
        <v>3</v>
      </c>
      <c r="Q34" s="556">
        <v>1</v>
      </c>
      <c r="R34" s="185">
        <v>7</v>
      </c>
      <c r="S34" s="185">
        <v>7</v>
      </c>
      <c r="T34" s="553">
        <v>0</v>
      </c>
      <c r="U34" s="185">
        <v>4</v>
      </c>
      <c r="V34" s="185">
        <v>1</v>
      </c>
      <c r="W34" s="185">
        <v>3</v>
      </c>
      <c r="X34" s="451">
        <v>46</v>
      </c>
      <c r="Y34" s="451">
        <v>5</v>
      </c>
      <c r="Z34" s="186">
        <v>497</v>
      </c>
    </row>
    <row r="35" spans="1:26" ht="16.5" customHeight="1">
      <c r="A35" s="1575"/>
      <c r="B35" s="283" t="s">
        <v>228</v>
      </c>
      <c r="C35" s="360">
        <f t="shared" si="7"/>
        <v>9594</v>
      </c>
      <c r="D35" s="416">
        <v>1116</v>
      </c>
      <c r="E35" s="451">
        <v>507</v>
      </c>
      <c r="F35" s="185">
        <v>139</v>
      </c>
      <c r="G35" s="185">
        <v>470</v>
      </c>
      <c r="H35" s="185">
        <f t="shared" si="8"/>
        <v>7247</v>
      </c>
      <c r="I35" s="185">
        <v>6730</v>
      </c>
      <c r="J35" s="185">
        <v>36</v>
      </c>
      <c r="K35" s="185">
        <v>7</v>
      </c>
      <c r="L35" s="185">
        <v>226</v>
      </c>
      <c r="M35" s="185">
        <v>1</v>
      </c>
      <c r="N35" s="185">
        <v>5</v>
      </c>
      <c r="O35" s="451">
        <v>5</v>
      </c>
      <c r="P35" s="555">
        <v>134</v>
      </c>
      <c r="Q35" s="555">
        <v>103</v>
      </c>
      <c r="R35" s="185">
        <v>82</v>
      </c>
      <c r="S35" s="185">
        <v>42</v>
      </c>
      <c r="T35" s="185">
        <v>38</v>
      </c>
      <c r="U35" s="185">
        <v>43</v>
      </c>
      <c r="V35" s="185">
        <v>16</v>
      </c>
      <c r="W35" s="185">
        <v>27</v>
      </c>
      <c r="X35" s="451">
        <v>27</v>
      </c>
      <c r="Y35" s="451">
        <v>890</v>
      </c>
      <c r="Z35" s="186">
        <v>109</v>
      </c>
    </row>
    <row r="36" spans="1:26">
      <c r="A36" s="1575" t="s">
        <v>499</v>
      </c>
      <c r="B36" s="283" t="s">
        <v>49</v>
      </c>
      <c r="C36" s="360">
        <f t="shared" si="7"/>
        <v>654</v>
      </c>
      <c r="D36" s="416">
        <v>134</v>
      </c>
      <c r="E36" s="451">
        <v>20</v>
      </c>
      <c r="F36" s="185">
        <v>21</v>
      </c>
      <c r="G36" s="185">
        <v>93</v>
      </c>
      <c r="H36" s="185">
        <f t="shared" si="8"/>
        <v>148</v>
      </c>
      <c r="I36" s="185">
        <v>86</v>
      </c>
      <c r="J36" s="185">
        <v>1</v>
      </c>
      <c r="K36" s="185">
        <v>9</v>
      </c>
      <c r="L36" s="185">
        <v>30</v>
      </c>
      <c r="M36" s="553">
        <v>0</v>
      </c>
      <c r="N36" s="553">
        <v>0</v>
      </c>
      <c r="O36" s="451">
        <v>5</v>
      </c>
      <c r="P36" s="555">
        <v>15</v>
      </c>
      <c r="Q36" s="555">
        <v>2</v>
      </c>
      <c r="R36" s="185">
        <v>12</v>
      </c>
      <c r="S36" s="185">
        <v>8</v>
      </c>
      <c r="T36" s="185">
        <v>1</v>
      </c>
      <c r="U36" s="185">
        <v>2</v>
      </c>
      <c r="V36" s="553">
        <v>0</v>
      </c>
      <c r="W36" s="185">
        <v>2</v>
      </c>
      <c r="X36" s="451">
        <v>26</v>
      </c>
      <c r="Y36" s="451">
        <v>10</v>
      </c>
      <c r="Z36" s="186">
        <v>313</v>
      </c>
    </row>
    <row r="37" spans="1:26">
      <c r="A37" s="1575"/>
      <c r="B37" s="283" t="s">
        <v>228</v>
      </c>
      <c r="C37" s="360">
        <f t="shared" si="7"/>
        <v>14363</v>
      </c>
      <c r="D37" s="416">
        <v>2121</v>
      </c>
      <c r="E37" s="451">
        <v>1059</v>
      </c>
      <c r="F37" s="185">
        <v>402</v>
      </c>
      <c r="G37" s="185">
        <v>660</v>
      </c>
      <c r="H37" s="185">
        <f t="shared" si="8"/>
        <v>10818</v>
      </c>
      <c r="I37" s="185">
        <v>10242</v>
      </c>
      <c r="J37" s="185">
        <v>65</v>
      </c>
      <c r="K37" s="185">
        <v>19</v>
      </c>
      <c r="L37" s="185">
        <v>282</v>
      </c>
      <c r="M37" s="185">
        <v>6</v>
      </c>
      <c r="N37" s="185">
        <v>1</v>
      </c>
      <c r="O37" s="451">
        <v>4</v>
      </c>
      <c r="P37" s="555">
        <v>117</v>
      </c>
      <c r="Q37" s="555">
        <v>82</v>
      </c>
      <c r="R37" s="185">
        <v>160</v>
      </c>
      <c r="S37" s="185">
        <v>48</v>
      </c>
      <c r="T37" s="185">
        <v>36</v>
      </c>
      <c r="U37" s="185">
        <v>36</v>
      </c>
      <c r="V37" s="185">
        <v>19</v>
      </c>
      <c r="W37" s="185">
        <v>17</v>
      </c>
      <c r="X37" s="451">
        <v>21</v>
      </c>
      <c r="Y37" s="451">
        <v>1043</v>
      </c>
      <c r="Z37" s="186">
        <v>80</v>
      </c>
    </row>
    <row r="38" spans="1:26">
      <c r="A38" s="1709" t="s">
        <v>500</v>
      </c>
      <c r="B38" s="72" t="s">
        <v>49</v>
      </c>
      <c r="C38" s="360">
        <f t="shared" si="7"/>
        <v>945</v>
      </c>
      <c r="D38" s="416">
        <v>116</v>
      </c>
      <c r="E38" s="451">
        <v>28</v>
      </c>
      <c r="F38" s="185">
        <v>19</v>
      </c>
      <c r="G38" s="185">
        <v>69</v>
      </c>
      <c r="H38" s="185">
        <f t="shared" si="8"/>
        <v>157</v>
      </c>
      <c r="I38" s="185">
        <v>95</v>
      </c>
      <c r="J38" s="553">
        <v>0</v>
      </c>
      <c r="K38" s="185">
        <v>6</v>
      </c>
      <c r="L38" s="185">
        <v>27</v>
      </c>
      <c r="M38" s="185">
        <v>2</v>
      </c>
      <c r="N38" s="553">
        <v>0</v>
      </c>
      <c r="O38" s="451">
        <v>7</v>
      </c>
      <c r="P38" s="555">
        <v>18</v>
      </c>
      <c r="Q38" s="555">
        <v>2</v>
      </c>
      <c r="R38" s="185">
        <v>4</v>
      </c>
      <c r="S38" s="185">
        <v>2</v>
      </c>
      <c r="T38" s="553">
        <v>0</v>
      </c>
      <c r="U38" s="185">
        <v>1</v>
      </c>
      <c r="V38" s="553">
        <v>0</v>
      </c>
      <c r="W38" s="185">
        <v>1</v>
      </c>
      <c r="X38" s="451">
        <v>19</v>
      </c>
      <c r="Y38" s="451">
        <v>3</v>
      </c>
      <c r="Z38" s="186">
        <v>643</v>
      </c>
    </row>
    <row r="39" spans="1:26">
      <c r="A39" s="1709"/>
      <c r="B39" s="72" t="s">
        <v>228</v>
      </c>
      <c r="C39" s="360">
        <f t="shared" si="7"/>
        <v>20913</v>
      </c>
      <c r="D39" s="416">
        <v>3494</v>
      </c>
      <c r="E39" s="451">
        <v>2166</v>
      </c>
      <c r="F39" s="185">
        <v>508</v>
      </c>
      <c r="G39" s="185">
        <v>820</v>
      </c>
      <c r="H39" s="185">
        <f t="shared" si="8"/>
        <v>15168</v>
      </c>
      <c r="I39" s="185">
        <v>14056</v>
      </c>
      <c r="J39" s="185">
        <v>123</v>
      </c>
      <c r="K39" s="185">
        <v>15</v>
      </c>
      <c r="L39" s="185">
        <v>535</v>
      </c>
      <c r="M39" s="185">
        <v>31</v>
      </c>
      <c r="N39" s="185">
        <v>11</v>
      </c>
      <c r="O39" s="451">
        <v>14</v>
      </c>
      <c r="P39" s="555">
        <v>174</v>
      </c>
      <c r="Q39" s="555">
        <v>209</v>
      </c>
      <c r="R39" s="185">
        <v>112</v>
      </c>
      <c r="S39" s="185">
        <v>36</v>
      </c>
      <c r="T39" s="185">
        <v>50</v>
      </c>
      <c r="U39" s="185">
        <v>76</v>
      </c>
      <c r="V39" s="185">
        <v>42</v>
      </c>
      <c r="W39" s="185">
        <v>34</v>
      </c>
      <c r="X39" s="451">
        <v>48</v>
      </c>
      <c r="Y39" s="451">
        <v>1667</v>
      </c>
      <c r="Z39" s="186">
        <v>262</v>
      </c>
    </row>
    <row r="40" spans="1:26">
      <c r="A40" s="1575" t="s">
        <v>501</v>
      </c>
      <c r="B40" s="283" t="s">
        <v>49</v>
      </c>
      <c r="C40" s="360">
        <f t="shared" si="7"/>
        <v>428</v>
      </c>
      <c r="D40" s="416">
        <v>29</v>
      </c>
      <c r="E40" s="451">
        <v>3</v>
      </c>
      <c r="F40" s="185">
        <v>2</v>
      </c>
      <c r="G40" s="185">
        <v>24</v>
      </c>
      <c r="H40" s="185">
        <f t="shared" si="8"/>
        <v>50</v>
      </c>
      <c r="I40" s="185">
        <v>35</v>
      </c>
      <c r="J40" s="553">
        <v>0</v>
      </c>
      <c r="K40" s="185">
        <v>2</v>
      </c>
      <c r="L40" s="185">
        <v>7</v>
      </c>
      <c r="M40" s="553">
        <v>0</v>
      </c>
      <c r="N40" s="553">
        <v>0</v>
      </c>
      <c r="O40" s="562">
        <v>0</v>
      </c>
      <c r="P40" s="556">
        <v>5</v>
      </c>
      <c r="Q40" s="556">
        <v>1</v>
      </c>
      <c r="R40" s="185">
        <v>1</v>
      </c>
      <c r="S40" s="185">
        <v>3</v>
      </c>
      <c r="T40" s="553">
        <v>0</v>
      </c>
      <c r="U40" s="185">
        <v>2</v>
      </c>
      <c r="V40" s="553">
        <v>0</v>
      </c>
      <c r="W40" s="185">
        <v>2</v>
      </c>
      <c r="X40" s="451">
        <v>7</v>
      </c>
      <c r="Y40" s="451">
        <v>4</v>
      </c>
      <c r="Z40" s="186">
        <v>332</v>
      </c>
    </row>
    <row r="41" spans="1:26" ht="17.25" thickBot="1">
      <c r="A41" s="1576"/>
      <c r="B41" s="61" t="s">
        <v>228</v>
      </c>
      <c r="C41" s="380">
        <f t="shared" si="7"/>
        <v>4865</v>
      </c>
      <c r="D41" s="359">
        <v>570</v>
      </c>
      <c r="E41" s="187">
        <v>177</v>
      </c>
      <c r="F41" s="187">
        <v>146</v>
      </c>
      <c r="G41" s="187">
        <v>247</v>
      </c>
      <c r="H41" s="187">
        <f t="shared" si="8"/>
        <v>3665</v>
      </c>
      <c r="I41" s="187">
        <v>3381</v>
      </c>
      <c r="J41" s="187">
        <v>80</v>
      </c>
      <c r="K41" s="187">
        <v>10</v>
      </c>
      <c r="L41" s="187">
        <v>73</v>
      </c>
      <c r="M41" s="187">
        <v>4</v>
      </c>
      <c r="N41" s="557">
        <v>0</v>
      </c>
      <c r="O41" s="187">
        <v>1</v>
      </c>
      <c r="P41" s="187">
        <v>41</v>
      </c>
      <c r="Q41" s="187">
        <v>75</v>
      </c>
      <c r="R41" s="187">
        <v>30</v>
      </c>
      <c r="S41" s="187">
        <v>4</v>
      </c>
      <c r="T41" s="187">
        <v>11</v>
      </c>
      <c r="U41" s="187">
        <v>29</v>
      </c>
      <c r="V41" s="187">
        <v>14</v>
      </c>
      <c r="W41" s="187">
        <v>15</v>
      </c>
      <c r="X41" s="187">
        <v>12</v>
      </c>
      <c r="Y41" s="187">
        <v>481</v>
      </c>
      <c r="Z41" s="188">
        <v>63</v>
      </c>
    </row>
  </sheetData>
  <mergeCells count="30">
    <mergeCell ref="Z4:Z5"/>
    <mergeCell ref="A4:A5"/>
    <mergeCell ref="B4:C5"/>
    <mergeCell ref="A12:A13"/>
    <mergeCell ref="A14:A15"/>
    <mergeCell ref="H4:Q4"/>
    <mergeCell ref="A1:Y1"/>
    <mergeCell ref="A8:A9"/>
    <mergeCell ref="A10:A11"/>
    <mergeCell ref="A6:A7"/>
    <mergeCell ref="R4:R5"/>
    <mergeCell ref="S4:S5"/>
    <mergeCell ref="T4:T5"/>
    <mergeCell ref="U4:W4"/>
    <mergeCell ref="Y4:Y5"/>
    <mergeCell ref="D4:G4"/>
    <mergeCell ref="X4:X5"/>
    <mergeCell ref="A40:A41"/>
    <mergeCell ref="A26:A27"/>
    <mergeCell ref="A28:A29"/>
    <mergeCell ref="A30:A31"/>
    <mergeCell ref="A32:A33"/>
    <mergeCell ref="A38:A39"/>
    <mergeCell ref="A34:A35"/>
    <mergeCell ref="A36:A37"/>
    <mergeCell ref="A16:A17"/>
    <mergeCell ref="A18:A19"/>
    <mergeCell ref="A20:A21"/>
    <mergeCell ref="A24:A25"/>
    <mergeCell ref="A22:A23"/>
  </mergeCells>
  <phoneticPr fontId="9" type="noConversion"/>
  <pageMargins left="0.31496062992125984" right="0.23622047244094491" top="0.98425196850393704" bottom="0.98425196850393704" header="0.51181102362204722" footer="0.51181102362204722"/>
  <pageSetup paperSize="9" scale="60" orientation="landscape" r:id="rId1"/>
  <headerFooter alignWithMargins="0"/>
  <ignoredErrors>
    <ignoredError sqref="U6:U7 D6:D7" formula="1"/>
  </ignoredErrors>
</worksheet>
</file>

<file path=xl/worksheets/sheet38.xml><?xml version="1.0" encoding="utf-8"?>
<worksheet xmlns="http://schemas.openxmlformats.org/spreadsheetml/2006/main" xmlns:r="http://schemas.openxmlformats.org/officeDocument/2006/relationships">
  <dimension ref="A1:L1149"/>
  <sheetViews>
    <sheetView zoomScale="90" zoomScaleNormal="90" workbookViewId="0">
      <selection activeCell="N11" sqref="N11"/>
    </sheetView>
  </sheetViews>
  <sheetFormatPr defaultRowHeight="16.5"/>
  <cols>
    <col min="1" max="1" width="9" style="107"/>
    <col min="2" max="2" width="12.25" style="500" customWidth="1"/>
    <col min="3" max="3" width="10.5" style="107" bestFit="1" customWidth="1"/>
    <col min="4" max="4" width="9.375" style="107" bestFit="1" customWidth="1"/>
    <col min="5" max="5" width="10.75" style="107" bestFit="1" customWidth="1"/>
    <col min="6" max="6" width="12.25" style="107" customWidth="1"/>
    <col min="7" max="10" width="8.875" style="107" bestFit="1" customWidth="1"/>
    <col min="11" max="11" width="9.375" style="107" bestFit="1" customWidth="1"/>
    <col min="12" max="12" width="10.125" style="107" bestFit="1" customWidth="1"/>
    <col min="13" max="16384" width="9" style="107"/>
  </cols>
  <sheetData>
    <row r="1" spans="1:12" ht="26.25">
      <c r="A1" s="1331" t="s">
        <v>1451</v>
      </c>
      <c r="B1" s="1331"/>
      <c r="C1" s="1331"/>
      <c r="D1" s="1331"/>
      <c r="E1" s="1331"/>
      <c r="F1" s="1331"/>
      <c r="G1" s="1331"/>
      <c r="H1" s="1331"/>
      <c r="I1" s="1331"/>
      <c r="J1" s="1331"/>
      <c r="K1" s="1331"/>
      <c r="L1" s="1331"/>
    </row>
    <row r="2" spans="1:12" s="108" customFormat="1" ht="16.5" customHeight="1">
      <c r="A2" s="204" t="s">
        <v>749</v>
      </c>
      <c r="B2" s="7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7.25" customHeight="1" thickBot="1">
      <c r="A3" s="130"/>
      <c r="B3" s="74"/>
      <c r="C3" s="125"/>
      <c r="D3" s="125"/>
      <c r="E3" s="127"/>
      <c r="F3" s="522" t="s">
        <v>959</v>
      </c>
      <c r="G3" s="125"/>
      <c r="H3" s="125"/>
      <c r="I3" s="125"/>
      <c r="J3" s="125"/>
      <c r="K3" s="125"/>
      <c r="L3" s="126" t="s">
        <v>34</v>
      </c>
    </row>
    <row r="4" spans="1:12" s="122" customFormat="1" ht="22.5" customHeight="1" thickBot="1">
      <c r="A4" s="1729" t="s">
        <v>35</v>
      </c>
      <c r="B4" s="1730"/>
      <c r="C4" s="317" t="s">
        <v>36</v>
      </c>
      <c r="D4" s="136" t="s">
        <v>735</v>
      </c>
      <c r="E4" s="136" t="s">
        <v>28</v>
      </c>
      <c r="F4" s="136" t="s">
        <v>37</v>
      </c>
      <c r="G4" s="136" t="s">
        <v>38</v>
      </c>
      <c r="H4" s="136" t="s">
        <v>39</v>
      </c>
      <c r="I4" s="136" t="s">
        <v>29</v>
      </c>
      <c r="J4" s="136" t="s">
        <v>40</v>
      </c>
      <c r="K4" s="136" t="s">
        <v>41</v>
      </c>
      <c r="L4" s="137" t="s">
        <v>42</v>
      </c>
    </row>
    <row r="5" spans="1:12">
      <c r="A5" s="1731" t="s">
        <v>667</v>
      </c>
      <c r="B5" s="488" t="s">
        <v>43</v>
      </c>
      <c r="C5" s="364">
        <f>SUM(C6:C12)</f>
        <v>301719</v>
      </c>
      <c r="D5" s="364">
        <f>SUM(D6:D12)</f>
        <v>43550</v>
      </c>
      <c r="E5" s="364">
        <f t="shared" ref="E5:L5" si="0">SUM(E6:E12)</f>
        <v>212332</v>
      </c>
      <c r="F5" s="364">
        <f t="shared" si="0"/>
        <v>1776</v>
      </c>
      <c r="G5" s="364">
        <f t="shared" si="0"/>
        <v>529</v>
      </c>
      <c r="H5" s="364">
        <f t="shared" si="0"/>
        <v>848</v>
      </c>
      <c r="I5" s="364">
        <f t="shared" si="0"/>
        <v>1211</v>
      </c>
      <c r="J5" s="364">
        <f t="shared" si="0"/>
        <v>1171</v>
      </c>
      <c r="K5" s="364">
        <f t="shared" si="0"/>
        <v>26710</v>
      </c>
      <c r="L5" s="582">
        <f t="shared" si="0"/>
        <v>13592</v>
      </c>
    </row>
    <row r="6" spans="1:12">
      <c r="A6" s="1732"/>
      <c r="B6" s="489" t="s">
        <v>44</v>
      </c>
      <c r="C6" s="365">
        <f t="shared" ref="C6:C12" si="1">SUM(C14,C22,C30)</f>
        <v>26750</v>
      </c>
      <c r="D6" s="365">
        <f t="shared" ref="D6:L6" si="2">SUM(D14,D22,D30)</f>
        <v>2302</v>
      </c>
      <c r="E6" s="365">
        <f t="shared" si="2"/>
        <v>18792</v>
      </c>
      <c r="F6" s="365">
        <f t="shared" si="2"/>
        <v>725</v>
      </c>
      <c r="G6" s="365">
        <f t="shared" si="2"/>
        <v>131</v>
      </c>
      <c r="H6" s="365">
        <f t="shared" si="2"/>
        <v>105</v>
      </c>
      <c r="I6" s="365">
        <f t="shared" si="2"/>
        <v>159</v>
      </c>
      <c r="J6" s="365">
        <f t="shared" si="2"/>
        <v>152</v>
      </c>
      <c r="K6" s="365">
        <f t="shared" si="2"/>
        <v>3014</v>
      </c>
      <c r="L6" s="584">
        <f t="shared" si="2"/>
        <v>1370</v>
      </c>
    </row>
    <row r="7" spans="1:12">
      <c r="A7" s="1732"/>
      <c r="B7" s="489" t="s">
        <v>923</v>
      </c>
      <c r="C7" s="365">
        <f t="shared" si="1"/>
        <v>18765</v>
      </c>
      <c r="D7" s="365">
        <f t="shared" ref="D7:L7" si="3">SUM(D15,D23,D31)</f>
        <v>1437</v>
      </c>
      <c r="E7" s="365">
        <f t="shared" si="3"/>
        <v>12594</v>
      </c>
      <c r="F7" s="365">
        <f t="shared" si="3"/>
        <v>741</v>
      </c>
      <c r="G7" s="365">
        <f t="shared" si="3"/>
        <v>303</v>
      </c>
      <c r="H7" s="365">
        <f t="shared" si="3"/>
        <v>105</v>
      </c>
      <c r="I7" s="365">
        <f t="shared" si="3"/>
        <v>137</v>
      </c>
      <c r="J7" s="365">
        <f t="shared" si="3"/>
        <v>160</v>
      </c>
      <c r="K7" s="365">
        <f t="shared" si="3"/>
        <v>1928</v>
      </c>
      <c r="L7" s="584">
        <f t="shared" si="3"/>
        <v>1360</v>
      </c>
    </row>
    <row r="8" spans="1:12">
      <c r="A8" s="1732"/>
      <c r="B8" s="583" t="s">
        <v>924</v>
      </c>
      <c r="C8" s="365">
        <f t="shared" si="1"/>
        <v>8703</v>
      </c>
      <c r="D8" s="365">
        <f t="shared" ref="D8:L8" si="4">SUM(D16,D24,D32)</f>
        <v>864</v>
      </c>
      <c r="E8" s="365">
        <f t="shared" si="4"/>
        <v>5783</v>
      </c>
      <c r="F8" s="365">
        <f t="shared" si="4"/>
        <v>89</v>
      </c>
      <c r="G8" s="365">
        <f t="shared" si="4"/>
        <v>22</v>
      </c>
      <c r="H8" s="365">
        <f t="shared" si="4"/>
        <v>44</v>
      </c>
      <c r="I8" s="365">
        <f t="shared" si="4"/>
        <v>59</v>
      </c>
      <c r="J8" s="365">
        <f t="shared" si="4"/>
        <v>90</v>
      </c>
      <c r="K8" s="365">
        <f t="shared" si="4"/>
        <v>971</v>
      </c>
      <c r="L8" s="584">
        <f t="shared" si="4"/>
        <v>781</v>
      </c>
    </row>
    <row r="9" spans="1:12">
      <c r="A9" s="1732"/>
      <c r="B9" s="583" t="s">
        <v>925</v>
      </c>
      <c r="C9" s="365">
        <f t="shared" si="1"/>
        <v>136180</v>
      </c>
      <c r="D9" s="365">
        <f t="shared" ref="D9:L9" si="5">SUM(D17,D25,D33)</f>
        <v>14663</v>
      </c>
      <c r="E9" s="365">
        <f t="shared" si="5"/>
        <v>98843</v>
      </c>
      <c r="F9" s="365">
        <f t="shared" si="5"/>
        <v>215</v>
      </c>
      <c r="G9" s="365">
        <f t="shared" si="5"/>
        <v>71</v>
      </c>
      <c r="H9" s="365">
        <f t="shared" si="5"/>
        <v>475</v>
      </c>
      <c r="I9" s="365">
        <f t="shared" si="5"/>
        <v>755</v>
      </c>
      <c r="J9" s="365">
        <f t="shared" si="5"/>
        <v>569</v>
      </c>
      <c r="K9" s="365">
        <f t="shared" si="5"/>
        <v>12633</v>
      </c>
      <c r="L9" s="584">
        <f t="shared" si="5"/>
        <v>7956</v>
      </c>
    </row>
    <row r="10" spans="1:12">
      <c r="A10" s="1732"/>
      <c r="B10" s="489" t="s">
        <v>48</v>
      </c>
      <c r="C10" s="365">
        <f t="shared" si="1"/>
        <v>102731</v>
      </c>
      <c r="D10" s="365">
        <f t="shared" ref="D10:L10" si="6">SUM(D18,D26,D34)</f>
        <v>23535</v>
      </c>
      <c r="E10" s="365">
        <f t="shared" si="6"/>
        <v>70074</v>
      </c>
      <c r="F10" s="365">
        <f t="shared" si="6"/>
        <v>3</v>
      </c>
      <c r="G10" s="365">
        <f t="shared" si="6"/>
        <v>2</v>
      </c>
      <c r="H10" s="365">
        <f t="shared" si="6"/>
        <v>6</v>
      </c>
      <c r="I10" s="365">
        <f t="shared" si="6"/>
        <v>1</v>
      </c>
      <c r="J10" s="365">
        <f t="shared" si="6"/>
        <v>83</v>
      </c>
      <c r="K10" s="365">
        <f t="shared" si="6"/>
        <v>7169</v>
      </c>
      <c r="L10" s="584">
        <f t="shared" si="6"/>
        <v>1858</v>
      </c>
    </row>
    <row r="11" spans="1:12">
      <c r="A11" s="1732"/>
      <c r="B11" s="489" t="s">
        <v>47</v>
      </c>
      <c r="C11" s="365">
        <f t="shared" si="1"/>
        <v>730</v>
      </c>
      <c r="D11" s="365">
        <f t="shared" ref="D11:L11" si="7">SUM(D19,D27,D35)</f>
        <v>129</v>
      </c>
      <c r="E11" s="365">
        <f t="shared" si="7"/>
        <v>489</v>
      </c>
      <c r="F11" s="365">
        <f t="shared" si="7"/>
        <v>1</v>
      </c>
      <c r="G11" s="585">
        <f t="shared" si="7"/>
        <v>0</v>
      </c>
      <c r="H11" s="585">
        <f t="shared" si="7"/>
        <v>0</v>
      </c>
      <c r="I11" s="585">
        <f t="shared" si="7"/>
        <v>0</v>
      </c>
      <c r="J11" s="365">
        <f t="shared" si="7"/>
        <v>5</v>
      </c>
      <c r="K11" s="365">
        <f t="shared" si="7"/>
        <v>87</v>
      </c>
      <c r="L11" s="584">
        <f t="shared" si="7"/>
        <v>19</v>
      </c>
    </row>
    <row r="12" spans="1:12" ht="17.25" thickBot="1">
      <c r="A12" s="1733"/>
      <c r="B12" s="490" t="s">
        <v>45</v>
      </c>
      <c r="C12" s="366">
        <f t="shared" si="1"/>
        <v>7860</v>
      </c>
      <c r="D12" s="366">
        <f t="shared" ref="D12:L12" si="8">SUM(D20,D28,D36)</f>
        <v>620</v>
      </c>
      <c r="E12" s="366">
        <f t="shared" si="8"/>
        <v>5757</v>
      </c>
      <c r="F12" s="366">
        <f t="shared" si="8"/>
        <v>2</v>
      </c>
      <c r="G12" s="586">
        <f t="shared" si="8"/>
        <v>0</v>
      </c>
      <c r="H12" s="366">
        <f t="shared" si="8"/>
        <v>113</v>
      </c>
      <c r="I12" s="366">
        <f t="shared" si="8"/>
        <v>100</v>
      </c>
      <c r="J12" s="366">
        <f t="shared" si="8"/>
        <v>112</v>
      </c>
      <c r="K12" s="366">
        <f t="shared" si="8"/>
        <v>908</v>
      </c>
      <c r="L12" s="367">
        <f t="shared" si="8"/>
        <v>248</v>
      </c>
    </row>
    <row r="13" spans="1:12">
      <c r="A13" s="1727" t="s">
        <v>298</v>
      </c>
      <c r="B13" s="616" t="s">
        <v>46</v>
      </c>
      <c r="C13" s="629">
        <f>C45+C61+C85+C109+C133+C157+C173</f>
        <v>117198</v>
      </c>
      <c r="D13" s="629">
        <f t="shared" ref="D13:L13" si="9">D45+D61+D85+D109+D133+D157+D173</f>
        <v>15779</v>
      </c>
      <c r="E13" s="617">
        <f t="shared" si="9"/>
        <v>83432</v>
      </c>
      <c r="F13" s="617">
        <f t="shared" si="9"/>
        <v>846</v>
      </c>
      <c r="G13" s="617">
        <f t="shared" si="9"/>
        <v>237</v>
      </c>
      <c r="H13" s="617">
        <f t="shared" si="9"/>
        <v>349</v>
      </c>
      <c r="I13" s="617">
        <f t="shared" si="9"/>
        <v>442</v>
      </c>
      <c r="J13" s="617">
        <f t="shared" si="9"/>
        <v>394</v>
      </c>
      <c r="K13" s="617">
        <f t="shared" si="9"/>
        <v>10616</v>
      </c>
      <c r="L13" s="618">
        <f t="shared" si="9"/>
        <v>5103</v>
      </c>
    </row>
    <row r="14" spans="1:12">
      <c r="A14" s="1728"/>
      <c r="B14" s="619" t="s">
        <v>44</v>
      </c>
      <c r="C14" s="623">
        <f t="shared" ref="C14:C20" si="10">C46+C62+C86+C110+C134+C158+C174</f>
        <v>13990</v>
      </c>
      <c r="D14" s="623">
        <f t="shared" ref="D14:L14" si="11">D46+D62+D86+D110+D134+D158+D174</f>
        <v>1106</v>
      </c>
      <c r="E14" s="620">
        <f t="shared" si="11"/>
        <v>10026</v>
      </c>
      <c r="F14" s="620">
        <f t="shared" si="11"/>
        <v>451</v>
      </c>
      <c r="G14" s="620">
        <f t="shared" si="11"/>
        <v>78</v>
      </c>
      <c r="H14" s="620">
        <f t="shared" si="11"/>
        <v>55</v>
      </c>
      <c r="I14" s="620">
        <f t="shared" si="11"/>
        <v>82</v>
      </c>
      <c r="J14" s="620">
        <f t="shared" si="11"/>
        <v>31</v>
      </c>
      <c r="K14" s="620">
        <f t="shared" si="11"/>
        <v>1492</v>
      </c>
      <c r="L14" s="621">
        <f t="shared" si="11"/>
        <v>669</v>
      </c>
    </row>
    <row r="15" spans="1:12">
      <c r="A15" s="1728"/>
      <c r="B15" s="619" t="s">
        <v>928</v>
      </c>
      <c r="C15" s="623">
        <f t="shared" si="10"/>
        <v>5492</v>
      </c>
      <c r="D15" s="623">
        <f t="shared" ref="D15:L15" si="12">D47+D63+D87+D111+D135+D159+D175</f>
        <v>382</v>
      </c>
      <c r="E15" s="620">
        <f t="shared" si="12"/>
        <v>3774</v>
      </c>
      <c r="F15" s="620">
        <f t="shared" si="12"/>
        <v>258</v>
      </c>
      <c r="G15" s="620">
        <f t="shared" si="12"/>
        <v>113</v>
      </c>
      <c r="H15" s="620">
        <f t="shared" si="12"/>
        <v>43</v>
      </c>
      <c r="I15" s="620">
        <f t="shared" si="12"/>
        <v>40</v>
      </c>
      <c r="J15" s="620">
        <f t="shared" si="12"/>
        <v>27</v>
      </c>
      <c r="K15" s="620">
        <f t="shared" si="12"/>
        <v>551</v>
      </c>
      <c r="L15" s="621">
        <f t="shared" si="12"/>
        <v>304</v>
      </c>
    </row>
    <row r="16" spans="1:12">
      <c r="A16" s="1728"/>
      <c r="B16" s="619" t="s">
        <v>929</v>
      </c>
      <c r="C16" s="623">
        <f t="shared" si="10"/>
        <v>2811</v>
      </c>
      <c r="D16" s="623">
        <f t="shared" ref="D16:L16" si="13">D48+D64+D88+D112+D136+D160+D176</f>
        <v>300</v>
      </c>
      <c r="E16" s="620">
        <f t="shared" si="13"/>
        <v>1864</v>
      </c>
      <c r="F16" s="620">
        <f t="shared" si="13"/>
        <v>58</v>
      </c>
      <c r="G16" s="620">
        <f t="shared" si="13"/>
        <v>18</v>
      </c>
      <c r="H16" s="620">
        <f t="shared" si="13"/>
        <v>11</v>
      </c>
      <c r="I16" s="620">
        <f t="shared" si="13"/>
        <v>13</v>
      </c>
      <c r="J16" s="620">
        <f t="shared" si="13"/>
        <v>21</v>
      </c>
      <c r="K16" s="620">
        <f t="shared" si="13"/>
        <v>283</v>
      </c>
      <c r="L16" s="621">
        <f t="shared" si="13"/>
        <v>243</v>
      </c>
    </row>
    <row r="17" spans="1:12">
      <c r="A17" s="1728"/>
      <c r="B17" s="619" t="s">
        <v>922</v>
      </c>
      <c r="C17" s="623">
        <f t="shared" si="10"/>
        <v>54921</v>
      </c>
      <c r="D17" s="623">
        <f t="shared" ref="D17:L17" si="14">D49+D65+D89+D113+D137+D161+D177</f>
        <v>5720</v>
      </c>
      <c r="E17" s="620">
        <f t="shared" si="14"/>
        <v>40057</v>
      </c>
      <c r="F17" s="620">
        <f t="shared" si="14"/>
        <v>76</v>
      </c>
      <c r="G17" s="620">
        <f t="shared" si="14"/>
        <v>27</v>
      </c>
      <c r="H17" s="620">
        <f t="shared" si="14"/>
        <v>182</v>
      </c>
      <c r="I17" s="620">
        <f t="shared" si="14"/>
        <v>262</v>
      </c>
      <c r="J17" s="620">
        <f t="shared" si="14"/>
        <v>220</v>
      </c>
      <c r="K17" s="620">
        <f t="shared" si="14"/>
        <v>5158</v>
      </c>
      <c r="L17" s="621">
        <f t="shared" si="14"/>
        <v>3219</v>
      </c>
    </row>
    <row r="18" spans="1:12">
      <c r="A18" s="1728"/>
      <c r="B18" s="619" t="s">
        <v>48</v>
      </c>
      <c r="C18" s="623">
        <f t="shared" si="10"/>
        <v>35603</v>
      </c>
      <c r="D18" s="623">
        <f t="shared" ref="D18:L18" si="15">D50+D66+D90+D114+D138+D162+D178</f>
        <v>7896</v>
      </c>
      <c r="E18" s="620">
        <f t="shared" si="15"/>
        <v>24499</v>
      </c>
      <c r="F18" s="620">
        <f t="shared" si="15"/>
        <v>0</v>
      </c>
      <c r="G18" s="620">
        <f t="shared" si="15"/>
        <v>1</v>
      </c>
      <c r="H18" s="620">
        <f t="shared" si="15"/>
        <v>3</v>
      </c>
      <c r="I18" s="620">
        <f t="shared" si="15"/>
        <v>1</v>
      </c>
      <c r="J18" s="620">
        <f t="shared" si="15"/>
        <v>42</v>
      </c>
      <c r="K18" s="620">
        <f t="shared" si="15"/>
        <v>2618</v>
      </c>
      <c r="L18" s="621">
        <f t="shared" si="15"/>
        <v>543</v>
      </c>
    </row>
    <row r="19" spans="1:12">
      <c r="A19" s="1728"/>
      <c r="B19" s="619" t="s">
        <v>47</v>
      </c>
      <c r="C19" s="623">
        <f t="shared" si="10"/>
        <v>365</v>
      </c>
      <c r="D19" s="623">
        <f t="shared" ref="D19:L19" si="16">D51+D67+D91+D115+D139+D163+D179</f>
        <v>56</v>
      </c>
      <c r="E19" s="620">
        <f t="shared" si="16"/>
        <v>254</v>
      </c>
      <c r="F19" s="620">
        <f t="shared" si="16"/>
        <v>1</v>
      </c>
      <c r="G19" s="620">
        <f t="shared" si="16"/>
        <v>0</v>
      </c>
      <c r="H19" s="620">
        <f t="shared" si="16"/>
        <v>0</v>
      </c>
      <c r="I19" s="620">
        <f t="shared" si="16"/>
        <v>0</v>
      </c>
      <c r="J19" s="620">
        <f t="shared" si="16"/>
        <v>3</v>
      </c>
      <c r="K19" s="620">
        <f t="shared" si="16"/>
        <v>41</v>
      </c>
      <c r="L19" s="621">
        <f t="shared" si="16"/>
        <v>10</v>
      </c>
    </row>
    <row r="20" spans="1:12">
      <c r="A20" s="1728"/>
      <c r="B20" s="625" t="s">
        <v>45</v>
      </c>
      <c r="C20" s="623">
        <f t="shared" si="10"/>
        <v>4016</v>
      </c>
      <c r="D20" s="623">
        <f t="shared" ref="D20:L20" si="17">D52+D68+D92+D116+D140+D164+D180</f>
        <v>319</v>
      </c>
      <c r="E20" s="626">
        <f t="shared" si="17"/>
        <v>2958</v>
      </c>
      <c r="F20" s="620">
        <f t="shared" si="17"/>
        <v>2</v>
      </c>
      <c r="G20" s="620">
        <f t="shared" si="17"/>
        <v>0</v>
      </c>
      <c r="H20" s="620">
        <f t="shared" si="17"/>
        <v>55</v>
      </c>
      <c r="I20" s="620">
        <f t="shared" si="17"/>
        <v>44</v>
      </c>
      <c r="J20" s="620">
        <f t="shared" si="17"/>
        <v>50</v>
      </c>
      <c r="K20" s="620">
        <f t="shared" si="17"/>
        <v>473</v>
      </c>
      <c r="L20" s="621">
        <f t="shared" si="17"/>
        <v>115</v>
      </c>
    </row>
    <row r="21" spans="1:12">
      <c r="A21" s="1728" t="s">
        <v>299</v>
      </c>
      <c r="B21" s="622" t="s">
        <v>46</v>
      </c>
      <c r="C21" s="623">
        <f>C197+C221+C245+C269+C293+C317+C341+C365+C389+C413</f>
        <v>120593</v>
      </c>
      <c r="D21" s="623">
        <f t="shared" ref="D21:L21" si="18">D197+D221+D245+D269+D293+D317+D341+D365+D389+D413</f>
        <v>19559</v>
      </c>
      <c r="E21" s="623">
        <f t="shared" si="18"/>
        <v>84785</v>
      </c>
      <c r="F21" s="623">
        <f t="shared" si="18"/>
        <v>510</v>
      </c>
      <c r="G21" s="623">
        <f t="shared" si="18"/>
        <v>128</v>
      </c>
      <c r="H21" s="623">
        <f t="shared" si="18"/>
        <v>289</v>
      </c>
      <c r="I21" s="623">
        <f t="shared" si="18"/>
        <v>438</v>
      </c>
      <c r="J21" s="623">
        <f t="shared" si="18"/>
        <v>455</v>
      </c>
      <c r="K21" s="623">
        <f t="shared" si="18"/>
        <v>10200</v>
      </c>
      <c r="L21" s="624">
        <f t="shared" si="18"/>
        <v>4229</v>
      </c>
    </row>
    <row r="22" spans="1:12">
      <c r="A22" s="1728"/>
      <c r="B22" s="619" t="s">
        <v>44</v>
      </c>
      <c r="C22" s="623">
        <f t="shared" ref="C22:C28" si="19">C198+C222+C246+C270+C294+C318+C342+C366+C390+C414</f>
        <v>7468</v>
      </c>
      <c r="D22" s="623">
        <f t="shared" ref="D22:L22" si="20">D198+D222+D246+D270+D294+D318+D342+D366+D390+D414</f>
        <v>637</v>
      </c>
      <c r="E22" s="623">
        <f t="shared" si="20"/>
        <v>5240</v>
      </c>
      <c r="F22" s="623">
        <f t="shared" si="20"/>
        <v>218</v>
      </c>
      <c r="G22" s="623">
        <f t="shared" si="20"/>
        <v>28</v>
      </c>
      <c r="H22" s="623">
        <f t="shared" si="20"/>
        <v>40</v>
      </c>
      <c r="I22" s="623">
        <f t="shared" si="20"/>
        <v>69</v>
      </c>
      <c r="J22" s="623">
        <f t="shared" si="20"/>
        <v>94</v>
      </c>
      <c r="K22" s="623">
        <f t="shared" si="20"/>
        <v>883</v>
      </c>
      <c r="L22" s="624">
        <f t="shared" si="20"/>
        <v>259</v>
      </c>
    </row>
    <row r="23" spans="1:12">
      <c r="A23" s="1728"/>
      <c r="B23" s="619" t="s">
        <v>923</v>
      </c>
      <c r="C23" s="623">
        <f t="shared" si="19"/>
        <v>3850</v>
      </c>
      <c r="D23" s="623">
        <f t="shared" ref="D23:L23" si="21">D199+D223+D247+D271+D295+D319+D343+D367+D391+D415</f>
        <v>285</v>
      </c>
      <c r="E23" s="623">
        <f t="shared" si="21"/>
        <v>2528</v>
      </c>
      <c r="F23" s="623">
        <f t="shared" si="21"/>
        <v>200</v>
      </c>
      <c r="G23" s="623">
        <f t="shared" si="21"/>
        <v>78</v>
      </c>
      <c r="H23" s="623">
        <f t="shared" si="21"/>
        <v>25</v>
      </c>
      <c r="I23" s="623">
        <f t="shared" si="21"/>
        <v>32</v>
      </c>
      <c r="J23" s="623">
        <f t="shared" si="21"/>
        <v>41</v>
      </c>
      <c r="K23" s="623">
        <f t="shared" si="21"/>
        <v>387</v>
      </c>
      <c r="L23" s="624">
        <f t="shared" si="21"/>
        <v>274</v>
      </c>
    </row>
    <row r="24" spans="1:12">
      <c r="A24" s="1728"/>
      <c r="B24" s="619" t="s">
        <v>930</v>
      </c>
      <c r="C24" s="623">
        <f t="shared" si="19"/>
        <v>2404</v>
      </c>
      <c r="D24" s="623">
        <f t="shared" ref="D24:L24" si="22">D200+D224+D248+D272+D296+D320+D344+D368+D392+D416</f>
        <v>203</v>
      </c>
      <c r="E24" s="623">
        <f t="shared" si="22"/>
        <v>1660</v>
      </c>
      <c r="F24" s="623">
        <f t="shared" si="22"/>
        <v>16</v>
      </c>
      <c r="G24" s="623">
        <f t="shared" si="22"/>
        <v>0</v>
      </c>
      <c r="H24" s="623">
        <f t="shared" si="22"/>
        <v>23</v>
      </c>
      <c r="I24" s="623">
        <f t="shared" si="22"/>
        <v>27</v>
      </c>
      <c r="J24" s="623">
        <f t="shared" si="22"/>
        <v>40</v>
      </c>
      <c r="K24" s="623">
        <f t="shared" si="22"/>
        <v>272</v>
      </c>
      <c r="L24" s="624">
        <f t="shared" si="22"/>
        <v>163</v>
      </c>
    </row>
    <row r="25" spans="1:12">
      <c r="A25" s="1728"/>
      <c r="B25" s="619" t="s">
        <v>925</v>
      </c>
      <c r="C25" s="623">
        <f t="shared" si="19"/>
        <v>50778</v>
      </c>
      <c r="D25" s="623">
        <f t="shared" ref="D25:L25" si="23">D201+D225+D249+D273+D297+D321+D345+D369+D393+D417</f>
        <v>5751</v>
      </c>
      <c r="E25" s="623">
        <f t="shared" si="23"/>
        <v>37083</v>
      </c>
      <c r="F25" s="623">
        <f t="shared" si="23"/>
        <v>73</v>
      </c>
      <c r="G25" s="623">
        <f t="shared" si="23"/>
        <v>21</v>
      </c>
      <c r="H25" s="623">
        <f t="shared" si="23"/>
        <v>159</v>
      </c>
      <c r="I25" s="623">
        <f t="shared" si="23"/>
        <v>271</v>
      </c>
      <c r="J25" s="623">
        <f t="shared" si="23"/>
        <v>207</v>
      </c>
      <c r="K25" s="623">
        <f t="shared" si="23"/>
        <v>4624</v>
      </c>
      <c r="L25" s="624">
        <f t="shared" si="23"/>
        <v>2589</v>
      </c>
    </row>
    <row r="26" spans="1:12">
      <c r="A26" s="1728"/>
      <c r="B26" s="619" t="s">
        <v>48</v>
      </c>
      <c r="C26" s="623">
        <f t="shared" si="19"/>
        <v>53107</v>
      </c>
      <c r="D26" s="623">
        <f t="shared" ref="D26:L26" si="24">D202+D226+D250+D274+D298+D322+D346+D370+D394+D418</f>
        <v>12433</v>
      </c>
      <c r="E26" s="623">
        <f t="shared" si="24"/>
        <v>36085</v>
      </c>
      <c r="F26" s="623">
        <f t="shared" si="24"/>
        <v>3</v>
      </c>
      <c r="G26" s="623">
        <f t="shared" si="24"/>
        <v>1</v>
      </c>
      <c r="H26" s="623">
        <f t="shared" si="24"/>
        <v>2</v>
      </c>
      <c r="I26" s="623">
        <f t="shared" si="24"/>
        <v>0</v>
      </c>
      <c r="J26" s="623">
        <f t="shared" si="24"/>
        <v>28</v>
      </c>
      <c r="K26" s="623">
        <f t="shared" si="24"/>
        <v>3701</v>
      </c>
      <c r="L26" s="624">
        <f t="shared" si="24"/>
        <v>854</v>
      </c>
    </row>
    <row r="27" spans="1:12">
      <c r="A27" s="1728"/>
      <c r="B27" s="619" t="s">
        <v>47</v>
      </c>
      <c r="C27" s="623">
        <f t="shared" si="19"/>
        <v>266</v>
      </c>
      <c r="D27" s="623">
        <f t="shared" ref="D27:L27" si="25">D203+D227+D251+D275+D299+D323+D347+D371+D395+D419</f>
        <v>52</v>
      </c>
      <c r="E27" s="623">
        <f t="shared" si="25"/>
        <v>170</v>
      </c>
      <c r="F27" s="623">
        <f t="shared" si="25"/>
        <v>0</v>
      </c>
      <c r="G27" s="623">
        <f t="shared" si="25"/>
        <v>0</v>
      </c>
      <c r="H27" s="623">
        <f t="shared" si="25"/>
        <v>0</v>
      </c>
      <c r="I27" s="623">
        <f t="shared" si="25"/>
        <v>0</v>
      </c>
      <c r="J27" s="623">
        <f t="shared" si="25"/>
        <v>1</v>
      </c>
      <c r="K27" s="623">
        <f t="shared" si="25"/>
        <v>36</v>
      </c>
      <c r="L27" s="624">
        <f t="shared" si="25"/>
        <v>7</v>
      </c>
    </row>
    <row r="28" spans="1:12">
      <c r="A28" s="1728"/>
      <c r="B28" s="619" t="s">
        <v>45</v>
      </c>
      <c r="C28" s="623">
        <f t="shared" si="19"/>
        <v>2720</v>
      </c>
      <c r="D28" s="623">
        <f t="shared" ref="D28:L28" si="26">D204+D228+D252+D276+D300+D324+D348+D372+D396+D420</f>
        <v>198</v>
      </c>
      <c r="E28" s="623">
        <f t="shared" si="26"/>
        <v>2019</v>
      </c>
      <c r="F28" s="623">
        <f t="shared" si="26"/>
        <v>0</v>
      </c>
      <c r="G28" s="623">
        <f t="shared" si="26"/>
        <v>0</v>
      </c>
      <c r="H28" s="623">
        <f t="shared" si="26"/>
        <v>40</v>
      </c>
      <c r="I28" s="623">
        <f t="shared" si="26"/>
        <v>39</v>
      </c>
      <c r="J28" s="623">
        <f t="shared" si="26"/>
        <v>44</v>
      </c>
      <c r="K28" s="623">
        <f t="shared" si="26"/>
        <v>297</v>
      </c>
      <c r="L28" s="624">
        <f t="shared" si="26"/>
        <v>83</v>
      </c>
    </row>
    <row r="29" spans="1:12">
      <c r="A29" s="1728" t="s">
        <v>300</v>
      </c>
      <c r="B29" s="627" t="s">
        <v>46</v>
      </c>
      <c r="C29" s="620">
        <f>C69+C93+C117+C141+C181+C205+C229+C253+C277+C301+C325+C349+C373+C397+C421</f>
        <v>63928</v>
      </c>
      <c r="D29" s="620">
        <f t="shared" ref="D29:L29" si="27">D69+D93+D117+D141+D181+D205+D229+D253+D277+D301+D325+D349+D373+D397+D421</f>
        <v>8212</v>
      </c>
      <c r="E29" s="620">
        <f t="shared" si="27"/>
        <v>44115</v>
      </c>
      <c r="F29" s="623">
        <f t="shared" si="27"/>
        <v>420</v>
      </c>
      <c r="G29" s="623">
        <f t="shared" si="27"/>
        <v>164</v>
      </c>
      <c r="H29" s="623">
        <f t="shared" si="27"/>
        <v>210</v>
      </c>
      <c r="I29" s="623">
        <f t="shared" si="27"/>
        <v>331</v>
      </c>
      <c r="J29" s="623">
        <f t="shared" si="27"/>
        <v>322</v>
      </c>
      <c r="K29" s="623">
        <f t="shared" si="27"/>
        <v>5894</v>
      </c>
      <c r="L29" s="624">
        <f t="shared" si="27"/>
        <v>4260</v>
      </c>
    </row>
    <row r="30" spans="1:12">
      <c r="A30" s="1728"/>
      <c r="B30" s="619" t="s">
        <v>44</v>
      </c>
      <c r="C30" s="620">
        <f t="shared" ref="C30:C36" si="28">C70+C94+C118+C142+C182+C206+C230+C254+C278+C302+C326+C350+C374+C398+C422</f>
        <v>5292</v>
      </c>
      <c r="D30" s="623">
        <f t="shared" ref="D30:L30" si="29">D70+D94+D118+D142+D182+D206+D230+D254+D278+D302+D326+D350+D374+D398+D422</f>
        <v>559</v>
      </c>
      <c r="E30" s="623">
        <f t="shared" si="29"/>
        <v>3526</v>
      </c>
      <c r="F30" s="623">
        <f t="shared" si="29"/>
        <v>56</v>
      </c>
      <c r="G30" s="623">
        <f t="shared" si="29"/>
        <v>25</v>
      </c>
      <c r="H30" s="623">
        <f t="shared" si="29"/>
        <v>10</v>
      </c>
      <c r="I30" s="623">
        <f t="shared" si="29"/>
        <v>8</v>
      </c>
      <c r="J30" s="623">
        <f t="shared" si="29"/>
        <v>27</v>
      </c>
      <c r="K30" s="623">
        <f t="shared" si="29"/>
        <v>639</v>
      </c>
      <c r="L30" s="624">
        <f t="shared" si="29"/>
        <v>442</v>
      </c>
    </row>
    <row r="31" spans="1:12">
      <c r="A31" s="1728"/>
      <c r="B31" s="619" t="s">
        <v>923</v>
      </c>
      <c r="C31" s="620">
        <f t="shared" si="28"/>
        <v>9423</v>
      </c>
      <c r="D31" s="623">
        <f t="shared" ref="D31:L31" si="30">D71+D95+D119+D143+D183+D207+D231+D255+D279+D303+D327+D351+D375+D399+D423</f>
        <v>770</v>
      </c>
      <c r="E31" s="623">
        <f t="shared" si="30"/>
        <v>6292</v>
      </c>
      <c r="F31" s="623">
        <f t="shared" si="30"/>
        <v>283</v>
      </c>
      <c r="G31" s="623">
        <f t="shared" si="30"/>
        <v>112</v>
      </c>
      <c r="H31" s="623">
        <f t="shared" si="30"/>
        <v>37</v>
      </c>
      <c r="I31" s="623">
        <f t="shared" si="30"/>
        <v>65</v>
      </c>
      <c r="J31" s="623">
        <f t="shared" si="30"/>
        <v>92</v>
      </c>
      <c r="K31" s="623">
        <f t="shared" si="30"/>
        <v>990</v>
      </c>
      <c r="L31" s="624">
        <f t="shared" si="30"/>
        <v>782</v>
      </c>
    </row>
    <row r="32" spans="1:12">
      <c r="A32" s="1728"/>
      <c r="B32" s="619" t="s">
        <v>930</v>
      </c>
      <c r="C32" s="620">
        <f t="shared" si="28"/>
        <v>3488</v>
      </c>
      <c r="D32" s="623">
        <f t="shared" ref="D32:L32" si="31">D72+D96+D120+D144+D184+D208+D232+D256+D280+D304+D328+D352+D376+D400+D424</f>
        <v>361</v>
      </c>
      <c r="E32" s="623">
        <f t="shared" si="31"/>
        <v>2259</v>
      </c>
      <c r="F32" s="623">
        <f t="shared" si="31"/>
        <v>15</v>
      </c>
      <c r="G32" s="623">
        <f t="shared" si="31"/>
        <v>4</v>
      </c>
      <c r="H32" s="623">
        <f t="shared" si="31"/>
        <v>10</v>
      </c>
      <c r="I32" s="623">
        <f t="shared" si="31"/>
        <v>19</v>
      </c>
      <c r="J32" s="623">
        <f t="shared" si="31"/>
        <v>29</v>
      </c>
      <c r="K32" s="623">
        <f t="shared" si="31"/>
        <v>416</v>
      </c>
      <c r="L32" s="624">
        <f t="shared" si="31"/>
        <v>375</v>
      </c>
    </row>
    <row r="33" spans="1:12">
      <c r="A33" s="1728"/>
      <c r="B33" s="619" t="s">
        <v>925</v>
      </c>
      <c r="C33" s="620">
        <f t="shared" si="28"/>
        <v>30481</v>
      </c>
      <c r="D33" s="623">
        <f t="shared" ref="D33:L33" si="32">D73+D97+D121+D145+D185+D209+D233+D257+D281+D305+D329+D353+D377+D401+D425</f>
        <v>3192</v>
      </c>
      <c r="E33" s="623">
        <f t="shared" si="32"/>
        <v>21703</v>
      </c>
      <c r="F33" s="623">
        <f t="shared" si="32"/>
        <v>66</v>
      </c>
      <c r="G33" s="623">
        <f t="shared" si="32"/>
        <v>23</v>
      </c>
      <c r="H33" s="623">
        <f t="shared" si="32"/>
        <v>134</v>
      </c>
      <c r="I33" s="623">
        <f t="shared" si="32"/>
        <v>222</v>
      </c>
      <c r="J33" s="623">
        <f t="shared" si="32"/>
        <v>142</v>
      </c>
      <c r="K33" s="623">
        <f t="shared" si="32"/>
        <v>2851</v>
      </c>
      <c r="L33" s="624">
        <f t="shared" si="32"/>
        <v>2148</v>
      </c>
    </row>
    <row r="34" spans="1:12">
      <c r="A34" s="1728"/>
      <c r="B34" s="619" t="s">
        <v>48</v>
      </c>
      <c r="C34" s="620">
        <f t="shared" si="28"/>
        <v>14021</v>
      </c>
      <c r="D34" s="623">
        <f t="shared" ref="D34:L34" si="33">D74+D98+D122+D146+D186+D210+D234+D258+D282+D306+D330+D354+D378+D402+D426</f>
        <v>3206</v>
      </c>
      <c r="E34" s="623">
        <f t="shared" si="33"/>
        <v>9490</v>
      </c>
      <c r="F34" s="623">
        <f t="shared" si="33"/>
        <v>0</v>
      </c>
      <c r="G34" s="623">
        <f t="shared" si="33"/>
        <v>0</v>
      </c>
      <c r="H34" s="623">
        <f t="shared" si="33"/>
        <v>1</v>
      </c>
      <c r="I34" s="623">
        <f t="shared" si="33"/>
        <v>0</v>
      </c>
      <c r="J34" s="623">
        <f t="shared" si="33"/>
        <v>13</v>
      </c>
      <c r="K34" s="623">
        <f t="shared" si="33"/>
        <v>850</v>
      </c>
      <c r="L34" s="624">
        <f t="shared" si="33"/>
        <v>461</v>
      </c>
    </row>
    <row r="35" spans="1:12">
      <c r="A35" s="1728"/>
      <c r="B35" s="619" t="s">
        <v>47</v>
      </c>
      <c r="C35" s="620">
        <f t="shared" si="28"/>
        <v>99</v>
      </c>
      <c r="D35" s="623">
        <f t="shared" ref="D35:L35" si="34">D75+D99+D123+D147+D187+D211+D235+D259+D283+D307+D331+D355+D379+D403+D427</f>
        <v>21</v>
      </c>
      <c r="E35" s="623">
        <f t="shared" si="34"/>
        <v>65</v>
      </c>
      <c r="F35" s="623">
        <f t="shared" si="34"/>
        <v>0</v>
      </c>
      <c r="G35" s="623">
        <f t="shared" si="34"/>
        <v>0</v>
      </c>
      <c r="H35" s="623">
        <f t="shared" si="34"/>
        <v>0</v>
      </c>
      <c r="I35" s="623">
        <f t="shared" si="34"/>
        <v>0</v>
      </c>
      <c r="J35" s="623">
        <f t="shared" si="34"/>
        <v>1</v>
      </c>
      <c r="K35" s="623">
        <f t="shared" si="34"/>
        <v>10</v>
      </c>
      <c r="L35" s="624">
        <f t="shared" si="34"/>
        <v>2</v>
      </c>
    </row>
    <row r="36" spans="1:12" ht="17.25" thickBot="1">
      <c r="A36" s="1720"/>
      <c r="B36" s="497" t="s">
        <v>45</v>
      </c>
      <c r="C36" s="620">
        <f t="shared" si="28"/>
        <v>1124</v>
      </c>
      <c r="D36" s="574">
        <f t="shared" ref="D36:L36" si="35">D76+D100+D124+D148+D188+D212+D236+D260+D284+D308+D332+D356+D380+D404+D428</f>
        <v>103</v>
      </c>
      <c r="E36" s="574">
        <f t="shared" si="35"/>
        <v>780</v>
      </c>
      <c r="F36" s="574">
        <f t="shared" si="35"/>
        <v>0</v>
      </c>
      <c r="G36" s="574">
        <f t="shared" si="35"/>
        <v>0</v>
      </c>
      <c r="H36" s="574">
        <f t="shared" si="35"/>
        <v>18</v>
      </c>
      <c r="I36" s="574">
        <f t="shared" si="35"/>
        <v>17</v>
      </c>
      <c r="J36" s="574">
        <f t="shared" si="35"/>
        <v>18</v>
      </c>
      <c r="K36" s="574">
        <f t="shared" si="35"/>
        <v>138</v>
      </c>
      <c r="L36" s="575">
        <f t="shared" si="35"/>
        <v>50</v>
      </c>
    </row>
    <row r="37" spans="1:12">
      <c r="A37" s="1721" t="s">
        <v>318</v>
      </c>
      <c r="B37" s="498" t="s">
        <v>46</v>
      </c>
      <c r="C37" s="568">
        <v>51433</v>
      </c>
      <c r="D37" s="568">
        <v>6707</v>
      </c>
      <c r="E37" s="568">
        <v>35967</v>
      </c>
      <c r="F37" s="568">
        <v>386</v>
      </c>
      <c r="G37" s="568">
        <v>61</v>
      </c>
      <c r="H37" s="568">
        <v>140</v>
      </c>
      <c r="I37" s="568">
        <v>143</v>
      </c>
      <c r="J37" s="568">
        <v>183</v>
      </c>
      <c r="K37" s="568">
        <v>5010</v>
      </c>
      <c r="L37" s="569">
        <v>2836</v>
      </c>
    </row>
    <row r="38" spans="1:12">
      <c r="A38" s="1719"/>
      <c r="B38" s="494" t="s">
        <v>44</v>
      </c>
      <c r="C38" s="570">
        <v>9828</v>
      </c>
      <c r="D38" s="570">
        <v>739</v>
      </c>
      <c r="E38" s="570">
        <v>7109</v>
      </c>
      <c r="F38" s="570">
        <v>323</v>
      </c>
      <c r="G38" s="570">
        <v>44</v>
      </c>
      <c r="H38" s="570">
        <v>40</v>
      </c>
      <c r="I38" s="570">
        <v>56</v>
      </c>
      <c r="J38" s="570">
        <v>17</v>
      </c>
      <c r="K38" s="570">
        <v>1019</v>
      </c>
      <c r="L38" s="571">
        <v>481</v>
      </c>
    </row>
    <row r="39" spans="1:12">
      <c r="A39" s="1719"/>
      <c r="B39" s="619" t="s">
        <v>923</v>
      </c>
      <c r="C39" s="570">
        <v>388</v>
      </c>
      <c r="D39" s="570">
        <v>39</v>
      </c>
      <c r="E39" s="570">
        <v>247</v>
      </c>
      <c r="F39" s="570">
        <v>13</v>
      </c>
      <c r="G39" s="570">
        <v>6</v>
      </c>
      <c r="H39" s="570">
        <v>4</v>
      </c>
      <c r="I39" s="570">
        <v>3</v>
      </c>
      <c r="J39" s="570">
        <v>2</v>
      </c>
      <c r="K39" s="570">
        <v>39</v>
      </c>
      <c r="L39" s="571">
        <v>35</v>
      </c>
    </row>
    <row r="40" spans="1:12">
      <c r="A40" s="1719"/>
      <c r="B40" s="619" t="s">
        <v>930</v>
      </c>
      <c r="C40" s="570">
        <v>1316</v>
      </c>
      <c r="D40" s="570">
        <v>165</v>
      </c>
      <c r="E40" s="570">
        <v>850</v>
      </c>
      <c r="F40" s="570">
        <v>26</v>
      </c>
      <c r="G40" s="570">
        <v>3</v>
      </c>
      <c r="H40" s="570">
        <v>4</v>
      </c>
      <c r="I40" s="570">
        <v>2</v>
      </c>
      <c r="J40" s="570">
        <v>8</v>
      </c>
      <c r="K40" s="570">
        <v>119</v>
      </c>
      <c r="L40" s="571">
        <v>139</v>
      </c>
    </row>
    <row r="41" spans="1:12">
      <c r="A41" s="1719"/>
      <c r="B41" s="619" t="s">
        <v>925</v>
      </c>
      <c r="C41" s="570">
        <v>21863</v>
      </c>
      <c r="D41" s="570">
        <v>2325</v>
      </c>
      <c r="E41" s="570">
        <v>15513</v>
      </c>
      <c r="F41" s="570">
        <v>21</v>
      </c>
      <c r="G41" s="570">
        <v>7</v>
      </c>
      <c r="H41" s="570">
        <v>56</v>
      </c>
      <c r="I41" s="570">
        <v>52</v>
      </c>
      <c r="J41" s="570">
        <v>100</v>
      </c>
      <c r="K41" s="570">
        <v>2095</v>
      </c>
      <c r="L41" s="571">
        <v>1694</v>
      </c>
    </row>
    <row r="42" spans="1:12">
      <c r="A42" s="1719"/>
      <c r="B42" s="619" t="s">
        <v>48</v>
      </c>
      <c r="C42" s="570">
        <v>15530</v>
      </c>
      <c r="D42" s="570">
        <v>3248</v>
      </c>
      <c r="E42" s="570">
        <v>10419</v>
      </c>
      <c r="F42" s="570">
        <v>0</v>
      </c>
      <c r="G42" s="570">
        <v>1</v>
      </c>
      <c r="H42" s="570">
        <v>0</v>
      </c>
      <c r="I42" s="570">
        <v>0</v>
      </c>
      <c r="J42" s="570">
        <v>26</v>
      </c>
      <c r="K42" s="570">
        <v>1443</v>
      </c>
      <c r="L42" s="571">
        <v>393</v>
      </c>
    </row>
    <row r="43" spans="1:12">
      <c r="A43" s="1719"/>
      <c r="B43" s="619" t="s">
        <v>47</v>
      </c>
      <c r="C43" s="623">
        <v>182</v>
      </c>
      <c r="D43" s="623">
        <v>26</v>
      </c>
      <c r="E43" s="623">
        <v>124</v>
      </c>
      <c r="F43" s="570">
        <v>1</v>
      </c>
      <c r="G43" s="570">
        <v>0</v>
      </c>
      <c r="H43" s="570">
        <v>0</v>
      </c>
      <c r="I43" s="570">
        <v>0</v>
      </c>
      <c r="J43" s="570">
        <v>2</v>
      </c>
      <c r="K43" s="570">
        <v>23</v>
      </c>
      <c r="L43" s="571">
        <v>6</v>
      </c>
    </row>
    <row r="44" spans="1:12">
      <c r="A44" s="1719"/>
      <c r="B44" s="619" t="s">
        <v>45</v>
      </c>
      <c r="C44" s="623">
        <v>2326</v>
      </c>
      <c r="D44" s="623">
        <v>165</v>
      </c>
      <c r="E44" s="623">
        <v>1705</v>
      </c>
      <c r="F44" s="570">
        <v>2</v>
      </c>
      <c r="G44" s="570">
        <v>0</v>
      </c>
      <c r="H44" s="570">
        <v>36</v>
      </c>
      <c r="I44" s="570">
        <v>30</v>
      </c>
      <c r="J44" s="570">
        <v>28</v>
      </c>
      <c r="K44" s="570">
        <v>272</v>
      </c>
      <c r="L44" s="571">
        <v>88</v>
      </c>
    </row>
    <row r="45" spans="1:12">
      <c r="A45" s="1719" t="s">
        <v>298</v>
      </c>
      <c r="B45" s="622" t="s">
        <v>46</v>
      </c>
      <c r="C45" s="623">
        <v>51433</v>
      </c>
      <c r="D45" s="623">
        <v>6707</v>
      </c>
      <c r="E45" s="623">
        <v>35967</v>
      </c>
      <c r="F45" s="570">
        <v>386</v>
      </c>
      <c r="G45" s="570">
        <v>61</v>
      </c>
      <c r="H45" s="570">
        <v>140</v>
      </c>
      <c r="I45" s="570">
        <v>143</v>
      </c>
      <c r="J45" s="570">
        <v>183</v>
      </c>
      <c r="K45" s="570">
        <v>5010</v>
      </c>
      <c r="L45" s="571">
        <v>2836</v>
      </c>
    </row>
    <row r="46" spans="1:12">
      <c r="A46" s="1719"/>
      <c r="B46" s="619" t="s">
        <v>44</v>
      </c>
      <c r="C46" s="570">
        <v>9828</v>
      </c>
      <c r="D46" s="570">
        <v>739</v>
      </c>
      <c r="E46" s="570">
        <v>7109</v>
      </c>
      <c r="F46" s="570">
        <v>323</v>
      </c>
      <c r="G46" s="570">
        <v>44</v>
      </c>
      <c r="H46" s="570">
        <v>40</v>
      </c>
      <c r="I46" s="570">
        <v>56</v>
      </c>
      <c r="J46" s="570">
        <v>17</v>
      </c>
      <c r="K46" s="570">
        <v>1019</v>
      </c>
      <c r="L46" s="571">
        <v>481</v>
      </c>
    </row>
    <row r="47" spans="1:12">
      <c r="A47" s="1719"/>
      <c r="B47" s="619" t="s">
        <v>923</v>
      </c>
      <c r="C47" s="570">
        <v>388</v>
      </c>
      <c r="D47" s="570">
        <v>39</v>
      </c>
      <c r="E47" s="570">
        <v>247</v>
      </c>
      <c r="F47" s="570">
        <v>13</v>
      </c>
      <c r="G47" s="570">
        <v>6</v>
      </c>
      <c r="H47" s="570">
        <v>4</v>
      </c>
      <c r="I47" s="570">
        <v>3</v>
      </c>
      <c r="J47" s="570">
        <v>2</v>
      </c>
      <c r="K47" s="570">
        <v>39</v>
      </c>
      <c r="L47" s="571">
        <v>35</v>
      </c>
    </row>
    <row r="48" spans="1:12">
      <c r="A48" s="1719"/>
      <c r="B48" s="619" t="s">
        <v>930</v>
      </c>
      <c r="C48" s="570">
        <v>1316</v>
      </c>
      <c r="D48" s="570">
        <v>165</v>
      </c>
      <c r="E48" s="570">
        <v>850</v>
      </c>
      <c r="F48" s="570">
        <v>26</v>
      </c>
      <c r="G48" s="570">
        <v>3</v>
      </c>
      <c r="H48" s="570">
        <v>4</v>
      </c>
      <c r="I48" s="570">
        <v>2</v>
      </c>
      <c r="J48" s="570">
        <v>8</v>
      </c>
      <c r="K48" s="570">
        <v>119</v>
      </c>
      <c r="L48" s="571">
        <v>139</v>
      </c>
    </row>
    <row r="49" spans="1:12">
      <c r="A49" s="1719"/>
      <c r="B49" s="496" t="s">
        <v>925</v>
      </c>
      <c r="C49" s="570">
        <v>21863</v>
      </c>
      <c r="D49" s="570">
        <v>2325</v>
      </c>
      <c r="E49" s="570">
        <v>15513</v>
      </c>
      <c r="F49" s="570">
        <v>21</v>
      </c>
      <c r="G49" s="570">
        <v>7</v>
      </c>
      <c r="H49" s="570">
        <v>56</v>
      </c>
      <c r="I49" s="570">
        <v>52</v>
      </c>
      <c r="J49" s="570">
        <v>100</v>
      </c>
      <c r="K49" s="570">
        <v>2095</v>
      </c>
      <c r="L49" s="571">
        <v>1694</v>
      </c>
    </row>
    <row r="50" spans="1:12">
      <c r="A50" s="1719"/>
      <c r="B50" s="494" t="s">
        <v>48</v>
      </c>
      <c r="C50" s="570">
        <v>15530</v>
      </c>
      <c r="D50" s="570">
        <v>3248</v>
      </c>
      <c r="E50" s="570">
        <v>10419</v>
      </c>
      <c r="F50" s="570">
        <v>0</v>
      </c>
      <c r="G50" s="570">
        <v>1</v>
      </c>
      <c r="H50" s="570">
        <v>0</v>
      </c>
      <c r="I50" s="570">
        <v>0</v>
      </c>
      <c r="J50" s="570">
        <v>26</v>
      </c>
      <c r="K50" s="570">
        <v>1443</v>
      </c>
      <c r="L50" s="571">
        <v>393</v>
      </c>
    </row>
    <row r="51" spans="1:12">
      <c r="A51" s="1719"/>
      <c r="B51" s="494" t="s">
        <v>47</v>
      </c>
      <c r="C51" s="570">
        <v>182</v>
      </c>
      <c r="D51" s="570">
        <v>26</v>
      </c>
      <c r="E51" s="570">
        <v>124</v>
      </c>
      <c r="F51" s="570">
        <v>1</v>
      </c>
      <c r="G51" s="570">
        <v>0</v>
      </c>
      <c r="H51" s="570">
        <v>0</v>
      </c>
      <c r="I51" s="570">
        <v>0</v>
      </c>
      <c r="J51" s="570">
        <v>2</v>
      </c>
      <c r="K51" s="570">
        <v>23</v>
      </c>
      <c r="L51" s="571">
        <v>6</v>
      </c>
    </row>
    <row r="52" spans="1:12" ht="17.25" thickBot="1">
      <c r="A52" s="1722"/>
      <c r="B52" s="497" t="s">
        <v>45</v>
      </c>
      <c r="C52" s="570">
        <v>2326</v>
      </c>
      <c r="D52" s="572">
        <v>165</v>
      </c>
      <c r="E52" s="572">
        <v>1705</v>
      </c>
      <c r="F52" s="572">
        <v>2</v>
      </c>
      <c r="G52" s="572">
        <v>0</v>
      </c>
      <c r="H52" s="572">
        <v>36</v>
      </c>
      <c r="I52" s="572">
        <v>30</v>
      </c>
      <c r="J52" s="572">
        <v>28</v>
      </c>
      <c r="K52" s="572">
        <v>272</v>
      </c>
      <c r="L52" s="573">
        <v>88</v>
      </c>
    </row>
    <row r="53" spans="1:12">
      <c r="A53" s="1721" t="s">
        <v>319</v>
      </c>
      <c r="B53" s="498" t="s">
        <v>43</v>
      </c>
      <c r="C53" s="568">
        <v>15029</v>
      </c>
      <c r="D53" s="568">
        <v>1890</v>
      </c>
      <c r="E53" s="568">
        <v>10707</v>
      </c>
      <c r="F53" s="568">
        <v>120</v>
      </c>
      <c r="G53" s="568">
        <v>46</v>
      </c>
      <c r="H53" s="568">
        <v>50</v>
      </c>
      <c r="I53" s="568">
        <v>64</v>
      </c>
      <c r="J53" s="568">
        <v>59</v>
      </c>
      <c r="K53" s="568">
        <v>1320</v>
      </c>
      <c r="L53" s="569">
        <v>773</v>
      </c>
    </row>
    <row r="54" spans="1:12">
      <c r="A54" s="1719"/>
      <c r="B54" s="494" t="s">
        <v>44</v>
      </c>
      <c r="C54" s="570">
        <v>1736</v>
      </c>
      <c r="D54" s="570">
        <v>151</v>
      </c>
      <c r="E54" s="570">
        <v>1188</v>
      </c>
      <c r="F54" s="570">
        <v>27</v>
      </c>
      <c r="G54" s="570">
        <v>3</v>
      </c>
      <c r="H54" s="570">
        <v>8</v>
      </c>
      <c r="I54" s="570">
        <v>12</v>
      </c>
      <c r="J54" s="570">
        <v>5</v>
      </c>
      <c r="K54" s="570">
        <v>195</v>
      </c>
      <c r="L54" s="571">
        <v>147</v>
      </c>
    </row>
    <row r="55" spans="1:12">
      <c r="A55" s="1719"/>
      <c r="B55" s="619" t="s">
        <v>923</v>
      </c>
      <c r="C55" s="570">
        <v>1136</v>
      </c>
      <c r="D55" s="570">
        <v>84</v>
      </c>
      <c r="E55" s="570">
        <v>749</v>
      </c>
      <c r="F55" s="570">
        <v>63</v>
      </c>
      <c r="G55" s="570">
        <v>29</v>
      </c>
      <c r="H55" s="570">
        <v>7</v>
      </c>
      <c r="I55" s="570">
        <v>7</v>
      </c>
      <c r="J55" s="570">
        <v>8</v>
      </c>
      <c r="K55" s="570">
        <v>111</v>
      </c>
      <c r="L55" s="571">
        <v>78</v>
      </c>
    </row>
    <row r="56" spans="1:12">
      <c r="A56" s="1719"/>
      <c r="B56" s="619" t="s">
        <v>930</v>
      </c>
      <c r="C56" s="570">
        <v>431</v>
      </c>
      <c r="D56" s="570">
        <v>38</v>
      </c>
      <c r="E56" s="570">
        <v>298</v>
      </c>
      <c r="F56" s="570">
        <v>0</v>
      </c>
      <c r="G56" s="570">
        <v>0</v>
      </c>
      <c r="H56" s="570">
        <v>2</v>
      </c>
      <c r="I56" s="570">
        <v>2</v>
      </c>
      <c r="J56" s="570">
        <v>2</v>
      </c>
      <c r="K56" s="570">
        <v>46</v>
      </c>
      <c r="L56" s="571">
        <v>43</v>
      </c>
    </row>
    <row r="57" spans="1:12">
      <c r="A57" s="1719"/>
      <c r="B57" s="619" t="s">
        <v>925</v>
      </c>
      <c r="C57" s="570">
        <v>7896</v>
      </c>
      <c r="D57" s="570">
        <v>810</v>
      </c>
      <c r="E57" s="570">
        <v>5800</v>
      </c>
      <c r="F57" s="570">
        <v>30</v>
      </c>
      <c r="G57" s="570">
        <v>14</v>
      </c>
      <c r="H57" s="570">
        <v>26</v>
      </c>
      <c r="I57" s="570">
        <v>37</v>
      </c>
      <c r="J57" s="570">
        <v>32</v>
      </c>
      <c r="K57" s="570">
        <v>691</v>
      </c>
      <c r="L57" s="571">
        <v>456</v>
      </c>
    </row>
    <row r="58" spans="1:12">
      <c r="A58" s="1719"/>
      <c r="B58" s="619" t="s">
        <v>48</v>
      </c>
      <c r="C58" s="570">
        <v>3517</v>
      </c>
      <c r="D58" s="570">
        <v>773</v>
      </c>
      <c r="E58" s="570">
        <v>2455</v>
      </c>
      <c r="F58" s="570">
        <v>0</v>
      </c>
      <c r="G58" s="570">
        <v>0</v>
      </c>
      <c r="H58" s="570">
        <v>1</v>
      </c>
      <c r="I58" s="570">
        <v>1</v>
      </c>
      <c r="J58" s="570">
        <v>5</v>
      </c>
      <c r="K58" s="570">
        <v>235</v>
      </c>
      <c r="L58" s="571">
        <v>47</v>
      </c>
    </row>
    <row r="59" spans="1:12">
      <c r="A59" s="1719"/>
      <c r="B59" s="619" t="s">
        <v>47</v>
      </c>
      <c r="C59" s="570">
        <v>24</v>
      </c>
      <c r="D59" s="570">
        <v>5</v>
      </c>
      <c r="E59" s="570">
        <v>15</v>
      </c>
      <c r="F59" s="570">
        <v>0</v>
      </c>
      <c r="G59" s="570">
        <v>0</v>
      </c>
      <c r="H59" s="570">
        <v>0</v>
      </c>
      <c r="I59" s="570">
        <v>0</v>
      </c>
      <c r="J59" s="570">
        <v>1</v>
      </c>
      <c r="K59" s="570">
        <v>3</v>
      </c>
      <c r="L59" s="571">
        <v>0</v>
      </c>
    </row>
    <row r="60" spans="1:12">
      <c r="A60" s="1719"/>
      <c r="B60" s="619" t="s">
        <v>45</v>
      </c>
      <c r="C60" s="623">
        <v>289</v>
      </c>
      <c r="D60" s="570">
        <v>29</v>
      </c>
      <c r="E60" s="570">
        <v>202</v>
      </c>
      <c r="F60" s="570">
        <v>0</v>
      </c>
      <c r="G60" s="570">
        <v>0</v>
      </c>
      <c r="H60" s="570">
        <v>6</v>
      </c>
      <c r="I60" s="570">
        <v>5</v>
      </c>
      <c r="J60" s="570">
        <v>6</v>
      </c>
      <c r="K60" s="570">
        <v>39</v>
      </c>
      <c r="L60" s="571">
        <v>2</v>
      </c>
    </row>
    <row r="61" spans="1:12">
      <c r="A61" s="1719" t="s">
        <v>298</v>
      </c>
      <c r="B61" s="622" t="s">
        <v>46</v>
      </c>
      <c r="C61" s="623">
        <v>13806</v>
      </c>
      <c r="D61" s="570">
        <v>1740</v>
      </c>
      <c r="E61" s="570">
        <v>9842</v>
      </c>
      <c r="F61" s="570">
        <v>109</v>
      </c>
      <c r="G61" s="570">
        <v>42</v>
      </c>
      <c r="H61" s="570">
        <v>44</v>
      </c>
      <c r="I61" s="570">
        <v>58</v>
      </c>
      <c r="J61" s="570">
        <v>52</v>
      </c>
      <c r="K61" s="570">
        <v>1201</v>
      </c>
      <c r="L61" s="571">
        <v>718</v>
      </c>
    </row>
    <row r="62" spans="1:12">
      <c r="A62" s="1719"/>
      <c r="B62" s="619" t="s">
        <v>44</v>
      </c>
      <c r="C62" s="623">
        <v>1605</v>
      </c>
      <c r="D62" s="570">
        <v>139</v>
      </c>
      <c r="E62" s="570">
        <v>1097</v>
      </c>
      <c r="F62" s="570">
        <v>24</v>
      </c>
      <c r="G62" s="570">
        <v>3</v>
      </c>
      <c r="H62" s="570">
        <v>8</v>
      </c>
      <c r="I62" s="570">
        <v>12</v>
      </c>
      <c r="J62" s="570">
        <v>4</v>
      </c>
      <c r="K62" s="570">
        <v>183</v>
      </c>
      <c r="L62" s="571">
        <v>135</v>
      </c>
    </row>
    <row r="63" spans="1:12">
      <c r="A63" s="1719"/>
      <c r="B63" s="619" t="s">
        <v>923</v>
      </c>
      <c r="C63" s="623">
        <v>996</v>
      </c>
      <c r="D63" s="570">
        <v>72</v>
      </c>
      <c r="E63" s="570">
        <v>652</v>
      </c>
      <c r="F63" s="570">
        <v>63</v>
      </c>
      <c r="G63" s="570">
        <v>29</v>
      </c>
      <c r="H63" s="570">
        <v>6</v>
      </c>
      <c r="I63" s="570">
        <v>6</v>
      </c>
      <c r="J63" s="570">
        <v>7</v>
      </c>
      <c r="K63" s="570">
        <v>95</v>
      </c>
      <c r="L63" s="571">
        <v>66</v>
      </c>
    </row>
    <row r="64" spans="1:12">
      <c r="A64" s="1719"/>
      <c r="B64" s="619" t="s">
        <v>930</v>
      </c>
      <c r="C64" s="623">
        <v>431</v>
      </c>
      <c r="D64" s="570">
        <v>38</v>
      </c>
      <c r="E64" s="570">
        <v>298</v>
      </c>
      <c r="F64" s="570">
        <v>0</v>
      </c>
      <c r="G64" s="570">
        <v>0</v>
      </c>
      <c r="H64" s="570">
        <v>2</v>
      </c>
      <c r="I64" s="570">
        <v>2</v>
      </c>
      <c r="J64" s="570">
        <v>2</v>
      </c>
      <c r="K64" s="570">
        <v>46</v>
      </c>
      <c r="L64" s="571">
        <v>43</v>
      </c>
    </row>
    <row r="65" spans="1:12">
      <c r="A65" s="1719"/>
      <c r="B65" s="619" t="s">
        <v>925</v>
      </c>
      <c r="C65" s="623">
        <v>7404</v>
      </c>
      <c r="D65" s="570">
        <v>769</v>
      </c>
      <c r="E65" s="570">
        <v>5452</v>
      </c>
      <c r="F65" s="570">
        <v>22</v>
      </c>
      <c r="G65" s="570">
        <v>10</v>
      </c>
      <c r="H65" s="570">
        <v>22</v>
      </c>
      <c r="I65" s="570">
        <v>33</v>
      </c>
      <c r="J65" s="570">
        <v>28</v>
      </c>
      <c r="K65" s="570">
        <v>637</v>
      </c>
      <c r="L65" s="571">
        <v>431</v>
      </c>
    </row>
    <row r="66" spans="1:12">
      <c r="A66" s="1719"/>
      <c r="B66" s="619" t="s">
        <v>48</v>
      </c>
      <c r="C66" s="623">
        <v>3104</v>
      </c>
      <c r="D66" s="570">
        <v>691</v>
      </c>
      <c r="E66" s="570">
        <v>2160</v>
      </c>
      <c r="F66" s="570">
        <v>0</v>
      </c>
      <c r="G66" s="570">
        <v>0</v>
      </c>
      <c r="H66" s="570">
        <v>1</v>
      </c>
      <c r="I66" s="570">
        <v>1</v>
      </c>
      <c r="J66" s="570">
        <v>5</v>
      </c>
      <c r="K66" s="570">
        <v>205</v>
      </c>
      <c r="L66" s="571">
        <v>41</v>
      </c>
    </row>
    <row r="67" spans="1:12">
      <c r="A67" s="1719"/>
      <c r="B67" s="619" t="s">
        <v>47</v>
      </c>
      <c r="C67" s="623">
        <v>20</v>
      </c>
      <c r="D67" s="570">
        <v>4</v>
      </c>
      <c r="E67" s="570">
        <v>12</v>
      </c>
      <c r="F67" s="570">
        <v>0</v>
      </c>
      <c r="G67" s="570">
        <v>0</v>
      </c>
      <c r="H67" s="570">
        <v>0</v>
      </c>
      <c r="I67" s="570">
        <v>0</v>
      </c>
      <c r="J67" s="570">
        <v>1</v>
      </c>
      <c r="K67" s="570">
        <v>3</v>
      </c>
      <c r="L67" s="571">
        <v>0</v>
      </c>
    </row>
    <row r="68" spans="1:12">
      <c r="A68" s="1719"/>
      <c r="B68" s="619" t="s">
        <v>45</v>
      </c>
      <c r="C68" s="623">
        <v>246</v>
      </c>
      <c r="D68" s="570">
        <v>27</v>
      </c>
      <c r="E68" s="570">
        <v>171</v>
      </c>
      <c r="F68" s="570">
        <v>0</v>
      </c>
      <c r="G68" s="570">
        <v>0</v>
      </c>
      <c r="H68" s="570">
        <v>5</v>
      </c>
      <c r="I68" s="570">
        <v>4</v>
      </c>
      <c r="J68" s="570">
        <v>5</v>
      </c>
      <c r="K68" s="570">
        <v>32</v>
      </c>
      <c r="L68" s="571">
        <v>2</v>
      </c>
    </row>
    <row r="69" spans="1:12">
      <c r="A69" s="1719" t="s">
        <v>300</v>
      </c>
      <c r="B69" s="622" t="s">
        <v>46</v>
      </c>
      <c r="C69" s="623">
        <v>1223</v>
      </c>
      <c r="D69" s="570">
        <v>150</v>
      </c>
      <c r="E69" s="570">
        <v>865</v>
      </c>
      <c r="F69" s="570">
        <v>11</v>
      </c>
      <c r="G69" s="570">
        <v>4</v>
      </c>
      <c r="H69" s="570">
        <v>6</v>
      </c>
      <c r="I69" s="570">
        <v>6</v>
      </c>
      <c r="J69" s="570">
        <v>7</v>
      </c>
      <c r="K69" s="570">
        <v>119</v>
      </c>
      <c r="L69" s="571">
        <v>55</v>
      </c>
    </row>
    <row r="70" spans="1:12">
      <c r="A70" s="1719"/>
      <c r="B70" s="619" t="s">
        <v>44</v>
      </c>
      <c r="C70" s="570">
        <v>131</v>
      </c>
      <c r="D70" s="570">
        <v>12</v>
      </c>
      <c r="E70" s="570">
        <v>91</v>
      </c>
      <c r="F70" s="570">
        <v>3</v>
      </c>
      <c r="G70" s="570">
        <v>0</v>
      </c>
      <c r="H70" s="570">
        <v>0</v>
      </c>
      <c r="I70" s="570">
        <v>0</v>
      </c>
      <c r="J70" s="570">
        <v>1</v>
      </c>
      <c r="K70" s="570">
        <v>12</v>
      </c>
      <c r="L70" s="571">
        <v>12</v>
      </c>
    </row>
    <row r="71" spans="1:12">
      <c r="A71" s="1719"/>
      <c r="B71" s="619" t="s">
        <v>923</v>
      </c>
      <c r="C71" s="570">
        <v>140</v>
      </c>
      <c r="D71" s="570">
        <v>12</v>
      </c>
      <c r="E71" s="570">
        <v>97</v>
      </c>
      <c r="F71" s="570">
        <v>0</v>
      </c>
      <c r="G71" s="570">
        <v>0</v>
      </c>
      <c r="H71" s="570">
        <v>1</v>
      </c>
      <c r="I71" s="570">
        <v>1</v>
      </c>
      <c r="J71" s="570">
        <v>1</v>
      </c>
      <c r="K71" s="570">
        <v>16</v>
      </c>
      <c r="L71" s="571">
        <v>12</v>
      </c>
    </row>
    <row r="72" spans="1:12">
      <c r="A72" s="1719"/>
      <c r="B72" s="619" t="s">
        <v>930</v>
      </c>
      <c r="C72" s="570">
        <v>0</v>
      </c>
      <c r="D72" s="570">
        <v>0</v>
      </c>
      <c r="E72" s="570">
        <v>0</v>
      </c>
      <c r="F72" s="570">
        <v>0</v>
      </c>
      <c r="G72" s="570">
        <v>0</v>
      </c>
      <c r="H72" s="570">
        <v>0</v>
      </c>
      <c r="I72" s="570">
        <v>0</v>
      </c>
      <c r="J72" s="570">
        <v>0</v>
      </c>
      <c r="K72" s="570">
        <v>0</v>
      </c>
      <c r="L72" s="571">
        <v>0</v>
      </c>
    </row>
    <row r="73" spans="1:12">
      <c r="A73" s="1719"/>
      <c r="B73" s="619" t="s">
        <v>925</v>
      </c>
      <c r="C73" s="570">
        <v>492</v>
      </c>
      <c r="D73" s="570">
        <v>41</v>
      </c>
      <c r="E73" s="570">
        <v>348</v>
      </c>
      <c r="F73" s="570">
        <v>8</v>
      </c>
      <c r="G73" s="570">
        <v>4</v>
      </c>
      <c r="H73" s="570">
        <v>4</v>
      </c>
      <c r="I73" s="570">
        <v>4</v>
      </c>
      <c r="J73" s="570">
        <v>4</v>
      </c>
      <c r="K73" s="570">
        <v>54</v>
      </c>
      <c r="L73" s="571">
        <v>25</v>
      </c>
    </row>
    <row r="74" spans="1:12">
      <c r="A74" s="1719"/>
      <c r="B74" s="619" t="s">
        <v>48</v>
      </c>
      <c r="C74" s="570">
        <v>413</v>
      </c>
      <c r="D74" s="570">
        <v>82</v>
      </c>
      <c r="E74" s="570">
        <v>295</v>
      </c>
      <c r="F74" s="570">
        <v>0</v>
      </c>
      <c r="G74" s="570">
        <v>0</v>
      </c>
      <c r="H74" s="570">
        <v>0</v>
      </c>
      <c r="I74" s="570">
        <v>0</v>
      </c>
      <c r="J74" s="570">
        <v>0</v>
      </c>
      <c r="K74" s="570">
        <v>30</v>
      </c>
      <c r="L74" s="571">
        <v>6</v>
      </c>
    </row>
    <row r="75" spans="1:12">
      <c r="A75" s="1719"/>
      <c r="B75" s="494" t="s">
        <v>47</v>
      </c>
      <c r="C75" s="570">
        <v>4</v>
      </c>
      <c r="D75" s="570">
        <v>1</v>
      </c>
      <c r="E75" s="570">
        <v>3</v>
      </c>
      <c r="F75" s="570">
        <v>0</v>
      </c>
      <c r="G75" s="570">
        <v>0</v>
      </c>
      <c r="H75" s="570">
        <v>0</v>
      </c>
      <c r="I75" s="570">
        <v>0</v>
      </c>
      <c r="J75" s="570">
        <v>0</v>
      </c>
      <c r="K75" s="570">
        <v>0</v>
      </c>
      <c r="L75" s="571">
        <v>0</v>
      </c>
    </row>
    <row r="76" spans="1:12" ht="17.25" thickBot="1">
      <c r="A76" s="1722"/>
      <c r="B76" s="497" t="s">
        <v>45</v>
      </c>
      <c r="C76" s="570">
        <v>43</v>
      </c>
      <c r="D76" s="572">
        <v>2</v>
      </c>
      <c r="E76" s="572">
        <v>31</v>
      </c>
      <c r="F76" s="572">
        <v>0</v>
      </c>
      <c r="G76" s="572">
        <v>0</v>
      </c>
      <c r="H76" s="572">
        <v>1</v>
      </c>
      <c r="I76" s="572">
        <v>1</v>
      </c>
      <c r="J76" s="572">
        <v>1</v>
      </c>
      <c r="K76" s="572">
        <v>7</v>
      </c>
      <c r="L76" s="573">
        <v>0</v>
      </c>
    </row>
    <row r="77" spans="1:12">
      <c r="A77" s="1721" t="s">
        <v>320</v>
      </c>
      <c r="B77" s="498" t="s">
        <v>46</v>
      </c>
      <c r="C77" s="568">
        <v>12902</v>
      </c>
      <c r="D77" s="568">
        <v>1577</v>
      </c>
      <c r="E77" s="568">
        <v>9418</v>
      </c>
      <c r="F77" s="568">
        <v>181</v>
      </c>
      <c r="G77" s="568">
        <v>59</v>
      </c>
      <c r="H77" s="568">
        <v>47</v>
      </c>
      <c r="I77" s="568">
        <v>34</v>
      </c>
      <c r="J77" s="568">
        <v>39</v>
      </c>
      <c r="K77" s="568">
        <v>1124</v>
      </c>
      <c r="L77" s="569">
        <v>423</v>
      </c>
    </row>
    <row r="78" spans="1:12">
      <c r="A78" s="1719"/>
      <c r="B78" s="494" t="s">
        <v>44</v>
      </c>
      <c r="C78" s="570">
        <v>358</v>
      </c>
      <c r="D78" s="570">
        <v>38</v>
      </c>
      <c r="E78" s="570">
        <v>252</v>
      </c>
      <c r="F78" s="570">
        <v>13</v>
      </c>
      <c r="G78" s="570">
        <v>2</v>
      </c>
      <c r="H78" s="570">
        <v>0</v>
      </c>
      <c r="I78" s="570">
        <v>0</v>
      </c>
      <c r="J78" s="570">
        <v>1</v>
      </c>
      <c r="K78" s="570">
        <v>45</v>
      </c>
      <c r="L78" s="571">
        <v>7</v>
      </c>
    </row>
    <row r="79" spans="1:12">
      <c r="A79" s="1719"/>
      <c r="B79" s="494" t="s">
        <v>923</v>
      </c>
      <c r="C79" s="570">
        <v>2033</v>
      </c>
      <c r="D79" s="570">
        <v>123</v>
      </c>
      <c r="E79" s="570">
        <v>1375</v>
      </c>
      <c r="F79" s="570">
        <v>139</v>
      </c>
      <c r="G79" s="570">
        <v>45</v>
      </c>
      <c r="H79" s="570">
        <v>19</v>
      </c>
      <c r="I79" s="570">
        <v>8</v>
      </c>
      <c r="J79" s="570">
        <v>10</v>
      </c>
      <c r="K79" s="570">
        <v>204</v>
      </c>
      <c r="L79" s="571">
        <v>110</v>
      </c>
    </row>
    <row r="80" spans="1:12">
      <c r="A80" s="1719"/>
      <c r="B80" s="619" t="s">
        <v>930</v>
      </c>
      <c r="C80" s="570">
        <v>362</v>
      </c>
      <c r="D80" s="570">
        <v>34</v>
      </c>
      <c r="E80" s="570">
        <v>231</v>
      </c>
      <c r="F80" s="570">
        <v>21</v>
      </c>
      <c r="G80" s="570">
        <v>11</v>
      </c>
      <c r="H80" s="570">
        <v>1</v>
      </c>
      <c r="I80" s="570">
        <v>1</v>
      </c>
      <c r="J80" s="570">
        <v>2</v>
      </c>
      <c r="K80" s="570">
        <v>40</v>
      </c>
      <c r="L80" s="571">
        <v>21</v>
      </c>
    </row>
    <row r="81" spans="1:12">
      <c r="A81" s="1719"/>
      <c r="B81" s="619" t="s">
        <v>925</v>
      </c>
      <c r="C81" s="570">
        <v>7214</v>
      </c>
      <c r="D81" s="570">
        <v>719</v>
      </c>
      <c r="E81" s="570">
        <v>5504</v>
      </c>
      <c r="F81" s="570">
        <v>8</v>
      </c>
      <c r="G81" s="570">
        <v>1</v>
      </c>
      <c r="H81" s="570">
        <v>26</v>
      </c>
      <c r="I81" s="570">
        <v>24</v>
      </c>
      <c r="J81" s="570">
        <v>21</v>
      </c>
      <c r="K81" s="570">
        <v>645</v>
      </c>
      <c r="L81" s="571">
        <v>266</v>
      </c>
    </row>
    <row r="82" spans="1:12">
      <c r="A82" s="1719"/>
      <c r="B82" s="619" t="s">
        <v>48</v>
      </c>
      <c r="C82" s="570">
        <v>2753</v>
      </c>
      <c r="D82" s="570">
        <v>641</v>
      </c>
      <c r="E82" s="570">
        <v>1924</v>
      </c>
      <c r="F82" s="570">
        <v>0</v>
      </c>
      <c r="G82" s="570">
        <v>0</v>
      </c>
      <c r="H82" s="570">
        <v>0</v>
      </c>
      <c r="I82" s="570">
        <v>0</v>
      </c>
      <c r="J82" s="570">
        <v>1</v>
      </c>
      <c r="K82" s="570">
        <v>170</v>
      </c>
      <c r="L82" s="571">
        <v>17</v>
      </c>
    </row>
    <row r="83" spans="1:12">
      <c r="A83" s="1719"/>
      <c r="B83" s="619" t="s">
        <v>47</v>
      </c>
      <c r="C83" s="570">
        <v>19</v>
      </c>
      <c r="D83" s="570">
        <v>5</v>
      </c>
      <c r="E83" s="570">
        <v>12</v>
      </c>
      <c r="F83" s="570">
        <v>0</v>
      </c>
      <c r="G83" s="570">
        <v>0</v>
      </c>
      <c r="H83" s="570">
        <v>0</v>
      </c>
      <c r="I83" s="570">
        <v>0</v>
      </c>
      <c r="J83" s="570">
        <v>0</v>
      </c>
      <c r="K83" s="570">
        <v>2</v>
      </c>
      <c r="L83" s="571">
        <v>0</v>
      </c>
    </row>
    <row r="84" spans="1:12">
      <c r="A84" s="1719"/>
      <c r="B84" s="619" t="s">
        <v>45</v>
      </c>
      <c r="C84" s="570">
        <v>163</v>
      </c>
      <c r="D84" s="570">
        <v>17</v>
      </c>
      <c r="E84" s="570">
        <v>120</v>
      </c>
      <c r="F84" s="570">
        <v>0</v>
      </c>
      <c r="G84" s="570">
        <v>0</v>
      </c>
      <c r="H84" s="570">
        <v>1</v>
      </c>
      <c r="I84" s="570">
        <v>1</v>
      </c>
      <c r="J84" s="570">
        <v>4</v>
      </c>
      <c r="K84" s="570">
        <v>18</v>
      </c>
      <c r="L84" s="571">
        <v>2</v>
      </c>
    </row>
    <row r="85" spans="1:12" ht="16.5" customHeight="1">
      <c r="A85" s="1719" t="s">
        <v>298</v>
      </c>
      <c r="B85" s="622" t="s">
        <v>46</v>
      </c>
      <c r="C85" s="570">
        <v>11676</v>
      </c>
      <c r="D85" s="570">
        <v>1439</v>
      </c>
      <c r="E85" s="570">
        <v>8531</v>
      </c>
      <c r="F85" s="570">
        <v>164</v>
      </c>
      <c r="G85" s="570">
        <v>53</v>
      </c>
      <c r="H85" s="570">
        <v>45</v>
      </c>
      <c r="I85" s="570">
        <v>29</v>
      </c>
      <c r="J85" s="570">
        <v>36</v>
      </c>
      <c r="K85" s="570">
        <v>1007</v>
      </c>
      <c r="L85" s="571">
        <v>372</v>
      </c>
    </row>
    <row r="86" spans="1:12">
      <c r="A86" s="1719"/>
      <c r="B86" s="619" t="s">
        <v>44</v>
      </c>
      <c r="C86" s="570">
        <v>301</v>
      </c>
      <c r="D86" s="570">
        <v>32</v>
      </c>
      <c r="E86" s="570">
        <v>210</v>
      </c>
      <c r="F86" s="570">
        <v>13</v>
      </c>
      <c r="G86" s="570">
        <v>2</v>
      </c>
      <c r="H86" s="570">
        <v>0</v>
      </c>
      <c r="I86" s="570">
        <v>0</v>
      </c>
      <c r="J86" s="570">
        <v>1</v>
      </c>
      <c r="K86" s="570">
        <v>38</v>
      </c>
      <c r="L86" s="571">
        <v>5</v>
      </c>
    </row>
    <row r="87" spans="1:12">
      <c r="A87" s="1719"/>
      <c r="B87" s="619" t="s">
        <v>923</v>
      </c>
      <c r="C87" s="570">
        <v>1819</v>
      </c>
      <c r="D87" s="570">
        <v>110</v>
      </c>
      <c r="E87" s="570">
        <v>1231</v>
      </c>
      <c r="F87" s="570">
        <v>122</v>
      </c>
      <c r="G87" s="570">
        <v>39</v>
      </c>
      <c r="H87" s="570">
        <v>18</v>
      </c>
      <c r="I87" s="570">
        <v>7</v>
      </c>
      <c r="J87" s="570">
        <v>10</v>
      </c>
      <c r="K87" s="570">
        <v>184</v>
      </c>
      <c r="L87" s="571">
        <v>98</v>
      </c>
    </row>
    <row r="88" spans="1:12">
      <c r="A88" s="1719"/>
      <c r="B88" s="619" t="s">
        <v>930</v>
      </c>
      <c r="C88" s="570">
        <v>362</v>
      </c>
      <c r="D88" s="570">
        <v>34</v>
      </c>
      <c r="E88" s="570">
        <v>231</v>
      </c>
      <c r="F88" s="570">
        <v>21</v>
      </c>
      <c r="G88" s="570">
        <v>11</v>
      </c>
      <c r="H88" s="570">
        <v>1</v>
      </c>
      <c r="I88" s="570">
        <v>1</v>
      </c>
      <c r="J88" s="570">
        <v>2</v>
      </c>
      <c r="K88" s="570">
        <v>40</v>
      </c>
      <c r="L88" s="571">
        <v>21</v>
      </c>
    </row>
    <row r="89" spans="1:12">
      <c r="A89" s="1719"/>
      <c r="B89" s="619" t="s">
        <v>925</v>
      </c>
      <c r="C89" s="570">
        <v>6493</v>
      </c>
      <c r="D89" s="570">
        <v>652</v>
      </c>
      <c r="E89" s="570">
        <v>4965</v>
      </c>
      <c r="F89" s="570">
        <v>8</v>
      </c>
      <c r="G89" s="570">
        <v>1</v>
      </c>
      <c r="H89" s="570">
        <v>25</v>
      </c>
      <c r="I89" s="570">
        <v>20</v>
      </c>
      <c r="J89" s="570">
        <v>18</v>
      </c>
      <c r="K89" s="570">
        <v>572</v>
      </c>
      <c r="L89" s="571">
        <v>232</v>
      </c>
    </row>
    <row r="90" spans="1:12">
      <c r="A90" s="1719"/>
      <c r="B90" s="619" t="s">
        <v>48</v>
      </c>
      <c r="C90" s="570">
        <v>2522</v>
      </c>
      <c r="D90" s="570">
        <v>590</v>
      </c>
      <c r="E90" s="570">
        <v>1763</v>
      </c>
      <c r="F90" s="570">
        <v>0</v>
      </c>
      <c r="G90" s="570">
        <v>0</v>
      </c>
      <c r="H90" s="570">
        <v>0</v>
      </c>
      <c r="I90" s="570">
        <v>0</v>
      </c>
      <c r="J90" s="570">
        <v>1</v>
      </c>
      <c r="K90" s="570">
        <v>154</v>
      </c>
      <c r="L90" s="571">
        <v>14</v>
      </c>
    </row>
    <row r="91" spans="1:12">
      <c r="A91" s="1719"/>
      <c r="B91" s="619" t="s">
        <v>47</v>
      </c>
      <c r="C91" s="570">
        <v>16</v>
      </c>
      <c r="D91" s="570">
        <v>4</v>
      </c>
      <c r="E91" s="570">
        <v>11</v>
      </c>
      <c r="F91" s="570">
        <v>0</v>
      </c>
      <c r="G91" s="570">
        <v>0</v>
      </c>
      <c r="H91" s="570">
        <v>0</v>
      </c>
      <c r="I91" s="570">
        <v>0</v>
      </c>
      <c r="J91" s="570">
        <v>0</v>
      </c>
      <c r="K91" s="570">
        <v>1</v>
      </c>
      <c r="L91" s="571">
        <v>0</v>
      </c>
    </row>
    <row r="92" spans="1:12">
      <c r="A92" s="1719"/>
      <c r="B92" s="619" t="s">
        <v>45</v>
      </c>
      <c r="C92" s="570">
        <v>163</v>
      </c>
      <c r="D92" s="570">
        <v>17</v>
      </c>
      <c r="E92" s="570">
        <v>120</v>
      </c>
      <c r="F92" s="570">
        <v>0</v>
      </c>
      <c r="G92" s="570">
        <v>0</v>
      </c>
      <c r="H92" s="570">
        <v>1</v>
      </c>
      <c r="I92" s="570">
        <v>1</v>
      </c>
      <c r="J92" s="570">
        <v>4</v>
      </c>
      <c r="K92" s="570">
        <v>18</v>
      </c>
      <c r="L92" s="571">
        <v>2</v>
      </c>
    </row>
    <row r="93" spans="1:12">
      <c r="A93" s="1719" t="s">
        <v>300</v>
      </c>
      <c r="B93" s="622" t="s">
        <v>46</v>
      </c>
      <c r="C93" s="570">
        <v>1226</v>
      </c>
      <c r="D93" s="570">
        <v>138</v>
      </c>
      <c r="E93" s="570">
        <v>887</v>
      </c>
      <c r="F93" s="570">
        <v>17</v>
      </c>
      <c r="G93" s="570">
        <v>6</v>
      </c>
      <c r="H93" s="570">
        <v>2</v>
      </c>
      <c r="I93" s="570">
        <v>5</v>
      </c>
      <c r="J93" s="570">
        <v>3</v>
      </c>
      <c r="K93" s="570">
        <v>117</v>
      </c>
      <c r="L93" s="571">
        <v>51</v>
      </c>
    </row>
    <row r="94" spans="1:12">
      <c r="A94" s="1719"/>
      <c r="B94" s="619" t="s">
        <v>44</v>
      </c>
      <c r="C94" s="570">
        <v>57</v>
      </c>
      <c r="D94" s="570">
        <v>6</v>
      </c>
      <c r="E94" s="570">
        <v>42</v>
      </c>
      <c r="F94" s="570">
        <v>0</v>
      </c>
      <c r="G94" s="570">
        <v>0</v>
      </c>
      <c r="H94" s="570">
        <v>0</v>
      </c>
      <c r="I94" s="570">
        <v>0</v>
      </c>
      <c r="J94" s="570">
        <v>0</v>
      </c>
      <c r="K94" s="570">
        <v>7</v>
      </c>
      <c r="L94" s="571">
        <v>2</v>
      </c>
    </row>
    <row r="95" spans="1:12" ht="16.5" customHeight="1">
      <c r="A95" s="1719"/>
      <c r="B95" s="619" t="s">
        <v>923</v>
      </c>
      <c r="C95" s="570">
        <v>214</v>
      </c>
      <c r="D95" s="570">
        <v>13</v>
      </c>
      <c r="E95" s="570">
        <v>144</v>
      </c>
      <c r="F95" s="570">
        <v>17</v>
      </c>
      <c r="G95" s="570">
        <v>6</v>
      </c>
      <c r="H95" s="570">
        <v>1</v>
      </c>
      <c r="I95" s="570">
        <v>1</v>
      </c>
      <c r="J95" s="570">
        <v>0</v>
      </c>
      <c r="K95" s="570">
        <v>20</v>
      </c>
      <c r="L95" s="571">
        <v>12</v>
      </c>
    </row>
    <row r="96" spans="1:12">
      <c r="A96" s="1719"/>
      <c r="B96" s="619" t="s">
        <v>930</v>
      </c>
      <c r="C96" s="570">
        <v>0</v>
      </c>
      <c r="D96" s="570">
        <v>0</v>
      </c>
      <c r="E96" s="570">
        <v>0</v>
      </c>
      <c r="F96" s="570">
        <v>0</v>
      </c>
      <c r="G96" s="570">
        <v>0</v>
      </c>
      <c r="H96" s="570">
        <v>0</v>
      </c>
      <c r="I96" s="570">
        <v>0</v>
      </c>
      <c r="J96" s="570">
        <v>0</v>
      </c>
      <c r="K96" s="570">
        <v>0</v>
      </c>
      <c r="L96" s="571">
        <v>0</v>
      </c>
    </row>
    <row r="97" spans="1:12">
      <c r="A97" s="1719"/>
      <c r="B97" s="619" t="s">
        <v>925</v>
      </c>
      <c r="C97" s="570">
        <v>721</v>
      </c>
      <c r="D97" s="570">
        <v>67</v>
      </c>
      <c r="E97" s="570">
        <v>539</v>
      </c>
      <c r="F97" s="570">
        <v>0</v>
      </c>
      <c r="G97" s="570">
        <v>0</v>
      </c>
      <c r="H97" s="570">
        <v>1</v>
      </c>
      <c r="I97" s="570">
        <v>4</v>
      </c>
      <c r="J97" s="570">
        <v>3</v>
      </c>
      <c r="K97" s="570">
        <v>73</v>
      </c>
      <c r="L97" s="571">
        <v>34</v>
      </c>
    </row>
    <row r="98" spans="1:12">
      <c r="A98" s="1719"/>
      <c r="B98" s="494" t="s">
        <v>48</v>
      </c>
      <c r="C98" s="570">
        <v>231</v>
      </c>
      <c r="D98" s="570">
        <v>51</v>
      </c>
      <c r="E98" s="570">
        <v>161</v>
      </c>
      <c r="F98" s="570">
        <v>0</v>
      </c>
      <c r="G98" s="570">
        <v>0</v>
      </c>
      <c r="H98" s="570">
        <v>0</v>
      </c>
      <c r="I98" s="570">
        <v>0</v>
      </c>
      <c r="J98" s="570">
        <v>0</v>
      </c>
      <c r="K98" s="570">
        <v>16</v>
      </c>
      <c r="L98" s="571">
        <v>3</v>
      </c>
    </row>
    <row r="99" spans="1:12">
      <c r="A99" s="1719"/>
      <c r="B99" s="494" t="s">
        <v>47</v>
      </c>
      <c r="C99" s="570">
        <v>3</v>
      </c>
      <c r="D99" s="570">
        <v>1</v>
      </c>
      <c r="E99" s="570">
        <v>1</v>
      </c>
      <c r="F99" s="570">
        <v>0</v>
      </c>
      <c r="G99" s="570">
        <v>0</v>
      </c>
      <c r="H99" s="570">
        <v>0</v>
      </c>
      <c r="I99" s="570">
        <v>0</v>
      </c>
      <c r="J99" s="570">
        <v>0</v>
      </c>
      <c r="K99" s="570">
        <v>1</v>
      </c>
      <c r="L99" s="571">
        <v>0</v>
      </c>
    </row>
    <row r="100" spans="1:12" ht="17.25" thickBot="1">
      <c r="A100" s="1722"/>
      <c r="B100" s="497" t="s">
        <v>45</v>
      </c>
      <c r="C100" s="570">
        <v>0</v>
      </c>
      <c r="D100" s="572">
        <v>0</v>
      </c>
      <c r="E100" s="572">
        <v>0</v>
      </c>
      <c r="F100" s="572">
        <v>0</v>
      </c>
      <c r="G100" s="572">
        <v>0</v>
      </c>
      <c r="H100" s="572">
        <v>0</v>
      </c>
      <c r="I100" s="572">
        <v>0</v>
      </c>
      <c r="J100" s="572">
        <v>0</v>
      </c>
      <c r="K100" s="572">
        <v>0</v>
      </c>
      <c r="L100" s="573">
        <v>0</v>
      </c>
    </row>
    <row r="101" spans="1:12">
      <c r="A101" s="1721" t="s">
        <v>321</v>
      </c>
      <c r="B101" s="498" t="s">
        <v>43</v>
      </c>
      <c r="C101" s="568">
        <v>15968</v>
      </c>
      <c r="D101" s="568">
        <v>2252</v>
      </c>
      <c r="E101" s="568">
        <v>11233</v>
      </c>
      <c r="F101" s="568">
        <v>72</v>
      </c>
      <c r="G101" s="568">
        <v>21</v>
      </c>
      <c r="H101" s="568">
        <v>50</v>
      </c>
      <c r="I101" s="568">
        <v>93</v>
      </c>
      <c r="J101" s="568">
        <v>65</v>
      </c>
      <c r="K101" s="568">
        <v>1573</v>
      </c>
      <c r="L101" s="569">
        <v>609</v>
      </c>
    </row>
    <row r="102" spans="1:12">
      <c r="A102" s="1719"/>
      <c r="B102" s="494" t="s">
        <v>44</v>
      </c>
      <c r="C102" s="570">
        <v>1390</v>
      </c>
      <c r="D102" s="570">
        <v>123</v>
      </c>
      <c r="E102" s="570">
        <v>966</v>
      </c>
      <c r="F102" s="570">
        <v>59</v>
      </c>
      <c r="G102" s="570">
        <v>16</v>
      </c>
      <c r="H102" s="570">
        <v>6</v>
      </c>
      <c r="I102" s="570">
        <v>11</v>
      </c>
      <c r="J102" s="570">
        <v>8</v>
      </c>
      <c r="K102" s="570">
        <v>162</v>
      </c>
      <c r="L102" s="571">
        <v>39</v>
      </c>
    </row>
    <row r="103" spans="1:12">
      <c r="A103" s="1719"/>
      <c r="B103" s="619" t="s">
        <v>923</v>
      </c>
      <c r="C103" s="570">
        <v>155</v>
      </c>
      <c r="D103" s="570">
        <v>10</v>
      </c>
      <c r="E103" s="570">
        <v>110</v>
      </c>
      <c r="F103" s="570">
        <v>0</v>
      </c>
      <c r="G103" s="570">
        <v>1</v>
      </c>
      <c r="H103" s="570">
        <v>2</v>
      </c>
      <c r="I103" s="570">
        <v>3</v>
      </c>
      <c r="J103" s="570">
        <v>0</v>
      </c>
      <c r="K103" s="570">
        <v>19</v>
      </c>
      <c r="L103" s="571">
        <v>10</v>
      </c>
    </row>
    <row r="104" spans="1:12">
      <c r="A104" s="1719"/>
      <c r="B104" s="619" t="s">
        <v>930</v>
      </c>
      <c r="C104" s="570">
        <v>259</v>
      </c>
      <c r="D104" s="570">
        <v>22</v>
      </c>
      <c r="E104" s="570">
        <v>165</v>
      </c>
      <c r="F104" s="570">
        <v>11</v>
      </c>
      <c r="G104" s="570">
        <v>4</v>
      </c>
      <c r="H104" s="570">
        <v>2</v>
      </c>
      <c r="I104" s="570">
        <v>4</v>
      </c>
      <c r="J104" s="570">
        <v>5</v>
      </c>
      <c r="K104" s="570">
        <v>30</v>
      </c>
      <c r="L104" s="571">
        <v>16</v>
      </c>
    </row>
    <row r="105" spans="1:12" ht="16.5" customHeight="1">
      <c r="A105" s="1719"/>
      <c r="B105" s="619" t="s">
        <v>925</v>
      </c>
      <c r="C105" s="570">
        <v>8086</v>
      </c>
      <c r="D105" s="570">
        <v>795</v>
      </c>
      <c r="E105" s="570">
        <v>5804</v>
      </c>
      <c r="F105" s="570">
        <v>2</v>
      </c>
      <c r="G105" s="570">
        <v>0</v>
      </c>
      <c r="H105" s="570">
        <v>37</v>
      </c>
      <c r="I105" s="570">
        <v>73</v>
      </c>
      <c r="J105" s="570">
        <v>40</v>
      </c>
      <c r="K105" s="570">
        <v>830</v>
      </c>
      <c r="L105" s="571">
        <v>505</v>
      </c>
    </row>
    <row r="106" spans="1:12">
      <c r="A106" s="1719"/>
      <c r="B106" s="619" t="s">
        <v>48</v>
      </c>
      <c r="C106" s="570">
        <v>5573</v>
      </c>
      <c r="D106" s="570">
        <v>1250</v>
      </c>
      <c r="E106" s="570">
        <v>3816</v>
      </c>
      <c r="F106" s="570">
        <v>0</v>
      </c>
      <c r="G106" s="570">
        <v>0</v>
      </c>
      <c r="H106" s="570">
        <v>0</v>
      </c>
      <c r="I106" s="570">
        <v>0</v>
      </c>
      <c r="J106" s="570">
        <v>8</v>
      </c>
      <c r="K106" s="570">
        <v>471</v>
      </c>
      <c r="L106" s="571">
        <v>28</v>
      </c>
    </row>
    <row r="107" spans="1:12">
      <c r="A107" s="1719"/>
      <c r="B107" s="619" t="s">
        <v>47</v>
      </c>
      <c r="C107" s="570">
        <v>46</v>
      </c>
      <c r="D107" s="570">
        <v>8</v>
      </c>
      <c r="E107" s="570">
        <v>32</v>
      </c>
      <c r="F107" s="570">
        <v>0</v>
      </c>
      <c r="G107" s="570">
        <v>0</v>
      </c>
      <c r="H107" s="570">
        <v>0</v>
      </c>
      <c r="I107" s="570">
        <v>0</v>
      </c>
      <c r="J107" s="570">
        <v>0</v>
      </c>
      <c r="K107" s="570">
        <v>6</v>
      </c>
      <c r="L107" s="571">
        <v>0</v>
      </c>
    </row>
    <row r="108" spans="1:12">
      <c r="A108" s="1719"/>
      <c r="B108" s="619" t="s">
        <v>45</v>
      </c>
      <c r="C108" s="570">
        <v>459</v>
      </c>
      <c r="D108" s="570">
        <v>44</v>
      </c>
      <c r="E108" s="570">
        <v>340</v>
      </c>
      <c r="F108" s="570">
        <v>0</v>
      </c>
      <c r="G108" s="570">
        <v>0</v>
      </c>
      <c r="H108" s="570">
        <v>3</v>
      </c>
      <c r="I108" s="570">
        <v>2</v>
      </c>
      <c r="J108" s="570">
        <v>4</v>
      </c>
      <c r="K108" s="570">
        <v>55</v>
      </c>
      <c r="L108" s="571">
        <v>11</v>
      </c>
    </row>
    <row r="109" spans="1:12">
      <c r="A109" s="1719" t="s">
        <v>298</v>
      </c>
      <c r="B109" s="622" t="s">
        <v>46</v>
      </c>
      <c r="C109" s="570">
        <v>15720</v>
      </c>
      <c r="D109" s="570">
        <v>2222</v>
      </c>
      <c r="E109" s="570">
        <v>11079</v>
      </c>
      <c r="F109" s="570">
        <v>72</v>
      </c>
      <c r="G109" s="570">
        <v>21</v>
      </c>
      <c r="H109" s="570">
        <v>48</v>
      </c>
      <c r="I109" s="570">
        <v>93</v>
      </c>
      <c r="J109" s="570">
        <v>65</v>
      </c>
      <c r="K109" s="570">
        <v>1538</v>
      </c>
      <c r="L109" s="571">
        <v>582</v>
      </c>
    </row>
    <row r="110" spans="1:12">
      <c r="A110" s="1719"/>
      <c r="B110" s="619" t="s">
        <v>44</v>
      </c>
      <c r="C110" s="570">
        <v>1282</v>
      </c>
      <c r="D110" s="570">
        <v>112</v>
      </c>
      <c r="E110" s="570">
        <v>901</v>
      </c>
      <c r="F110" s="570">
        <v>59</v>
      </c>
      <c r="G110" s="570">
        <v>16</v>
      </c>
      <c r="H110" s="570">
        <v>4</v>
      </c>
      <c r="I110" s="570">
        <v>11</v>
      </c>
      <c r="J110" s="570">
        <v>8</v>
      </c>
      <c r="K110" s="570">
        <v>148</v>
      </c>
      <c r="L110" s="571">
        <v>23</v>
      </c>
    </row>
    <row r="111" spans="1:12">
      <c r="A111" s="1719"/>
      <c r="B111" s="619" t="s">
        <v>923</v>
      </c>
      <c r="C111" s="570">
        <v>155</v>
      </c>
      <c r="D111" s="570">
        <v>10</v>
      </c>
      <c r="E111" s="570">
        <v>110</v>
      </c>
      <c r="F111" s="570">
        <v>0</v>
      </c>
      <c r="G111" s="570">
        <v>1</v>
      </c>
      <c r="H111" s="570">
        <v>2</v>
      </c>
      <c r="I111" s="570">
        <v>3</v>
      </c>
      <c r="J111" s="570">
        <v>0</v>
      </c>
      <c r="K111" s="570">
        <v>19</v>
      </c>
      <c r="L111" s="571">
        <v>10</v>
      </c>
    </row>
    <row r="112" spans="1:12">
      <c r="A112" s="1719"/>
      <c r="B112" s="619" t="s">
        <v>930</v>
      </c>
      <c r="C112" s="570">
        <v>248</v>
      </c>
      <c r="D112" s="570">
        <v>21</v>
      </c>
      <c r="E112" s="570">
        <v>158</v>
      </c>
      <c r="F112" s="570">
        <v>11</v>
      </c>
      <c r="G112" s="570">
        <v>4</v>
      </c>
      <c r="H112" s="570">
        <v>2</v>
      </c>
      <c r="I112" s="570">
        <v>4</v>
      </c>
      <c r="J112" s="570">
        <v>5</v>
      </c>
      <c r="K112" s="570">
        <v>28</v>
      </c>
      <c r="L112" s="571">
        <v>15</v>
      </c>
    </row>
    <row r="113" spans="1:12">
      <c r="A113" s="1719"/>
      <c r="B113" s="619" t="s">
        <v>925</v>
      </c>
      <c r="C113" s="570">
        <v>7993</v>
      </c>
      <c r="D113" s="570">
        <v>785</v>
      </c>
      <c r="E113" s="570">
        <v>5742</v>
      </c>
      <c r="F113" s="570">
        <v>2</v>
      </c>
      <c r="G113" s="570">
        <v>0</v>
      </c>
      <c r="H113" s="570">
        <v>37</v>
      </c>
      <c r="I113" s="570">
        <v>73</v>
      </c>
      <c r="J113" s="570">
        <v>40</v>
      </c>
      <c r="K113" s="570">
        <v>818</v>
      </c>
      <c r="L113" s="571">
        <v>496</v>
      </c>
    </row>
    <row r="114" spans="1:12">
      <c r="A114" s="1719"/>
      <c r="B114" s="619" t="s">
        <v>48</v>
      </c>
      <c r="C114" s="570">
        <v>5537</v>
      </c>
      <c r="D114" s="570">
        <v>1242</v>
      </c>
      <c r="E114" s="570">
        <v>3796</v>
      </c>
      <c r="F114" s="570">
        <v>0</v>
      </c>
      <c r="G114" s="570">
        <v>0</v>
      </c>
      <c r="H114" s="570">
        <v>0</v>
      </c>
      <c r="I114" s="570">
        <v>0</v>
      </c>
      <c r="J114" s="570">
        <v>8</v>
      </c>
      <c r="K114" s="570">
        <v>464</v>
      </c>
      <c r="L114" s="571">
        <v>27</v>
      </c>
    </row>
    <row r="115" spans="1:12">
      <c r="A115" s="1719"/>
      <c r="B115" s="619" t="s">
        <v>47</v>
      </c>
      <c r="C115" s="570">
        <v>46</v>
      </c>
      <c r="D115" s="570">
        <v>8</v>
      </c>
      <c r="E115" s="570">
        <v>32</v>
      </c>
      <c r="F115" s="570">
        <v>0</v>
      </c>
      <c r="G115" s="570">
        <v>0</v>
      </c>
      <c r="H115" s="570">
        <v>0</v>
      </c>
      <c r="I115" s="570">
        <v>0</v>
      </c>
      <c r="J115" s="570">
        <v>0</v>
      </c>
      <c r="K115" s="570">
        <v>6</v>
      </c>
      <c r="L115" s="571">
        <v>0</v>
      </c>
    </row>
    <row r="116" spans="1:12">
      <c r="A116" s="1719"/>
      <c r="B116" s="619" t="s">
        <v>45</v>
      </c>
      <c r="C116" s="570">
        <v>459</v>
      </c>
      <c r="D116" s="570">
        <v>44</v>
      </c>
      <c r="E116" s="570">
        <v>340</v>
      </c>
      <c r="F116" s="570">
        <v>0</v>
      </c>
      <c r="G116" s="570">
        <v>0</v>
      </c>
      <c r="H116" s="570">
        <v>3</v>
      </c>
      <c r="I116" s="570">
        <v>2</v>
      </c>
      <c r="J116" s="570">
        <v>4</v>
      </c>
      <c r="K116" s="570">
        <v>55</v>
      </c>
      <c r="L116" s="571">
        <v>11</v>
      </c>
    </row>
    <row r="117" spans="1:12">
      <c r="A117" s="1719" t="s">
        <v>300</v>
      </c>
      <c r="B117" s="622" t="s">
        <v>46</v>
      </c>
      <c r="C117" s="570">
        <v>248</v>
      </c>
      <c r="D117" s="570">
        <v>30</v>
      </c>
      <c r="E117" s="570">
        <v>154</v>
      </c>
      <c r="F117" s="570">
        <v>0</v>
      </c>
      <c r="G117" s="570">
        <v>0</v>
      </c>
      <c r="H117" s="570">
        <v>2</v>
      </c>
      <c r="I117" s="570">
        <v>0</v>
      </c>
      <c r="J117" s="570">
        <v>0</v>
      </c>
      <c r="K117" s="570">
        <v>35</v>
      </c>
      <c r="L117" s="571">
        <v>27</v>
      </c>
    </row>
    <row r="118" spans="1:12">
      <c r="A118" s="1719"/>
      <c r="B118" s="619" t="s">
        <v>44</v>
      </c>
      <c r="C118" s="570">
        <v>108</v>
      </c>
      <c r="D118" s="570">
        <v>11</v>
      </c>
      <c r="E118" s="570">
        <v>65</v>
      </c>
      <c r="F118" s="570">
        <v>0</v>
      </c>
      <c r="G118" s="570">
        <v>0</v>
      </c>
      <c r="H118" s="570">
        <v>2</v>
      </c>
      <c r="I118" s="570">
        <v>0</v>
      </c>
      <c r="J118" s="570">
        <v>0</v>
      </c>
      <c r="K118" s="570">
        <v>14</v>
      </c>
      <c r="L118" s="571">
        <v>16</v>
      </c>
    </row>
    <row r="119" spans="1:12">
      <c r="A119" s="1719"/>
      <c r="B119" s="619" t="s">
        <v>923</v>
      </c>
      <c r="C119" s="570">
        <v>0</v>
      </c>
      <c r="D119" s="570">
        <v>0</v>
      </c>
      <c r="E119" s="570">
        <v>0</v>
      </c>
      <c r="F119" s="570">
        <v>0</v>
      </c>
      <c r="G119" s="570">
        <v>0</v>
      </c>
      <c r="H119" s="570">
        <v>0</v>
      </c>
      <c r="I119" s="570">
        <v>0</v>
      </c>
      <c r="J119" s="570">
        <v>0</v>
      </c>
      <c r="K119" s="570">
        <v>0</v>
      </c>
      <c r="L119" s="571">
        <v>0</v>
      </c>
    </row>
    <row r="120" spans="1:12">
      <c r="A120" s="1719"/>
      <c r="B120" s="619" t="s">
        <v>930</v>
      </c>
      <c r="C120" s="570">
        <v>11</v>
      </c>
      <c r="D120" s="570">
        <v>1</v>
      </c>
      <c r="E120" s="570">
        <v>7</v>
      </c>
      <c r="F120" s="570">
        <v>0</v>
      </c>
      <c r="G120" s="570">
        <v>0</v>
      </c>
      <c r="H120" s="570">
        <v>0</v>
      </c>
      <c r="I120" s="570">
        <v>0</v>
      </c>
      <c r="J120" s="570">
        <v>0</v>
      </c>
      <c r="K120" s="570">
        <v>2</v>
      </c>
      <c r="L120" s="571">
        <v>1</v>
      </c>
    </row>
    <row r="121" spans="1:12">
      <c r="A121" s="1719"/>
      <c r="B121" s="619" t="s">
        <v>925</v>
      </c>
      <c r="C121" s="570">
        <v>93</v>
      </c>
      <c r="D121" s="570">
        <v>10</v>
      </c>
      <c r="E121" s="570">
        <v>62</v>
      </c>
      <c r="F121" s="570">
        <v>0</v>
      </c>
      <c r="G121" s="570">
        <v>0</v>
      </c>
      <c r="H121" s="570">
        <v>0</v>
      </c>
      <c r="I121" s="570">
        <v>0</v>
      </c>
      <c r="J121" s="570">
        <v>0</v>
      </c>
      <c r="K121" s="570">
        <v>12</v>
      </c>
      <c r="L121" s="571">
        <v>9</v>
      </c>
    </row>
    <row r="122" spans="1:12">
      <c r="A122" s="1719"/>
      <c r="B122" s="619" t="s">
        <v>48</v>
      </c>
      <c r="C122" s="570">
        <v>36</v>
      </c>
      <c r="D122" s="570">
        <v>8</v>
      </c>
      <c r="E122" s="570">
        <v>20</v>
      </c>
      <c r="F122" s="570">
        <v>0</v>
      </c>
      <c r="G122" s="570">
        <v>0</v>
      </c>
      <c r="H122" s="570">
        <v>0</v>
      </c>
      <c r="I122" s="570">
        <v>0</v>
      </c>
      <c r="J122" s="570">
        <v>0</v>
      </c>
      <c r="K122" s="570">
        <v>7</v>
      </c>
      <c r="L122" s="571">
        <v>1</v>
      </c>
    </row>
    <row r="123" spans="1:12">
      <c r="A123" s="1719"/>
      <c r="B123" s="494" t="s">
        <v>47</v>
      </c>
      <c r="C123" s="570">
        <v>0</v>
      </c>
      <c r="D123" s="570">
        <v>0</v>
      </c>
      <c r="E123" s="570">
        <v>0</v>
      </c>
      <c r="F123" s="570">
        <v>0</v>
      </c>
      <c r="G123" s="570">
        <v>0</v>
      </c>
      <c r="H123" s="570">
        <v>0</v>
      </c>
      <c r="I123" s="570">
        <v>0</v>
      </c>
      <c r="J123" s="570">
        <v>0</v>
      </c>
      <c r="K123" s="570">
        <v>0</v>
      </c>
      <c r="L123" s="571">
        <v>0</v>
      </c>
    </row>
    <row r="124" spans="1:12" ht="17.25" thickBot="1">
      <c r="A124" s="1720"/>
      <c r="B124" s="497" t="s">
        <v>45</v>
      </c>
      <c r="C124" s="570">
        <v>0</v>
      </c>
      <c r="D124" s="574">
        <v>0</v>
      </c>
      <c r="E124" s="574">
        <v>0</v>
      </c>
      <c r="F124" s="574">
        <v>0</v>
      </c>
      <c r="G124" s="574">
        <v>0</v>
      </c>
      <c r="H124" s="574">
        <v>0</v>
      </c>
      <c r="I124" s="574">
        <v>0</v>
      </c>
      <c r="J124" s="574">
        <v>0</v>
      </c>
      <c r="K124" s="574">
        <v>0</v>
      </c>
      <c r="L124" s="575">
        <v>0</v>
      </c>
    </row>
    <row r="125" spans="1:12">
      <c r="A125" s="1721" t="s">
        <v>322</v>
      </c>
      <c r="B125" s="498" t="s">
        <v>46</v>
      </c>
      <c r="C125" s="568">
        <v>9747</v>
      </c>
      <c r="D125" s="568">
        <v>1249</v>
      </c>
      <c r="E125" s="568">
        <v>7274</v>
      </c>
      <c r="F125" s="568">
        <v>66</v>
      </c>
      <c r="G125" s="568">
        <v>50</v>
      </c>
      <c r="H125" s="568">
        <v>38</v>
      </c>
      <c r="I125" s="568">
        <v>66</v>
      </c>
      <c r="J125" s="568">
        <v>22</v>
      </c>
      <c r="K125" s="568">
        <v>700</v>
      </c>
      <c r="L125" s="569">
        <v>282</v>
      </c>
    </row>
    <row r="126" spans="1:12">
      <c r="A126" s="1719"/>
      <c r="B126" s="494" t="s">
        <v>44</v>
      </c>
      <c r="C126" s="570">
        <v>367</v>
      </c>
      <c r="D126" s="570">
        <v>31</v>
      </c>
      <c r="E126" s="570">
        <v>266</v>
      </c>
      <c r="F126" s="570">
        <v>8</v>
      </c>
      <c r="G126" s="570">
        <v>5</v>
      </c>
      <c r="H126" s="570">
        <v>3</v>
      </c>
      <c r="I126" s="570">
        <v>3</v>
      </c>
      <c r="J126" s="570">
        <v>1</v>
      </c>
      <c r="K126" s="570">
        <v>39</v>
      </c>
      <c r="L126" s="571">
        <v>11</v>
      </c>
    </row>
    <row r="127" spans="1:12">
      <c r="A127" s="1719"/>
      <c r="B127" s="494" t="s">
        <v>923</v>
      </c>
      <c r="C127" s="570">
        <v>1547</v>
      </c>
      <c r="D127" s="570">
        <v>109</v>
      </c>
      <c r="E127" s="570">
        <v>1106</v>
      </c>
      <c r="F127" s="570">
        <v>47</v>
      </c>
      <c r="G127" s="570">
        <v>35</v>
      </c>
      <c r="H127" s="570">
        <v>9</v>
      </c>
      <c r="I127" s="570">
        <v>15</v>
      </c>
      <c r="J127" s="570">
        <v>6</v>
      </c>
      <c r="K127" s="570">
        <v>157</v>
      </c>
      <c r="L127" s="571">
        <v>63</v>
      </c>
    </row>
    <row r="128" spans="1:12">
      <c r="A128" s="1719"/>
      <c r="B128" s="619" t="s">
        <v>930</v>
      </c>
      <c r="C128" s="570">
        <v>273</v>
      </c>
      <c r="D128" s="570">
        <v>24</v>
      </c>
      <c r="E128" s="570">
        <v>198</v>
      </c>
      <c r="F128" s="570">
        <v>0</v>
      </c>
      <c r="G128" s="570">
        <v>0</v>
      </c>
      <c r="H128" s="570">
        <v>1</v>
      </c>
      <c r="I128" s="570">
        <v>3</v>
      </c>
      <c r="J128" s="570">
        <v>2</v>
      </c>
      <c r="K128" s="570">
        <v>29</v>
      </c>
      <c r="L128" s="571">
        <v>16</v>
      </c>
    </row>
    <row r="129" spans="1:12">
      <c r="A129" s="1719"/>
      <c r="B129" s="619" t="s">
        <v>925</v>
      </c>
      <c r="C129" s="570">
        <v>4593</v>
      </c>
      <c r="D129" s="570">
        <v>400</v>
      </c>
      <c r="E129" s="570">
        <v>3524</v>
      </c>
      <c r="F129" s="570">
        <v>11</v>
      </c>
      <c r="G129" s="570">
        <v>10</v>
      </c>
      <c r="H129" s="570">
        <v>21</v>
      </c>
      <c r="I129" s="570">
        <v>44</v>
      </c>
      <c r="J129" s="570">
        <v>11</v>
      </c>
      <c r="K129" s="570">
        <v>403</v>
      </c>
      <c r="L129" s="571">
        <v>169</v>
      </c>
    </row>
    <row r="130" spans="1:12">
      <c r="A130" s="1719"/>
      <c r="B130" s="619" t="s">
        <v>48</v>
      </c>
      <c r="C130" s="570">
        <v>2679</v>
      </c>
      <c r="D130" s="570">
        <v>656</v>
      </c>
      <c r="E130" s="570">
        <v>1968</v>
      </c>
      <c r="F130" s="570">
        <v>0</v>
      </c>
      <c r="G130" s="570">
        <v>0</v>
      </c>
      <c r="H130" s="570">
        <v>0</v>
      </c>
      <c r="I130" s="570">
        <v>0</v>
      </c>
      <c r="J130" s="570">
        <v>0</v>
      </c>
      <c r="K130" s="570">
        <v>41</v>
      </c>
      <c r="L130" s="571">
        <v>14</v>
      </c>
    </row>
    <row r="131" spans="1:12">
      <c r="A131" s="1719"/>
      <c r="B131" s="619" t="s">
        <v>47</v>
      </c>
      <c r="C131" s="570">
        <v>72</v>
      </c>
      <c r="D131" s="570">
        <v>9</v>
      </c>
      <c r="E131" s="570">
        <v>53</v>
      </c>
      <c r="F131" s="570">
        <v>0</v>
      </c>
      <c r="G131" s="570">
        <v>0</v>
      </c>
      <c r="H131" s="570">
        <v>0</v>
      </c>
      <c r="I131" s="570">
        <v>0</v>
      </c>
      <c r="J131" s="570">
        <v>0</v>
      </c>
      <c r="K131" s="570">
        <v>6</v>
      </c>
      <c r="L131" s="571">
        <v>4</v>
      </c>
    </row>
    <row r="132" spans="1:12">
      <c r="A132" s="1719"/>
      <c r="B132" s="619" t="s">
        <v>45</v>
      </c>
      <c r="C132" s="570">
        <v>216</v>
      </c>
      <c r="D132" s="570">
        <v>20</v>
      </c>
      <c r="E132" s="570">
        <v>159</v>
      </c>
      <c r="F132" s="570">
        <v>0</v>
      </c>
      <c r="G132" s="570">
        <v>0</v>
      </c>
      <c r="H132" s="570">
        <v>4</v>
      </c>
      <c r="I132" s="570">
        <v>1</v>
      </c>
      <c r="J132" s="570">
        <v>2</v>
      </c>
      <c r="K132" s="570">
        <v>25</v>
      </c>
      <c r="L132" s="571">
        <v>5</v>
      </c>
    </row>
    <row r="133" spans="1:12">
      <c r="A133" s="1719" t="s">
        <v>298</v>
      </c>
      <c r="B133" s="622" t="s">
        <v>46</v>
      </c>
      <c r="C133" s="570">
        <v>9620</v>
      </c>
      <c r="D133" s="570">
        <v>1241</v>
      </c>
      <c r="E133" s="570">
        <v>7196</v>
      </c>
      <c r="F133" s="570">
        <v>53</v>
      </c>
      <c r="G133" s="570">
        <v>41</v>
      </c>
      <c r="H133" s="570">
        <v>38</v>
      </c>
      <c r="I133" s="570">
        <v>65</v>
      </c>
      <c r="J133" s="570">
        <v>21</v>
      </c>
      <c r="K133" s="570">
        <v>689</v>
      </c>
      <c r="L133" s="571">
        <v>276</v>
      </c>
    </row>
    <row r="134" spans="1:12">
      <c r="A134" s="1719"/>
      <c r="B134" s="619" t="s">
        <v>44</v>
      </c>
      <c r="C134" s="570">
        <v>367</v>
      </c>
      <c r="D134" s="570">
        <v>31</v>
      </c>
      <c r="E134" s="570">
        <v>266</v>
      </c>
      <c r="F134" s="570">
        <v>8</v>
      </c>
      <c r="G134" s="570">
        <v>5</v>
      </c>
      <c r="H134" s="570">
        <v>3</v>
      </c>
      <c r="I134" s="570">
        <v>3</v>
      </c>
      <c r="J134" s="570">
        <v>1</v>
      </c>
      <c r="K134" s="570">
        <v>39</v>
      </c>
      <c r="L134" s="571">
        <v>11</v>
      </c>
    </row>
    <row r="135" spans="1:12">
      <c r="A135" s="1719"/>
      <c r="B135" s="619" t="s">
        <v>923</v>
      </c>
      <c r="C135" s="570">
        <v>1499</v>
      </c>
      <c r="D135" s="570">
        <v>105</v>
      </c>
      <c r="E135" s="570">
        <v>1077</v>
      </c>
      <c r="F135" s="570">
        <v>42</v>
      </c>
      <c r="G135" s="570">
        <v>32</v>
      </c>
      <c r="H135" s="570">
        <v>9</v>
      </c>
      <c r="I135" s="570">
        <v>15</v>
      </c>
      <c r="J135" s="570">
        <v>5</v>
      </c>
      <c r="K135" s="570">
        <v>152</v>
      </c>
      <c r="L135" s="571">
        <v>62</v>
      </c>
    </row>
    <row r="136" spans="1:12">
      <c r="A136" s="1719"/>
      <c r="B136" s="619" t="s">
        <v>930</v>
      </c>
      <c r="C136" s="570">
        <v>266</v>
      </c>
      <c r="D136" s="570">
        <v>23</v>
      </c>
      <c r="E136" s="570">
        <v>193</v>
      </c>
      <c r="F136" s="570">
        <v>0</v>
      </c>
      <c r="G136" s="570">
        <v>0</v>
      </c>
      <c r="H136" s="570">
        <v>1</v>
      </c>
      <c r="I136" s="570">
        <v>3</v>
      </c>
      <c r="J136" s="570">
        <v>2</v>
      </c>
      <c r="K136" s="570">
        <v>28</v>
      </c>
      <c r="L136" s="571">
        <v>16</v>
      </c>
    </row>
    <row r="137" spans="1:12">
      <c r="A137" s="1719"/>
      <c r="B137" s="619" t="s">
        <v>925</v>
      </c>
      <c r="C137" s="570">
        <v>4521</v>
      </c>
      <c r="D137" s="570">
        <v>397</v>
      </c>
      <c r="E137" s="570">
        <v>3480</v>
      </c>
      <c r="F137" s="570">
        <v>3</v>
      </c>
      <c r="G137" s="570">
        <v>4</v>
      </c>
      <c r="H137" s="570">
        <v>21</v>
      </c>
      <c r="I137" s="570">
        <v>43</v>
      </c>
      <c r="J137" s="570">
        <v>11</v>
      </c>
      <c r="K137" s="570">
        <v>398</v>
      </c>
      <c r="L137" s="571">
        <v>164</v>
      </c>
    </row>
    <row r="138" spans="1:12">
      <c r="A138" s="1719"/>
      <c r="B138" s="619" t="s">
        <v>48</v>
      </c>
      <c r="C138" s="570">
        <v>2679</v>
      </c>
      <c r="D138" s="570">
        <v>656</v>
      </c>
      <c r="E138" s="570">
        <v>1968</v>
      </c>
      <c r="F138" s="570">
        <v>0</v>
      </c>
      <c r="G138" s="570">
        <v>0</v>
      </c>
      <c r="H138" s="570">
        <v>0</v>
      </c>
      <c r="I138" s="570">
        <v>0</v>
      </c>
      <c r="J138" s="570">
        <v>0</v>
      </c>
      <c r="K138" s="570">
        <v>41</v>
      </c>
      <c r="L138" s="571">
        <v>14</v>
      </c>
    </row>
    <row r="139" spans="1:12">
      <c r="A139" s="1719"/>
      <c r="B139" s="619" t="s">
        <v>47</v>
      </c>
      <c r="C139" s="570">
        <v>72</v>
      </c>
      <c r="D139" s="570">
        <v>9</v>
      </c>
      <c r="E139" s="570">
        <v>53</v>
      </c>
      <c r="F139" s="570">
        <v>0</v>
      </c>
      <c r="G139" s="570">
        <v>0</v>
      </c>
      <c r="H139" s="570">
        <v>0</v>
      </c>
      <c r="I139" s="570">
        <v>0</v>
      </c>
      <c r="J139" s="570">
        <v>0</v>
      </c>
      <c r="K139" s="570">
        <v>6</v>
      </c>
      <c r="L139" s="571">
        <v>4</v>
      </c>
    </row>
    <row r="140" spans="1:12">
      <c r="A140" s="1719"/>
      <c r="B140" s="619" t="s">
        <v>45</v>
      </c>
      <c r="C140" s="570">
        <v>216</v>
      </c>
      <c r="D140" s="570">
        <v>20</v>
      </c>
      <c r="E140" s="570">
        <v>159</v>
      </c>
      <c r="F140" s="570">
        <v>0</v>
      </c>
      <c r="G140" s="570">
        <v>0</v>
      </c>
      <c r="H140" s="570">
        <v>4</v>
      </c>
      <c r="I140" s="570">
        <v>1</v>
      </c>
      <c r="J140" s="570">
        <v>2</v>
      </c>
      <c r="K140" s="570">
        <v>25</v>
      </c>
      <c r="L140" s="571">
        <v>5</v>
      </c>
    </row>
    <row r="141" spans="1:12">
      <c r="A141" s="1719" t="s">
        <v>300</v>
      </c>
      <c r="B141" s="622" t="s">
        <v>46</v>
      </c>
      <c r="C141" s="570">
        <v>127</v>
      </c>
      <c r="D141" s="570">
        <v>8</v>
      </c>
      <c r="E141" s="570">
        <v>78</v>
      </c>
      <c r="F141" s="570">
        <v>13</v>
      </c>
      <c r="G141" s="570">
        <v>9</v>
      </c>
      <c r="H141" s="570">
        <v>0</v>
      </c>
      <c r="I141" s="570">
        <v>1</v>
      </c>
      <c r="J141" s="570">
        <v>1</v>
      </c>
      <c r="K141" s="570">
        <v>11</v>
      </c>
      <c r="L141" s="571">
        <v>6</v>
      </c>
    </row>
    <row r="142" spans="1:12">
      <c r="A142" s="1719"/>
      <c r="B142" s="619" t="s">
        <v>44</v>
      </c>
      <c r="C142" s="570">
        <v>0</v>
      </c>
      <c r="D142" s="570">
        <v>0</v>
      </c>
      <c r="E142" s="570">
        <v>0</v>
      </c>
      <c r="F142" s="570">
        <v>0</v>
      </c>
      <c r="G142" s="570">
        <v>0</v>
      </c>
      <c r="H142" s="570">
        <v>0</v>
      </c>
      <c r="I142" s="570">
        <v>0</v>
      </c>
      <c r="J142" s="570">
        <v>0</v>
      </c>
      <c r="K142" s="570">
        <v>0</v>
      </c>
      <c r="L142" s="571">
        <v>0</v>
      </c>
    </row>
    <row r="143" spans="1:12">
      <c r="A143" s="1719"/>
      <c r="B143" s="619" t="s">
        <v>923</v>
      </c>
      <c r="C143" s="570">
        <v>48</v>
      </c>
      <c r="D143" s="570">
        <v>4</v>
      </c>
      <c r="E143" s="570">
        <v>29</v>
      </c>
      <c r="F143" s="570">
        <v>5</v>
      </c>
      <c r="G143" s="570">
        <v>3</v>
      </c>
      <c r="H143" s="570">
        <v>0</v>
      </c>
      <c r="I143" s="570">
        <v>0</v>
      </c>
      <c r="J143" s="570">
        <v>1</v>
      </c>
      <c r="K143" s="570">
        <v>5</v>
      </c>
      <c r="L143" s="571">
        <v>1</v>
      </c>
    </row>
    <row r="144" spans="1:12">
      <c r="A144" s="1719"/>
      <c r="B144" s="619" t="s">
        <v>930</v>
      </c>
      <c r="C144" s="570">
        <v>7</v>
      </c>
      <c r="D144" s="570">
        <v>1</v>
      </c>
      <c r="E144" s="570">
        <v>5</v>
      </c>
      <c r="F144" s="570">
        <v>0</v>
      </c>
      <c r="G144" s="570">
        <v>0</v>
      </c>
      <c r="H144" s="570">
        <v>0</v>
      </c>
      <c r="I144" s="570">
        <v>0</v>
      </c>
      <c r="J144" s="570">
        <v>0</v>
      </c>
      <c r="K144" s="570">
        <v>1</v>
      </c>
      <c r="L144" s="571">
        <v>0</v>
      </c>
    </row>
    <row r="145" spans="1:12">
      <c r="A145" s="1719"/>
      <c r="B145" s="619" t="s">
        <v>925</v>
      </c>
      <c r="C145" s="570">
        <v>72</v>
      </c>
      <c r="D145" s="570">
        <v>3</v>
      </c>
      <c r="E145" s="570">
        <v>44</v>
      </c>
      <c r="F145" s="570">
        <v>8</v>
      </c>
      <c r="G145" s="570">
        <v>6</v>
      </c>
      <c r="H145" s="570">
        <v>0</v>
      </c>
      <c r="I145" s="570">
        <v>1</v>
      </c>
      <c r="J145" s="570">
        <v>0</v>
      </c>
      <c r="K145" s="570">
        <v>5</v>
      </c>
      <c r="L145" s="571">
        <v>5</v>
      </c>
    </row>
    <row r="146" spans="1:12">
      <c r="A146" s="1719"/>
      <c r="B146" s="619" t="s">
        <v>48</v>
      </c>
      <c r="C146" s="570">
        <v>0</v>
      </c>
      <c r="D146" s="570">
        <v>0</v>
      </c>
      <c r="E146" s="570">
        <v>0</v>
      </c>
      <c r="F146" s="570">
        <v>0</v>
      </c>
      <c r="G146" s="570">
        <v>0</v>
      </c>
      <c r="H146" s="570">
        <v>0</v>
      </c>
      <c r="I146" s="570">
        <v>0</v>
      </c>
      <c r="J146" s="570">
        <v>0</v>
      </c>
      <c r="K146" s="570">
        <v>0</v>
      </c>
      <c r="L146" s="571">
        <v>0</v>
      </c>
    </row>
    <row r="147" spans="1:12">
      <c r="A147" s="1719"/>
      <c r="B147" s="494" t="s">
        <v>47</v>
      </c>
      <c r="C147" s="570">
        <v>0</v>
      </c>
      <c r="D147" s="570">
        <v>0</v>
      </c>
      <c r="E147" s="570">
        <v>0</v>
      </c>
      <c r="F147" s="570">
        <v>0</v>
      </c>
      <c r="G147" s="570">
        <v>0</v>
      </c>
      <c r="H147" s="570">
        <v>0</v>
      </c>
      <c r="I147" s="570">
        <v>0</v>
      </c>
      <c r="J147" s="570">
        <v>0</v>
      </c>
      <c r="K147" s="570">
        <v>0</v>
      </c>
      <c r="L147" s="571">
        <v>0</v>
      </c>
    </row>
    <row r="148" spans="1:12" ht="17.25" thickBot="1">
      <c r="A148" s="1720"/>
      <c r="B148" s="497" t="s">
        <v>45</v>
      </c>
      <c r="C148" s="570">
        <v>0</v>
      </c>
      <c r="D148" s="574">
        <v>0</v>
      </c>
      <c r="E148" s="574">
        <v>0</v>
      </c>
      <c r="F148" s="574">
        <v>0</v>
      </c>
      <c r="G148" s="574">
        <v>0</v>
      </c>
      <c r="H148" s="574">
        <v>0</v>
      </c>
      <c r="I148" s="574">
        <v>0</v>
      </c>
      <c r="J148" s="574">
        <v>0</v>
      </c>
      <c r="K148" s="574">
        <v>0</v>
      </c>
      <c r="L148" s="575">
        <v>0</v>
      </c>
    </row>
    <row r="149" spans="1:12">
      <c r="A149" s="1725" t="s">
        <v>323</v>
      </c>
      <c r="B149" s="499" t="s">
        <v>43</v>
      </c>
      <c r="C149" s="576">
        <v>9866</v>
      </c>
      <c r="D149" s="576">
        <v>1671</v>
      </c>
      <c r="E149" s="576">
        <v>7150</v>
      </c>
      <c r="F149" s="576">
        <v>27</v>
      </c>
      <c r="G149" s="576">
        <v>7</v>
      </c>
      <c r="H149" s="576">
        <v>23</v>
      </c>
      <c r="I149" s="576">
        <v>35</v>
      </c>
      <c r="J149" s="576">
        <v>23</v>
      </c>
      <c r="K149" s="576">
        <v>713</v>
      </c>
      <c r="L149" s="577">
        <v>217</v>
      </c>
    </row>
    <row r="150" spans="1:12">
      <c r="A150" s="1723"/>
      <c r="B150" s="494" t="s">
        <v>44</v>
      </c>
      <c r="C150" s="578">
        <v>315</v>
      </c>
      <c r="D150" s="578">
        <v>28</v>
      </c>
      <c r="E150" s="578">
        <v>235</v>
      </c>
      <c r="F150" s="578">
        <v>9</v>
      </c>
      <c r="G150" s="578">
        <v>2</v>
      </c>
      <c r="H150" s="578">
        <v>0</v>
      </c>
      <c r="I150" s="578">
        <v>0</v>
      </c>
      <c r="J150" s="578">
        <v>0</v>
      </c>
      <c r="K150" s="578">
        <v>31</v>
      </c>
      <c r="L150" s="579">
        <v>10</v>
      </c>
    </row>
    <row r="151" spans="1:12">
      <c r="A151" s="1723"/>
      <c r="B151" s="619" t="s">
        <v>923</v>
      </c>
      <c r="C151" s="578">
        <v>564</v>
      </c>
      <c r="D151" s="578">
        <v>41</v>
      </c>
      <c r="E151" s="578">
        <v>413</v>
      </c>
      <c r="F151" s="578">
        <v>8</v>
      </c>
      <c r="G151" s="578">
        <v>3</v>
      </c>
      <c r="H151" s="578">
        <v>4</v>
      </c>
      <c r="I151" s="578">
        <v>6</v>
      </c>
      <c r="J151" s="578">
        <v>3</v>
      </c>
      <c r="K151" s="578">
        <v>56</v>
      </c>
      <c r="L151" s="579">
        <v>30</v>
      </c>
    </row>
    <row r="152" spans="1:12">
      <c r="A152" s="1723"/>
      <c r="B152" s="619" t="s">
        <v>930</v>
      </c>
      <c r="C152" s="578">
        <v>153</v>
      </c>
      <c r="D152" s="578">
        <v>17</v>
      </c>
      <c r="E152" s="578">
        <v>109</v>
      </c>
      <c r="F152" s="578">
        <v>0</v>
      </c>
      <c r="G152" s="578">
        <v>0</v>
      </c>
      <c r="H152" s="578">
        <v>0</v>
      </c>
      <c r="I152" s="578">
        <v>0</v>
      </c>
      <c r="J152" s="578">
        <v>2</v>
      </c>
      <c r="K152" s="578">
        <v>18</v>
      </c>
      <c r="L152" s="579">
        <v>7</v>
      </c>
    </row>
    <row r="153" spans="1:12">
      <c r="A153" s="1723"/>
      <c r="B153" s="619" t="s">
        <v>925</v>
      </c>
      <c r="C153" s="578">
        <v>3648</v>
      </c>
      <c r="D153" s="578">
        <v>436</v>
      </c>
      <c r="E153" s="578">
        <v>2698</v>
      </c>
      <c r="F153" s="578">
        <v>10</v>
      </c>
      <c r="G153" s="578">
        <v>2</v>
      </c>
      <c r="H153" s="578">
        <v>12</v>
      </c>
      <c r="I153" s="578">
        <v>24</v>
      </c>
      <c r="J153" s="578">
        <v>12</v>
      </c>
      <c r="K153" s="578">
        <v>334</v>
      </c>
      <c r="L153" s="579">
        <v>120</v>
      </c>
    </row>
    <row r="154" spans="1:12">
      <c r="A154" s="1723"/>
      <c r="B154" s="619" t="s">
        <v>48</v>
      </c>
      <c r="C154" s="578">
        <v>4713</v>
      </c>
      <c r="D154" s="578">
        <v>1114</v>
      </c>
      <c r="E154" s="578">
        <v>3329</v>
      </c>
      <c r="F154" s="578">
        <v>0</v>
      </c>
      <c r="G154" s="578">
        <v>0</v>
      </c>
      <c r="H154" s="578">
        <v>2</v>
      </c>
      <c r="I154" s="578">
        <v>0</v>
      </c>
      <c r="J154" s="578">
        <v>2</v>
      </c>
      <c r="K154" s="578">
        <v>220</v>
      </c>
      <c r="L154" s="579">
        <v>46</v>
      </c>
    </row>
    <row r="155" spans="1:12">
      <c r="A155" s="1723"/>
      <c r="B155" s="619" t="s">
        <v>47</v>
      </c>
      <c r="C155" s="578">
        <v>28</v>
      </c>
      <c r="D155" s="578">
        <v>4</v>
      </c>
      <c r="E155" s="578">
        <v>22</v>
      </c>
      <c r="F155" s="578">
        <v>0</v>
      </c>
      <c r="G155" s="578">
        <v>0</v>
      </c>
      <c r="H155" s="578">
        <v>0</v>
      </c>
      <c r="I155" s="578">
        <v>0</v>
      </c>
      <c r="J155" s="578">
        <v>0</v>
      </c>
      <c r="K155" s="578">
        <v>2</v>
      </c>
      <c r="L155" s="579">
        <v>0</v>
      </c>
    </row>
    <row r="156" spans="1:12">
      <c r="A156" s="1726"/>
      <c r="B156" s="619" t="s">
        <v>45</v>
      </c>
      <c r="C156" s="578">
        <v>445</v>
      </c>
      <c r="D156" s="578">
        <v>31</v>
      </c>
      <c r="E156" s="578">
        <v>344</v>
      </c>
      <c r="F156" s="578">
        <v>0</v>
      </c>
      <c r="G156" s="578">
        <v>0</v>
      </c>
      <c r="H156" s="578">
        <v>5</v>
      </c>
      <c r="I156" s="578">
        <v>5</v>
      </c>
      <c r="J156" s="578">
        <v>4</v>
      </c>
      <c r="K156" s="578">
        <v>52</v>
      </c>
      <c r="L156" s="579">
        <v>4</v>
      </c>
    </row>
    <row r="157" spans="1:12">
      <c r="A157" s="1722" t="s">
        <v>298</v>
      </c>
      <c r="B157" s="622" t="s">
        <v>46</v>
      </c>
      <c r="C157" s="570">
        <v>9866</v>
      </c>
      <c r="D157" s="570">
        <v>1671</v>
      </c>
      <c r="E157" s="570">
        <v>7150</v>
      </c>
      <c r="F157" s="570">
        <v>27</v>
      </c>
      <c r="G157" s="570">
        <v>7</v>
      </c>
      <c r="H157" s="570">
        <v>23</v>
      </c>
      <c r="I157" s="570">
        <v>35</v>
      </c>
      <c r="J157" s="570">
        <v>23</v>
      </c>
      <c r="K157" s="570">
        <v>713</v>
      </c>
      <c r="L157" s="571">
        <v>217</v>
      </c>
    </row>
    <row r="158" spans="1:12">
      <c r="A158" s="1723"/>
      <c r="B158" s="619" t="s">
        <v>44</v>
      </c>
      <c r="C158" s="570">
        <v>315</v>
      </c>
      <c r="D158" s="578">
        <v>28</v>
      </c>
      <c r="E158" s="578">
        <v>235</v>
      </c>
      <c r="F158" s="578">
        <v>9</v>
      </c>
      <c r="G158" s="578">
        <v>2</v>
      </c>
      <c r="H158" s="578">
        <v>0</v>
      </c>
      <c r="I158" s="578">
        <v>0</v>
      </c>
      <c r="J158" s="578">
        <v>0</v>
      </c>
      <c r="K158" s="578">
        <v>31</v>
      </c>
      <c r="L158" s="579">
        <v>10</v>
      </c>
    </row>
    <row r="159" spans="1:12">
      <c r="A159" s="1723"/>
      <c r="B159" s="619" t="s">
        <v>923</v>
      </c>
      <c r="C159" s="570">
        <v>564</v>
      </c>
      <c r="D159" s="578">
        <v>41</v>
      </c>
      <c r="E159" s="578">
        <v>413</v>
      </c>
      <c r="F159" s="578">
        <v>8</v>
      </c>
      <c r="G159" s="578">
        <v>3</v>
      </c>
      <c r="H159" s="578">
        <v>4</v>
      </c>
      <c r="I159" s="578">
        <v>6</v>
      </c>
      <c r="J159" s="578">
        <v>3</v>
      </c>
      <c r="K159" s="578">
        <v>56</v>
      </c>
      <c r="L159" s="579">
        <v>30</v>
      </c>
    </row>
    <row r="160" spans="1:12">
      <c r="A160" s="1723"/>
      <c r="B160" s="619" t="s">
        <v>930</v>
      </c>
      <c r="C160" s="570">
        <v>153</v>
      </c>
      <c r="D160" s="578">
        <v>17</v>
      </c>
      <c r="E160" s="578">
        <v>109</v>
      </c>
      <c r="F160" s="578">
        <v>0</v>
      </c>
      <c r="G160" s="578">
        <v>0</v>
      </c>
      <c r="H160" s="578">
        <v>0</v>
      </c>
      <c r="I160" s="578">
        <v>0</v>
      </c>
      <c r="J160" s="578">
        <v>2</v>
      </c>
      <c r="K160" s="578">
        <v>18</v>
      </c>
      <c r="L160" s="579">
        <v>7</v>
      </c>
    </row>
    <row r="161" spans="1:12">
      <c r="A161" s="1723"/>
      <c r="B161" s="619" t="s">
        <v>925</v>
      </c>
      <c r="C161" s="570">
        <v>3648</v>
      </c>
      <c r="D161" s="578">
        <v>436</v>
      </c>
      <c r="E161" s="578">
        <v>2698</v>
      </c>
      <c r="F161" s="578">
        <v>10</v>
      </c>
      <c r="G161" s="578">
        <v>2</v>
      </c>
      <c r="H161" s="578">
        <v>12</v>
      </c>
      <c r="I161" s="578">
        <v>24</v>
      </c>
      <c r="J161" s="578">
        <v>12</v>
      </c>
      <c r="K161" s="578">
        <v>334</v>
      </c>
      <c r="L161" s="579">
        <v>120</v>
      </c>
    </row>
    <row r="162" spans="1:12">
      <c r="A162" s="1723"/>
      <c r="B162" s="494" t="s">
        <v>48</v>
      </c>
      <c r="C162" s="570">
        <v>4713</v>
      </c>
      <c r="D162" s="578">
        <v>1114</v>
      </c>
      <c r="E162" s="578">
        <v>3329</v>
      </c>
      <c r="F162" s="578">
        <v>0</v>
      </c>
      <c r="G162" s="578">
        <v>0</v>
      </c>
      <c r="H162" s="578">
        <v>2</v>
      </c>
      <c r="I162" s="578">
        <v>0</v>
      </c>
      <c r="J162" s="578">
        <v>2</v>
      </c>
      <c r="K162" s="578">
        <v>220</v>
      </c>
      <c r="L162" s="579">
        <v>46</v>
      </c>
    </row>
    <row r="163" spans="1:12">
      <c r="A163" s="1723"/>
      <c r="B163" s="494" t="s">
        <v>47</v>
      </c>
      <c r="C163" s="570">
        <v>28</v>
      </c>
      <c r="D163" s="578">
        <v>4</v>
      </c>
      <c r="E163" s="578">
        <v>22</v>
      </c>
      <c r="F163" s="578">
        <v>0</v>
      </c>
      <c r="G163" s="578">
        <v>0</v>
      </c>
      <c r="H163" s="578">
        <v>0</v>
      </c>
      <c r="I163" s="578">
        <v>0</v>
      </c>
      <c r="J163" s="578">
        <v>0</v>
      </c>
      <c r="K163" s="578">
        <v>2</v>
      </c>
      <c r="L163" s="579">
        <v>0</v>
      </c>
    </row>
    <row r="164" spans="1:12" ht="17.25" thickBot="1">
      <c r="A164" s="1724"/>
      <c r="B164" s="497" t="s">
        <v>45</v>
      </c>
      <c r="C164" s="570">
        <v>445</v>
      </c>
      <c r="D164" s="580">
        <v>31</v>
      </c>
      <c r="E164" s="580">
        <v>344</v>
      </c>
      <c r="F164" s="580">
        <v>0</v>
      </c>
      <c r="G164" s="580">
        <v>0</v>
      </c>
      <c r="H164" s="580">
        <v>5</v>
      </c>
      <c r="I164" s="580">
        <v>5</v>
      </c>
      <c r="J164" s="580">
        <v>4</v>
      </c>
      <c r="K164" s="580">
        <v>52</v>
      </c>
      <c r="L164" s="581">
        <v>4</v>
      </c>
    </row>
    <row r="165" spans="1:12" ht="16.5" customHeight="1">
      <c r="A165" s="1721" t="s">
        <v>324</v>
      </c>
      <c r="B165" s="498" t="s">
        <v>46</v>
      </c>
      <c r="C165" s="568">
        <v>6544</v>
      </c>
      <c r="D165" s="568">
        <v>928</v>
      </c>
      <c r="E165" s="568">
        <v>4715</v>
      </c>
      <c r="F165" s="568">
        <v>85</v>
      </c>
      <c r="G165" s="568">
        <v>29</v>
      </c>
      <c r="H165" s="568">
        <v>14</v>
      </c>
      <c r="I165" s="568">
        <v>26</v>
      </c>
      <c r="J165" s="568">
        <v>17</v>
      </c>
      <c r="K165" s="568">
        <v>581</v>
      </c>
      <c r="L165" s="569">
        <v>149</v>
      </c>
    </row>
    <row r="166" spans="1:12">
      <c r="A166" s="1719"/>
      <c r="B166" s="494" t="s">
        <v>44</v>
      </c>
      <c r="C166" s="570">
        <v>374</v>
      </c>
      <c r="D166" s="570">
        <v>32</v>
      </c>
      <c r="E166" s="570">
        <v>271</v>
      </c>
      <c r="F166" s="570">
        <v>15</v>
      </c>
      <c r="G166" s="570">
        <v>6</v>
      </c>
      <c r="H166" s="570">
        <v>0</v>
      </c>
      <c r="I166" s="570">
        <v>0</v>
      </c>
      <c r="J166" s="570">
        <v>0</v>
      </c>
      <c r="K166" s="570">
        <v>43</v>
      </c>
      <c r="L166" s="571">
        <v>7</v>
      </c>
    </row>
    <row r="167" spans="1:12">
      <c r="A167" s="1719"/>
      <c r="B167" s="494" t="s">
        <v>923</v>
      </c>
      <c r="C167" s="570">
        <v>214</v>
      </c>
      <c r="D167" s="570">
        <v>13</v>
      </c>
      <c r="E167" s="570">
        <v>117</v>
      </c>
      <c r="F167" s="570">
        <v>42</v>
      </c>
      <c r="G167" s="570">
        <v>15</v>
      </c>
      <c r="H167" s="570">
        <v>0</v>
      </c>
      <c r="I167" s="570">
        <v>0</v>
      </c>
      <c r="J167" s="570">
        <v>0</v>
      </c>
      <c r="K167" s="570">
        <v>17</v>
      </c>
      <c r="L167" s="571">
        <v>10</v>
      </c>
    </row>
    <row r="168" spans="1:12">
      <c r="A168" s="1719"/>
      <c r="B168" s="495" t="s">
        <v>930</v>
      </c>
      <c r="C168" s="570">
        <v>72</v>
      </c>
      <c r="D168" s="570">
        <v>5</v>
      </c>
      <c r="E168" s="570">
        <v>49</v>
      </c>
      <c r="F168" s="570">
        <v>0</v>
      </c>
      <c r="G168" s="570">
        <v>0</v>
      </c>
      <c r="H168" s="570">
        <v>1</v>
      </c>
      <c r="I168" s="570">
        <v>1</v>
      </c>
      <c r="J168" s="570">
        <v>0</v>
      </c>
      <c r="K168" s="570">
        <v>8</v>
      </c>
      <c r="L168" s="571">
        <v>8</v>
      </c>
    </row>
    <row r="169" spans="1:12">
      <c r="A169" s="1719"/>
      <c r="B169" s="619" t="s">
        <v>925</v>
      </c>
      <c r="C169" s="570">
        <v>3957</v>
      </c>
      <c r="D169" s="570">
        <v>458</v>
      </c>
      <c r="E169" s="570">
        <v>2919</v>
      </c>
      <c r="F169" s="570">
        <v>28</v>
      </c>
      <c r="G169" s="570">
        <v>8</v>
      </c>
      <c r="H169" s="570">
        <v>11</v>
      </c>
      <c r="I169" s="570">
        <v>24</v>
      </c>
      <c r="J169" s="570">
        <v>13</v>
      </c>
      <c r="K169" s="570">
        <v>387</v>
      </c>
      <c r="L169" s="571">
        <v>109</v>
      </c>
    </row>
    <row r="170" spans="1:12">
      <c r="A170" s="1719"/>
      <c r="B170" s="619" t="s">
        <v>48</v>
      </c>
      <c r="C170" s="570">
        <v>1719</v>
      </c>
      <c r="D170" s="570">
        <v>398</v>
      </c>
      <c r="E170" s="570">
        <v>1211</v>
      </c>
      <c r="F170" s="570">
        <v>0</v>
      </c>
      <c r="G170" s="570">
        <v>0</v>
      </c>
      <c r="H170" s="570">
        <v>0</v>
      </c>
      <c r="I170" s="570">
        <v>0</v>
      </c>
      <c r="J170" s="570">
        <v>0</v>
      </c>
      <c r="K170" s="570">
        <v>101</v>
      </c>
      <c r="L170" s="571">
        <v>9</v>
      </c>
    </row>
    <row r="171" spans="1:12">
      <c r="A171" s="1719"/>
      <c r="B171" s="619" t="s">
        <v>47</v>
      </c>
      <c r="C171" s="570">
        <v>4</v>
      </c>
      <c r="D171" s="570">
        <v>2</v>
      </c>
      <c r="E171" s="570">
        <v>1</v>
      </c>
      <c r="F171" s="570">
        <v>0</v>
      </c>
      <c r="G171" s="570">
        <v>0</v>
      </c>
      <c r="H171" s="570">
        <v>0</v>
      </c>
      <c r="I171" s="570">
        <v>0</v>
      </c>
      <c r="J171" s="570">
        <v>0</v>
      </c>
      <c r="K171" s="570">
        <v>1</v>
      </c>
      <c r="L171" s="571">
        <v>0</v>
      </c>
    </row>
    <row r="172" spans="1:12">
      <c r="A172" s="1719"/>
      <c r="B172" s="619" t="s">
        <v>45</v>
      </c>
      <c r="C172" s="570">
        <v>204</v>
      </c>
      <c r="D172" s="570">
        <v>20</v>
      </c>
      <c r="E172" s="570">
        <v>147</v>
      </c>
      <c r="F172" s="570">
        <v>0</v>
      </c>
      <c r="G172" s="570">
        <v>0</v>
      </c>
      <c r="H172" s="570">
        <v>2</v>
      </c>
      <c r="I172" s="570">
        <v>1</v>
      </c>
      <c r="J172" s="570">
        <v>4</v>
      </c>
      <c r="K172" s="570">
        <v>24</v>
      </c>
      <c r="L172" s="571">
        <v>6</v>
      </c>
    </row>
    <row r="173" spans="1:12">
      <c r="A173" s="1719" t="s">
        <v>298</v>
      </c>
      <c r="B173" s="622" t="s">
        <v>46</v>
      </c>
      <c r="C173" s="570">
        <v>5077</v>
      </c>
      <c r="D173" s="570">
        <v>759</v>
      </c>
      <c r="E173" s="570">
        <v>3667</v>
      </c>
      <c r="F173" s="570">
        <v>35</v>
      </c>
      <c r="G173" s="570">
        <v>12</v>
      </c>
      <c r="H173" s="570">
        <v>11</v>
      </c>
      <c r="I173" s="570">
        <v>19</v>
      </c>
      <c r="J173" s="570">
        <v>14</v>
      </c>
      <c r="K173" s="570">
        <v>458</v>
      </c>
      <c r="L173" s="571">
        <v>102</v>
      </c>
    </row>
    <row r="174" spans="1:12">
      <c r="A174" s="1719"/>
      <c r="B174" s="619" t="s">
        <v>44</v>
      </c>
      <c r="C174" s="570">
        <v>292</v>
      </c>
      <c r="D174" s="570">
        <v>25</v>
      </c>
      <c r="E174" s="570">
        <v>208</v>
      </c>
      <c r="F174" s="570">
        <v>15</v>
      </c>
      <c r="G174" s="570">
        <v>6</v>
      </c>
      <c r="H174" s="570">
        <v>0</v>
      </c>
      <c r="I174" s="570">
        <v>0</v>
      </c>
      <c r="J174" s="570">
        <v>0</v>
      </c>
      <c r="K174" s="570">
        <v>34</v>
      </c>
      <c r="L174" s="571">
        <v>4</v>
      </c>
    </row>
    <row r="175" spans="1:12">
      <c r="A175" s="1719"/>
      <c r="B175" s="619" t="s">
        <v>923</v>
      </c>
      <c r="C175" s="570">
        <v>71</v>
      </c>
      <c r="D175" s="570">
        <v>5</v>
      </c>
      <c r="E175" s="570">
        <v>44</v>
      </c>
      <c r="F175" s="570">
        <v>10</v>
      </c>
      <c r="G175" s="570">
        <v>3</v>
      </c>
      <c r="H175" s="570">
        <v>0</v>
      </c>
      <c r="I175" s="570">
        <v>0</v>
      </c>
      <c r="J175" s="570">
        <v>0</v>
      </c>
      <c r="K175" s="570">
        <v>6</v>
      </c>
      <c r="L175" s="571">
        <v>3</v>
      </c>
    </row>
    <row r="176" spans="1:12">
      <c r="A176" s="1719"/>
      <c r="B176" s="619" t="s">
        <v>930</v>
      </c>
      <c r="C176" s="570">
        <v>35</v>
      </c>
      <c r="D176" s="570">
        <v>2</v>
      </c>
      <c r="E176" s="570">
        <v>25</v>
      </c>
      <c r="F176" s="570">
        <v>0</v>
      </c>
      <c r="G176" s="570">
        <v>0</v>
      </c>
      <c r="H176" s="570">
        <v>1</v>
      </c>
      <c r="I176" s="570">
        <v>1</v>
      </c>
      <c r="J176" s="570">
        <v>0</v>
      </c>
      <c r="K176" s="570">
        <v>4</v>
      </c>
      <c r="L176" s="571">
        <v>2</v>
      </c>
    </row>
    <row r="177" spans="1:12">
      <c r="A177" s="1719"/>
      <c r="B177" s="619" t="s">
        <v>925</v>
      </c>
      <c r="C177" s="570">
        <v>2999</v>
      </c>
      <c r="D177" s="570">
        <v>356</v>
      </c>
      <c r="E177" s="570">
        <v>2207</v>
      </c>
      <c r="F177" s="570">
        <v>10</v>
      </c>
      <c r="G177" s="570">
        <v>3</v>
      </c>
      <c r="H177" s="570">
        <v>9</v>
      </c>
      <c r="I177" s="570">
        <v>17</v>
      </c>
      <c r="J177" s="570">
        <v>11</v>
      </c>
      <c r="K177" s="570">
        <v>304</v>
      </c>
      <c r="L177" s="571">
        <v>82</v>
      </c>
    </row>
    <row r="178" spans="1:12">
      <c r="A178" s="1719"/>
      <c r="B178" s="619" t="s">
        <v>48</v>
      </c>
      <c r="C178" s="570">
        <v>1518</v>
      </c>
      <c r="D178" s="570">
        <v>355</v>
      </c>
      <c r="E178" s="570">
        <v>1064</v>
      </c>
      <c r="F178" s="570">
        <v>0</v>
      </c>
      <c r="G178" s="570">
        <v>0</v>
      </c>
      <c r="H178" s="570">
        <v>0</v>
      </c>
      <c r="I178" s="570">
        <v>0</v>
      </c>
      <c r="J178" s="570">
        <v>0</v>
      </c>
      <c r="K178" s="570">
        <v>91</v>
      </c>
      <c r="L178" s="571">
        <v>8</v>
      </c>
    </row>
    <row r="179" spans="1:12">
      <c r="A179" s="1719"/>
      <c r="B179" s="619" t="s">
        <v>47</v>
      </c>
      <c r="C179" s="570">
        <v>1</v>
      </c>
      <c r="D179" s="570">
        <v>1</v>
      </c>
      <c r="E179" s="570">
        <v>0</v>
      </c>
      <c r="F179" s="570">
        <v>0</v>
      </c>
      <c r="G179" s="570">
        <v>0</v>
      </c>
      <c r="H179" s="570">
        <v>0</v>
      </c>
      <c r="I179" s="570">
        <v>0</v>
      </c>
      <c r="J179" s="570">
        <v>0</v>
      </c>
      <c r="K179" s="570">
        <v>0</v>
      </c>
      <c r="L179" s="571">
        <v>0</v>
      </c>
    </row>
    <row r="180" spans="1:12">
      <c r="A180" s="1719"/>
      <c r="B180" s="619" t="s">
        <v>45</v>
      </c>
      <c r="C180" s="570">
        <v>161</v>
      </c>
      <c r="D180" s="570">
        <v>15</v>
      </c>
      <c r="E180" s="570">
        <v>119</v>
      </c>
      <c r="F180" s="570">
        <v>0</v>
      </c>
      <c r="G180" s="570">
        <v>0</v>
      </c>
      <c r="H180" s="570">
        <v>1</v>
      </c>
      <c r="I180" s="570">
        <v>1</v>
      </c>
      <c r="J180" s="570">
        <v>3</v>
      </c>
      <c r="K180" s="570">
        <v>19</v>
      </c>
      <c r="L180" s="571">
        <v>3</v>
      </c>
    </row>
    <row r="181" spans="1:12">
      <c r="A181" s="1719" t="s">
        <v>300</v>
      </c>
      <c r="B181" s="622" t="s">
        <v>46</v>
      </c>
      <c r="C181" s="570">
        <v>1467</v>
      </c>
      <c r="D181" s="570">
        <v>169</v>
      </c>
      <c r="E181" s="570">
        <v>1048</v>
      </c>
      <c r="F181" s="570">
        <v>50</v>
      </c>
      <c r="G181" s="570">
        <v>17</v>
      </c>
      <c r="H181" s="570">
        <v>3</v>
      </c>
      <c r="I181" s="570">
        <v>7</v>
      </c>
      <c r="J181" s="570">
        <v>3</v>
      </c>
      <c r="K181" s="570">
        <v>123</v>
      </c>
      <c r="L181" s="571">
        <v>47</v>
      </c>
    </row>
    <row r="182" spans="1:12">
      <c r="A182" s="1719"/>
      <c r="B182" s="619" t="s">
        <v>44</v>
      </c>
      <c r="C182" s="570">
        <v>82</v>
      </c>
      <c r="D182" s="570">
        <v>7</v>
      </c>
      <c r="E182" s="570">
        <v>63</v>
      </c>
      <c r="F182" s="570">
        <v>0</v>
      </c>
      <c r="G182" s="570">
        <v>0</v>
      </c>
      <c r="H182" s="570">
        <v>0</v>
      </c>
      <c r="I182" s="570">
        <v>0</v>
      </c>
      <c r="J182" s="570">
        <v>0</v>
      </c>
      <c r="K182" s="570">
        <v>9</v>
      </c>
      <c r="L182" s="571">
        <v>3</v>
      </c>
    </row>
    <row r="183" spans="1:12">
      <c r="A183" s="1719"/>
      <c r="B183" s="619" t="s">
        <v>923</v>
      </c>
      <c r="C183" s="570">
        <v>143</v>
      </c>
      <c r="D183" s="570">
        <v>8</v>
      </c>
      <c r="E183" s="570">
        <v>73</v>
      </c>
      <c r="F183" s="570">
        <v>32</v>
      </c>
      <c r="G183" s="570">
        <v>12</v>
      </c>
      <c r="H183" s="570">
        <v>0</v>
      </c>
      <c r="I183" s="570">
        <v>0</v>
      </c>
      <c r="J183" s="570">
        <v>0</v>
      </c>
      <c r="K183" s="570">
        <v>11</v>
      </c>
      <c r="L183" s="571">
        <v>7</v>
      </c>
    </row>
    <row r="184" spans="1:12">
      <c r="A184" s="1719"/>
      <c r="B184" s="619" t="s">
        <v>930</v>
      </c>
      <c r="C184" s="570">
        <v>37</v>
      </c>
      <c r="D184" s="570">
        <v>3</v>
      </c>
      <c r="E184" s="570">
        <v>24</v>
      </c>
      <c r="F184" s="570">
        <v>0</v>
      </c>
      <c r="G184" s="570">
        <v>0</v>
      </c>
      <c r="H184" s="570">
        <v>0</v>
      </c>
      <c r="I184" s="570">
        <v>0</v>
      </c>
      <c r="J184" s="570">
        <v>0</v>
      </c>
      <c r="K184" s="570">
        <v>4</v>
      </c>
      <c r="L184" s="571">
        <v>6</v>
      </c>
    </row>
    <row r="185" spans="1:12" ht="16.5" customHeight="1">
      <c r="A185" s="1719"/>
      <c r="B185" s="619" t="s">
        <v>925</v>
      </c>
      <c r="C185" s="570">
        <v>958</v>
      </c>
      <c r="D185" s="570">
        <v>102</v>
      </c>
      <c r="E185" s="570">
        <v>712</v>
      </c>
      <c r="F185" s="570">
        <v>18</v>
      </c>
      <c r="G185" s="570">
        <v>5</v>
      </c>
      <c r="H185" s="570">
        <v>2</v>
      </c>
      <c r="I185" s="570">
        <v>7</v>
      </c>
      <c r="J185" s="570">
        <v>2</v>
      </c>
      <c r="K185" s="570">
        <v>83</v>
      </c>
      <c r="L185" s="571">
        <v>27</v>
      </c>
    </row>
    <row r="186" spans="1:12">
      <c r="A186" s="1719"/>
      <c r="B186" s="619" t="s">
        <v>48</v>
      </c>
      <c r="C186" s="570">
        <v>201</v>
      </c>
      <c r="D186" s="570">
        <v>43</v>
      </c>
      <c r="E186" s="570">
        <v>147</v>
      </c>
      <c r="F186" s="570">
        <v>0</v>
      </c>
      <c r="G186" s="570">
        <v>0</v>
      </c>
      <c r="H186" s="570">
        <v>0</v>
      </c>
      <c r="I186" s="570">
        <v>0</v>
      </c>
      <c r="J186" s="570">
        <v>0</v>
      </c>
      <c r="K186" s="570">
        <v>10</v>
      </c>
      <c r="L186" s="571">
        <v>1</v>
      </c>
    </row>
    <row r="187" spans="1:12" ht="16.5" customHeight="1">
      <c r="A187" s="1719"/>
      <c r="B187" s="494" t="s">
        <v>47</v>
      </c>
      <c r="C187" s="570">
        <v>3</v>
      </c>
      <c r="D187" s="570">
        <v>1</v>
      </c>
      <c r="E187" s="570">
        <v>1</v>
      </c>
      <c r="F187" s="570">
        <v>0</v>
      </c>
      <c r="G187" s="570">
        <v>0</v>
      </c>
      <c r="H187" s="570">
        <v>0</v>
      </c>
      <c r="I187" s="570">
        <v>0</v>
      </c>
      <c r="J187" s="570">
        <v>0</v>
      </c>
      <c r="K187" s="570">
        <v>1</v>
      </c>
      <c r="L187" s="571">
        <v>0</v>
      </c>
    </row>
    <row r="188" spans="1:12" ht="17.25" thickBot="1">
      <c r="A188" s="1720"/>
      <c r="B188" s="497" t="s">
        <v>45</v>
      </c>
      <c r="C188" s="570">
        <v>43</v>
      </c>
      <c r="D188" s="574">
        <v>5</v>
      </c>
      <c r="E188" s="574">
        <v>28</v>
      </c>
      <c r="F188" s="574">
        <v>0</v>
      </c>
      <c r="G188" s="574">
        <v>0</v>
      </c>
      <c r="H188" s="574">
        <v>1</v>
      </c>
      <c r="I188" s="574">
        <v>0</v>
      </c>
      <c r="J188" s="574">
        <v>1</v>
      </c>
      <c r="K188" s="574">
        <v>5</v>
      </c>
      <c r="L188" s="575">
        <v>3</v>
      </c>
    </row>
    <row r="189" spans="1:12" ht="16.5" customHeight="1">
      <c r="A189" s="1721" t="s">
        <v>870</v>
      </c>
      <c r="B189" s="498" t="s">
        <v>46</v>
      </c>
      <c r="C189" s="568">
        <v>964</v>
      </c>
      <c r="D189" s="568">
        <v>119</v>
      </c>
      <c r="E189" s="568">
        <v>654</v>
      </c>
      <c r="F189" s="568">
        <v>0</v>
      </c>
      <c r="G189" s="568">
        <v>0</v>
      </c>
      <c r="H189" s="568">
        <v>7</v>
      </c>
      <c r="I189" s="568">
        <v>7</v>
      </c>
      <c r="J189" s="568">
        <v>7</v>
      </c>
      <c r="K189" s="568">
        <v>88</v>
      </c>
      <c r="L189" s="569">
        <v>82</v>
      </c>
    </row>
    <row r="190" spans="1:12">
      <c r="A190" s="1719"/>
      <c r="B190" s="494" t="s">
        <v>44</v>
      </c>
      <c r="C190" s="570">
        <v>64</v>
      </c>
      <c r="D190" s="570">
        <v>5</v>
      </c>
      <c r="E190" s="570">
        <v>48</v>
      </c>
      <c r="F190" s="570">
        <v>0</v>
      </c>
      <c r="G190" s="570">
        <v>0</v>
      </c>
      <c r="H190" s="570">
        <v>1</v>
      </c>
      <c r="I190" s="570">
        <v>1</v>
      </c>
      <c r="J190" s="570">
        <v>0</v>
      </c>
      <c r="K190" s="570">
        <v>8</v>
      </c>
      <c r="L190" s="571">
        <v>1</v>
      </c>
    </row>
    <row r="191" spans="1:12">
      <c r="A191" s="1719"/>
      <c r="B191" s="619" t="s">
        <v>923</v>
      </c>
      <c r="C191" s="570">
        <v>116</v>
      </c>
      <c r="D191" s="570">
        <v>8</v>
      </c>
      <c r="E191" s="570">
        <v>81</v>
      </c>
      <c r="F191" s="570">
        <v>0</v>
      </c>
      <c r="G191" s="570">
        <v>0</v>
      </c>
      <c r="H191" s="570">
        <v>0</v>
      </c>
      <c r="I191" s="570">
        <v>1</v>
      </c>
      <c r="J191" s="570">
        <v>0</v>
      </c>
      <c r="K191" s="570">
        <v>13</v>
      </c>
      <c r="L191" s="571">
        <v>13</v>
      </c>
    </row>
    <row r="192" spans="1:12">
      <c r="A192" s="1719"/>
      <c r="B192" s="619" t="s">
        <v>930</v>
      </c>
      <c r="C192" s="570">
        <v>52</v>
      </c>
      <c r="D192" s="570">
        <v>4</v>
      </c>
      <c r="E192" s="570">
        <v>33</v>
      </c>
      <c r="F192" s="570">
        <v>0</v>
      </c>
      <c r="G192" s="570">
        <v>0</v>
      </c>
      <c r="H192" s="570">
        <v>1</v>
      </c>
      <c r="I192" s="570">
        <v>1</v>
      </c>
      <c r="J192" s="570">
        <v>0</v>
      </c>
      <c r="K192" s="570">
        <v>6</v>
      </c>
      <c r="L192" s="571">
        <v>7</v>
      </c>
    </row>
    <row r="193" spans="1:12">
      <c r="A193" s="1719"/>
      <c r="B193" s="619" t="s">
        <v>925</v>
      </c>
      <c r="C193" s="570">
        <v>351</v>
      </c>
      <c r="D193" s="570">
        <v>37</v>
      </c>
      <c r="E193" s="570">
        <v>242</v>
      </c>
      <c r="F193" s="570">
        <v>0</v>
      </c>
      <c r="G193" s="570">
        <v>0</v>
      </c>
      <c r="H193" s="570">
        <v>1</v>
      </c>
      <c r="I193" s="570">
        <v>0</v>
      </c>
      <c r="J193" s="570">
        <v>4</v>
      </c>
      <c r="K193" s="570">
        <v>34</v>
      </c>
      <c r="L193" s="571">
        <v>33</v>
      </c>
    </row>
    <row r="194" spans="1:12">
      <c r="A194" s="1719"/>
      <c r="B194" s="619" t="s">
        <v>48</v>
      </c>
      <c r="C194" s="570">
        <v>278</v>
      </c>
      <c r="D194" s="570">
        <v>61</v>
      </c>
      <c r="E194" s="570">
        <v>172</v>
      </c>
      <c r="F194" s="570">
        <v>0</v>
      </c>
      <c r="G194" s="570">
        <v>0</v>
      </c>
      <c r="H194" s="570">
        <v>0</v>
      </c>
      <c r="I194" s="570">
        <v>0</v>
      </c>
      <c r="J194" s="570">
        <v>0</v>
      </c>
      <c r="K194" s="570">
        <v>18</v>
      </c>
      <c r="L194" s="571">
        <v>27</v>
      </c>
    </row>
    <row r="195" spans="1:12">
      <c r="A195" s="1719"/>
      <c r="B195" s="619" t="s">
        <v>47</v>
      </c>
      <c r="C195" s="570">
        <v>0</v>
      </c>
      <c r="D195" s="570">
        <v>0</v>
      </c>
      <c r="E195" s="570">
        <v>0</v>
      </c>
      <c r="F195" s="570">
        <v>0</v>
      </c>
      <c r="G195" s="570">
        <v>0</v>
      </c>
      <c r="H195" s="570">
        <v>0</v>
      </c>
      <c r="I195" s="570">
        <v>0</v>
      </c>
      <c r="J195" s="570">
        <v>0</v>
      </c>
      <c r="K195" s="570">
        <v>0</v>
      </c>
      <c r="L195" s="571">
        <v>0</v>
      </c>
    </row>
    <row r="196" spans="1:12">
      <c r="A196" s="1719"/>
      <c r="B196" s="619" t="s">
        <v>45</v>
      </c>
      <c r="C196" s="570">
        <v>103</v>
      </c>
      <c r="D196" s="570">
        <v>4</v>
      </c>
      <c r="E196" s="570">
        <v>78</v>
      </c>
      <c r="F196" s="570">
        <v>0</v>
      </c>
      <c r="G196" s="570">
        <v>0</v>
      </c>
      <c r="H196" s="570">
        <v>4</v>
      </c>
      <c r="I196" s="570">
        <v>4</v>
      </c>
      <c r="J196" s="570">
        <v>3</v>
      </c>
      <c r="K196" s="570">
        <v>9</v>
      </c>
      <c r="L196" s="571">
        <v>1</v>
      </c>
    </row>
    <row r="197" spans="1:12">
      <c r="A197" s="1719" t="s">
        <v>299</v>
      </c>
      <c r="B197" s="622" t="s">
        <v>926</v>
      </c>
      <c r="C197" s="623">
        <v>297</v>
      </c>
      <c r="D197" s="570">
        <v>36</v>
      </c>
      <c r="E197" s="570">
        <v>212</v>
      </c>
      <c r="F197" s="570">
        <v>0</v>
      </c>
      <c r="G197" s="570">
        <v>0</v>
      </c>
      <c r="H197" s="570">
        <v>4</v>
      </c>
      <c r="I197" s="570">
        <v>4</v>
      </c>
      <c r="J197" s="570">
        <v>4</v>
      </c>
      <c r="K197" s="570">
        <v>30</v>
      </c>
      <c r="L197" s="571">
        <v>7</v>
      </c>
    </row>
    <row r="198" spans="1:12">
      <c r="A198" s="1719"/>
      <c r="B198" s="619" t="s">
        <v>44</v>
      </c>
      <c r="C198" s="623">
        <v>25</v>
      </c>
      <c r="D198" s="570">
        <v>2</v>
      </c>
      <c r="E198" s="570">
        <v>19</v>
      </c>
      <c r="F198" s="570">
        <v>0</v>
      </c>
      <c r="G198" s="570">
        <v>0</v>
      </c>
      <c r="H198" s="570">
        <v>0</v>
      </c>
      <c r="I198" s="570">
        <v>0</v>
      </c>
      <c r="J198" s="570">
        <v>0</v>
      </c>
      <c r="K198" s="570">
        <v>4</v>
      </c>
      <c r="L198" s="571">
        <v>0</v>
      </c>
    </row>
    <row r="199" spans="1:12">
      <c r="A199" s="1719"/>
      <c r="B199" s="619" t="s">
        <v>923</v>
      </c>
      <c r="C199" s="623">
        <v>0</v>
      </c>
      <c r="D199" s="570">
        <v>0</v>
      </c>
      <c r="E199" s="570">
        <v>0</v>
      </c>
      <c r="F199" s="570">
        <v>0</v>
      </c>
      <c r="G199" s="570">
        <v>0</v>
      </c>
      <c r="H199" s="570">
        <v>0</v>
      </c>
      <c r="I199" s="570">
        <v>0</v>
      </c>
      <c r="J199" s="570">
        <v>0</v>
      </c>
      <c r="K199" s="570">
        <v>0</v>
      </c>
      <c r="L199" s="571">
        <v>0</v>
      </c>
    </row>
    <row r="200" spans="1:12">
      <c r="A200" s="1719"/>
      <c r="B200" s="619" t="s">
        <v>930</v>
      </c>
      <c r="C200" s="623">
        <v>0</v>
      </c>
      <c r="D200" s="570">
        <v>0</v>
      </c>
      <c r="E200" s="570">
        <v>0</v>
      </c>
      <c r="F200" s="570">
        <v>0</v>
      </c>
      <c r="G200" s="570">
        <v>0</v>
      </c>
      <c r="H200" s="570">
        <v>0</v>
      </c>
      <c r="I200" s="570">
        <v>0</v>
      </c>
      <c r="J200" s="570">
        <v>0</v>
      </c>
      <c r="K200" s="570">
        <v>0</v>
      </c>
      <c r="L200" s="571">
        <v>0</v>
      </c>
    </row>
    <row r="201" spans="1:12">
      <c r="A201" s="1719"/>
      <c r="B201" s="619" t="s">
        <v>925</v>
      </c>
      <c r="C201" s="623">
        <v>67</v>
      </c>
      <c r="D201" s="570">
        <v>8</v>
      </c>
      <c r="E201" s="570">
        <v>50</v>
      </c>
      <c r="F201" s="570">
        <v>0</v>
      </c>
      <c r="G201" s="570">
        <v>0</v>
      </c>
      <c r="H201" s="570">
        <v>0</v>
      </c>
      <c r="I201" s="570">
        <v>0</v>
      </c>
      <c r="J201" s="570">
        <v>1</v>
      </c>
      <c r="K201" s="570">
        <v>8</v>
      </c>
      <c r="L201" s="571">
        <v>0</v>
      </c>
    </row>
    <row r="202" spans="1:12">
      <c r="A202" s="1719"/>
      <c r="B202" s="619" t="s">
        <v>48</v>
      </c>
      <c r="C202" s="623">
        <v>102</v>
      </c>
      <c r="D202" s="570">
        <v>22</v>
      </c>
      <c r="E202" s="570">
        <v>65</v>
      </c>
      <c r="F202" s="570">
        <v>0</v>
      </c>
      <c r="G202" s="570">
        <v>0</v>
      </c>
      <c r="H202" s="570">
        <v>0</v>
      </c>
      <c r="I202" s="570">
        <v>0</v>
      </c>
      <c r="J202" s="570">
        <v>0</v>
      </c>
      <c r="K202" s="570">
        <v>9</v>
      </c>
      <c r="L202" s="571">
        <v>6</v>
      </c>
    </row>
    <row r="203" spans="1:12">
      <c r="A203" s="1719"/>
      <c r="B203" s="619" t="s">
        <v>47</v>
      </c>
      <c r="C203" s="623">
        <v>0</v>
      </c>
      <c r="D203" s="570">
        <v>0</v>
      </c>
      <c r="E203" s="570">
        <v>0</v>
      </c>
      <c r="F203" s="570">
        <v>0</v>
      </c>
      <c r="G203" s="570">
        <v>0</v>
      </c>
      <c r="H203" s="570">
        <v>0</v>
      </c>
      <c r="I203" s="570">
        <v>0</v>
      </c>
      <c r="J203" s="570">
        <v>0</v>
      </c>
      <c r="K203" s="570">
        <v>0</v>
      </c>
      <c r="L203" s="571">
        <v>0</v>
      </c>
    </row>
    <row r="204" spans="1:12">
      <c r="A204" s="1719"/>
      <c r="B204" s="619" t="s">
        <v>45</v>
      </c>
      <c r="C204" s="623">
        <v>103</v>
      </c>
      <c r="D204" s="570">
        <v>4</v>
      </c>
      <c r="E204" s="570">
        <v>78</v>
      </c>
      <c r="F204" s="570">
        <v>0</v>
      </c>
      <c r="G204" s="570">
        <v>0</v>
      </c>
      <c r="H204" s="570">
        <v>4</v>
      </c>
      <c r="I204" s="570">
        <v>4</v>
      </c>
      <c r="J204" s="570">
        <v>3</v>
      </c>
      <c r="K204" s="570">
        <v>9</v>
      </c>
      <c r="L204" s="571">
        <v>1</v>
      </c>
    </row>
    <row r="205" spans="1:12" ht="16.5" customHeight="1">
      <c r="A205" s="1719" t="s">
        <v>300</v>
      </c>
      <c r="B205" s="622" t="s">
        <v>46</v>
      </c>
      <c r="C205" s="623">
        <v>667</v>
      </c>
      <c r="D205" s="570">
        <v>83</v>
      </c>
      <c r="E205" s="570">
        <v>442</v>
      </c>
      <c r="F205" s="570">
        <v>0</v>
      </c>
      <c r="G205" s="570">
        <v>0</v>
      </c>
      <c r="H205" s="570">
        <v>3</v>
      </c>
      <c r="I205" s="570">
        <v>3</v>
      </c>
      <c r="J205" s="570">
        <v>3</v>
      </c>
      <c r="K205" s="570">
        <v>58</v>
      </c>
      <c r="L205" s="571">
        <v>75</v>
      </c>
    </row>
    <row r="206" spans="1:12">
      <c r="A206" s="1719"/>
      <c r="B206" s="619" t="s">
        <v>44</v>
      </c>
      <c r="C206" s="623">
        <v>39</v>
      </c>
      <c r="D206" s="570">
        <v>3</v>
      </c>
      <c r="E206" s="570">
        <v>29</v>
      </c>
      <c r="F206" s="570">
        <v>0</v>
      </c>
      <c r="G206" s="570">
        <v>0</v>
      </c>
      <c r="H206" s="570">
        <v>1</v>
      </c>
      <c r="I206" s="570">
        <v>1</v>
      </c>
      <c r="J206" s="570">
        <v>0</v>
      </c>
      <c r="K206" s="570">
        <v>4</v>
      </c>
      <c r="L206" s="571">
        <v>1</v>
      </c>
    </row>
    <row r="207" spans="1:12">
      <c r="A207" s="1719"/>
      <c r="B207" s="619" t="s">
        <v>923</v>
      </c>
      <c r="C207" s="623">
        <v>116</v>
      </c>
      <c r="D207" s="570">
        <v>8</v>
      </c>
      <c r="E207" s="570">
        <v>81</v>
      </c>
      <c r="F207" s="570">
        <v>0</v>
      </c>
      <c r="G207" s="570">
        <v>0</v>
      </c>
      <c r="H207" s="570">
        <v>0</v>
      </c>
      <c r="I207" s="570">
        <v>1</v>
      </c>
      <c r="J207" s="570">
        <v>0</v>
      </c>
      <c r="K207" s="570">
        <v>13</v>
      </c>
      <c r="L207" s="571">
        <v>13</v>
      </c>
    </row>
    <row r="208" spans="1:12">
      <c r="A208" s="1719"/>
      <c r="B208" s="619" t="s">
        <v>930</v>
      </c>
      <c r="C208" s="623">
        <v>52</v>
      </c>
      <c r="D208" s="570">
        <v>4</v>
      </c>
      <c r="E208" s="570">
        <v>33</v>
      </c>
      <c r="F208" s="570">
        <v>0</v>
      </c>
      <c r="G208" s="570">
        <v>0</v>
      </c>
      <c r="H208" s="570">
        <v>1</v>
      </c>
      <c r="I208" s="570">
        <v>1</v>
      </c>
      <c r="J208" s="570">
        <v>0</v>
      </c>
      <c r="K208" s="570">
        <v>6</v>
      </c>
      <c r="L208" s="571">
        <v>7</v>
      </c>
    </row>
    <row r="209" spans="1:12">
      <c r="A209" s="1719"/>
      <c r="B209" s="619" t="s">
        <v>925</v>
      </c>
      <c r="C209" s="623">
        <v>284</v>
      </c>
      <c r="D209" s="570">
        <v>29</v>
      </c>
      <c r="E209" s="570">
        <v>192</v>
      </c>
      <c r="F209" s="570">
        <v>0</v>
      </c>
      <c r="G209" s="570">
        <v>0</v>
      </c>
      <c r="H209" s="570">
        <v>1</v>
      </c>
      <c r="I209" s="570">
        <v>0</v>
      </c>
      <c r="J209" s="570">
        <v>3</v>
      </c>
      <c r="K209" s="570">
        <v>26</v>
      </c>
      <c r="L209" s="571">
        <v>33</v>
      </c>
    </row>
    <row r="210" spans="1:12">
      <c r="A210" s="1719"/>
      <c r="B210" s="494" t="s">
        <v>48</v>
      </c>
      <c r="C210" s="570">
        <v>176</v>
      </c>
      <c r="D210" s="570">
        <v>39</v>
      </c>
      <c r="E210" s="570">
        <v>107</v>
      </c>
      <c r="F210" s="570">
        <v>0</v>
      </c>
      <c r="G210" s="570">
        <v>0</v>
      </c>
      <c r="H210" s="570">
        <v>0</v>
      </c>
      <c r="I210" s="570">
        <v>0</v>
      </c>
      <c r="J210" s="570">
        <v>0</v>
      </c>
      <c r="K210" s="570">
        <v>9</v>
      </c>
      <c r="L210" s="571">
        <v>21</v>
      </c>
    </row>
    <row r="211" spans="1:12">
      <c r="A211" s="1719"/>
      <c r="B211" s="494" t="s">
        <v>47</v>
      </c>
      <c r="C211" s="570">
        <v>0</v>
      </c>
      <c r="D211" s="570">
        <v>0</v>
      </c>
      <c r="E211" s="570">
        <v>0</v>
      </c>
      <c r="F211" s="570">
        <v>0</v>
      </c>
      <c r="G211" s="570">
        <v>0</v>
      </c>
      <c r="H211" s="570">
        <v>0</v>
      </c>
      <c r="I211" s="570">
        <v>0</v>
      </c>
      <c r="J211" s="570">
        <v>0</v>
      </c>
      <c r="K211" s="570">
        <v>0</v>
      </c>
      <c r="L211" s="571">
        <v>0</v>
      </c>
    </row>
    <row r="212" spans="1:12" ht="17.25" thickBot="1">
      <c r="A212" s="1720"/>
      <c r="B212" s="497" t="s">
        <v>45</v>
      </c>
      <c r="C212" s="570">
        <v>0</v>
      </c>
      <c r="D212" s="574">
        <v>0</v>
      </c>
      <c r="E212" s="574">
        <v>0</v>
      </c>
      <c r="F212" s="574">
        <v>0</v>
      </c>
      <c r="G212" s="574">
        <v>0</v>
      </c>
      <c r="H212" s="574">
        <v>0</v>
      </c>
      <c r="I212" s="574">
        <v>0</v>
      </c>
      <c r="J212" s="574">
        <v>0</v>
      </c>
      <c r="K212" s="574">
        <v>0</v>
      </c>
      <c r="L212" s="575">
        <v>0</v>
      </c>
    </row>
    <row r="213" spans="1:12" ht="16.5" customHeight="1">
      <c r="A213" s="1721" t="s">
        <v>325</v>
      </c>
      <c r="B213" s="498" t="s">
        <v>46</v>
      </c>
      <c r="C213" s="568">
        <v>82521</v>
      </c>
      <c r="D213" s="568">
        <v>13303</v>
      </c>
      <c r="E213" s="568">
        <v>57924</v>
      </c>
      <c r="F213" s="568">
        <v>262</v>
      </c>
      <c r="G213" s="568">
        <v>40</v>
      </c>
      <c r="H213" s="568">
        <v>217</v>
      </c>
      <c r="I213" s="568">
        <v>323</v>
      </c>
      <c r="J213" s="568">
        <v>298</v>
      </c>
      <c r="K213" s="568">
        <v>7485</v>
      </c>
      <c r="L213" s="569">
        <v>2669</v>
      </c>
    </row>
    <row r="214" spans="1:12">
      <c r="A214" s="1719"/>
      <c r="B214" s="619" t="s">
        <v>44</v>
      </c>
      <c r="C214" s="570">
        <v>6235</v>
      </c>
      <c r="D214" s="570">
        <v>544</v>
      </c>
      <c r="E214" s="570">
        <v>4408</v>
      </c>
      <c r="F214" s="570">
        <v>173</v>
      </c>
      <c r="G214" s="570">
        <v>14</v>
      </c>
      <c r="H214" s="570">
        <v>35</v>
      </c>
      <c r="I214" s="570">
        <v>50</v>
      </c>
      <c r="J214" s="570">
        <v>78</v>
      </c>
      <c r="K214" s="570">
        <v>729</v>
      </c>
      <c r="L214" s="571">
        <v>204</v>
      </c>
    </row>
    <row r="215" spans="1:12">
      <c r="A215" s="1719"/>
      <c r="B215" s="619" t="s">
        <v>923</v>
      </c>
      <c r="C215" s="570">
        <v>888</v>
      </c>
      <c r="D215" s="570">
        <v>71</v>
      </c>
      <c r="E215" s="570">
        <v>567</v>
      </c>
      <c r="F215" s="570">
        <v>46</v>
      </c>
      <c r="G215" s="570">
        <v>16</v>
      </c>
      <c r="H215" s="570">
        <v>5</v>
      </c>
      <c r="I215" s="570">
        <v>5</v>
      </c>
      <c r="J215" s="570">
        <v>11</v>
      </c>
      <c r="K215" s="570">
        <v>99</v>
      </c>
      <c r="L215" s="571">
        <v>68</v>
      </c>
    </row>
    <row r="216" spans="1:12">
      <c r="A216" s="1719"/>
      <c r="B216" s="619" t="s">
        <v>930</v>
      </c>
      <c r="C216" s="570">
        <v>1419</v>
      </c>
      <c r="D216" s="570">
        <v>133</v>
      </c>
      <c r="E216" s="570">
        <v>948</v>
      </c>
      <c r="F216" s="570">
        <v>4</v>
      </c>
      <c r="G216" s="570">
        <v>0</v>
      </c>
      <c r="H216" s="570">
        <v>15</v>
      </c>
      <c r="I216" s="570">
        <v>17</v>
      </c>
      <c r="J216" s="570">
        <v>20</v>
      </c>
      <c r="K216" s="570">
        <v>172</v>
      </c>
      <c r="L216" s="571">
        <v>110</v>
      </c>
    </row>
    <row r="217" spans="1:12">
      <c r="A217" s="1719"/>
      <c r="B217" s="619" t="s">
        <v>925</v>
      </c>
      <c r="C217" s="570">
        <v>35266</v>
      </c>
      <c r="D217" s="570">
        <v>4015</v>
      </c>
      <c r="E217" s="570">
        <v>25370</v>
      </c>
      <c r="F217" s="570">
        <v>36</v>
      </c>
      <c r="G217" s="570">
        <v>9</v>
      </c>
      <c r="H217" s="570">
        <v>131</v>
      </c>
      <c r="I217" s="570">
        <v>221</v>
      </c>
      <c r="J217" s="570">
        <v>139</v>
      </c>
      <c r="K217" s="570">
        <v>3404</v>
      </c>
      <c r="L217" s="571">
        <v>1941</v>
      </c>
    </row>
    <row r="218" spans="1:12">
      <c r="A218" s="1719"/>
      <c r="B218" s="619" t="s">
        <v>48</v>
      </c>
      <c r="C218" s="623">
        <v>36442</v>
      </c>
      <c r="D218" s="623">
        <v>8350</v>
      </c>
      <c r="E218" s="570">
        <v>24975</v>
      </c>
      <c r="F218" s="570">
        <v>3</v>
      </c>
      <c r="G218" s="570">
        <v>1</v>
      </c>
      <c r="H218" s="570">
        <v>1</v>
      </c>
      <c r="I218" s="570">
        <v>0</v>
      </c>
      <c r="J218" s="570">
        <v>16</v>
      </c>
      <c r="K218" s="570">
        <v>2822</v>
      </c>
      <c r="L218" s="571">
        <v>274</v>
      </c>
    </row>
    <row r="219" spans="1:12">
      <c r="A219" s="1719"/>
      <c r="B219" s="619" t="s">
        <v>47</v>
      </c>
      <c r="C219" s="623">
        <v>265</v>
      </c>
      <c r="D219" s="623">
        <v>54</v>
      </c>
      <c r="E219" s="570">
        <v>166</v>
      </c>
      <c r="F219" s="570">
        <v>0</v>
      </c>
      <c r="G219" s="570">
        <v>0</v>
      </c>
      <c r="H219" s="570">
        <v>0</v>
      </c>
      <c r="I219" s="570">
        <v>0</v>
      </c>
      <c r="J219" s="570">
        <v>2</v>
      </c>
      <c r="K219" s="570">
        <v>36</v>
      </c>
      <c r="L219" s="571">
        <v>7</v>
      </c>
    </row>
    <row r="220" spans="1:12">
      <c r="A220" s="1719"/>
      <c r="B220" s="619" t="s">
        <v>45</v>
      </c>
      <c r="C220" s="623">
        <v>2006</v>
      </c>
      <c r="D220" s="623">
        <v>136</v>
      </c>
      <c r="E220" s="570">
        <v>1490</v>
      </c>
      <c r="F220" s="570">
        <v>0</v>
      </c>
      <c r="G220" s="570">
        <v>0</v>
      </c>
      <c r="H220" s="570">
        <v>30</v>
      </c>
      <c r="I220" s="570">
        <v>30</v>
      </c>
      <c r="J220" s="570">
        <v>32</v>
      </c>
      <c r="K220" s="570">
        <v>223</v>
      </c>
      <c r="L220" s="571">
        <v>65</v>
      </c>
    </row>
    <row r="221" spans="1:12" ht="16.5" customHeight="1">
      <c r="A221" s="1719" t="s">
        <v>299</v>
      </c>
      <c r="B221" s="622" t="s">
        <v>926</v>
      </c>
      <c r="C221" s="623">
        <v>64921</v>
      </c>
      <c r="D221" s="623">
        <v>10893</v>
      </c>
      <c r="E221" s="570">
        <v>45600</v>
      </c>
      <c r="F221" s="570">
        <v>201</v>
      </c>
      <c r="G221" s="570">
        <v>18</v>
      </c>
      <c r="H221" s="570">
        <v>154</v>
      </c>
      <c r="I221" s="570">
        <v>224</v>
      </c>
      <c r="J221" s="570">
        <v>243</v>
      </c>
      <c r="K221" s="570">
        <v>5897</v>
      </c>
      <c r="L221" s="571">
        <v>1691</v>
      </c>
    </row>
    <row r="222" spans="1:12">
      <c r="A222" s="1719"/>
      <c r="B222" s="619" t="s">
        <v>44</v>
      </c>
      <c r="C222" s="623">
        <v>4937</v>
      </c>
      <c r="D222" s="623">
        <v>413</v>
      </c>
      <c r="E222" s="570">
        <v>3519</v>
      </c>
      <c r="F222" s="570">
        <v>149</v>
      </c>
      <c r="G222" s="570">
        <v>6</v>
      </c>
      <c r="H222" s="570">
        <v>32</v>
      </c>
      <c r="I222" s="570">
        <v>48</v>
      </c>
      <c r="J222" s="570">
        <v>76</v>
      </c>
      <c r="K222" s="570">
        <v>580</v>
      </c>
      <c r="L222" s="571">
        <v>114</v>
      </c>
    </row>
    <row r="223" spans="1:12">
      <c r="A223" s="1719"/>
      <c r="B223" s="619" t="s">
        <v>923</v>
      </c>
      <c r="C223" s="623">
        <v>324</v>
      </c>
      <c r="D223" s="623">
        <v>26</v>
      </c>
      <c r="E223" s="570">
        <v>196</v>
      </c>
      <c r="F223" s="570">
        <v>20</v>
      </c>
      <c r="G223" s="570">
        <v>5</v>
      </c>
      <c r="H223" s="570">
        <v>3</v>
      </c>
      <c r="I223" s="570">
        <v>2</v>
      </c>
      <c r="J223" s="570">
        <v>7</v>
      </c>
      <c r="K223" s="570">
        <v>37</v>
      </c>
      <c r="L223" s="571">
        <v>28</v>
      </c>
    </row>
    <row r="224" spans="1:12">
      <c r="A224" s="1719"/>
      <c r="B224" s="619" t="s">
        <v>930</v>
      </c>
      <c r="C224" s="623">
        <v>933</v>
      </c>
      <c r="D224" s="623">
        <v>81</v>
      </c>
      <c r="E224" s="570">
        <v>632</v>
      </c>
      <c r="F224" s="570">
        <v>4</v>
      </c>
      <c r="G224" s="570">
        <v>0</v>
      </c>
      <c r="H224" s="570">
        <v>13</v>
      </c>
      <c r="I224" s="570">
        <v>14</v>
      </c>
      <c r="J224" s="570">
        <v>16</v>
      </c>
      <c r="K224" s="570">
        <v>109</v>
      </c>
      <c r="L224" s="571">
        <v>64</v>
      </c>
    </row>
    <row r="225" spans="1:12">
      <c r="A225" s="1719"/>
      <c r="B225" s="619" t="s">
        <v>925</v>
      </c>
      <c r="C225" s="623">
        <v>25480</v>
      </c>
      <c r="D225" s="623">
        <v>2989</v>
      </c>
      <c r="E225" s="570">
        <v>18429</v>
      </c>
      <c r="F225" s="570">
        <v>25</v>
      </c>
      <c r="G225" s="570">
        <v>6</v>
      </c>
      <c r="H225" s="570">
        <v>82</v>
      </c>
      <c r="I225" s="570">
        <v>137</v>
      </c>
      <c r="J225" s="570">
        <v>99</v>
      </c>
      <c r="K225" s="570">
        <v>2487</v>
      </c>
      <c r="L225" s="571">
        <v>1226</v>
      </c>
    </row>
    <row r="226" spans="1:12">
      <c r="A226" s="1719"/>
      <c r="B226" s="619" t="s">
        <v>48</v>
      </c>
      <c r="C226" s="623">
        <v>31302</v>
      </c>
      <c r="D226" s="623">
        <v>7228</v>
      </c>
      <c r="E226" s="570">
        <v>21388</v>
      </c>
      <c r="F226" s="570">
        <v>3</v>
      </c>
      <c r="G226" s="570">
        <v>1</v>
      </c>
      <c r="H226" s="570">
        <v>1</v>
      </c>
      <c r="I226" s="570">
        <v>0</v>
      </c>
      <c r="J226" s="570">
        <v>15</v>
      </c>
      <c r="K226" s="570">
        <v>2464</v>
      </c>
      <c r="L226" s="571">
        <v>202</v>
      </c>
    </row>
    <row r="227" spans="1:12">
      <c r="A227" s="1719"/>
      <c r="B227" s="619" t="s">
        <v>47</v>
      </c>
      <c r="C227" s="623">
        <v>218</v>
      </c>
      <c r="D227" s="623">
        <v>44</v>
      </c>
      <c r="E227" s="570">
        <v>137</v>
      </c>
      <c r="F227" s="570">
        <v>0</v>
      </c>
      <c r="G227" s="570">
        <v>0</v>
      </c>
      <c r="H227" s="570">
        <v>0</v>
      </c>
      <c r="I227" s="570">
        <v>0</v>
      </c>
      <c r="J227" s="570">
        <v>1</v>
      </c>
      <c r="K227" s="570">
        <v>31</v>
      </c>
      <c r="L227" s="571">
        <v>5</v>
      </c>
    </row>
    <row r="228" spans="1:12">
      <c r="A228" s="1719"/>
      <c r="B228" s="619" t="s">
        <v>45</v>
      </c>
      <c r="C228" s="623">
        <v>1727</v>
      </c>
      <c r="D228" s="623">
        <v>112</v>
      </c>
      <c r="E228" s="570">
        <v>1299</v>
      </c>
      <c r="F228" s="570">
        <v>0</v>
      </c>
      <c r="G228" s="570">
        <v>0</v>
      </c>
      <c r="H228" s="570">
        <v>23</v>
      </c>
      <c r="I228" s="570">
        <v>23</v>
      </c>
      <c r="J228" s="570">
        <v>29</v>
      </c>
      <c r="K228" s="570">
        <v>189</v>
      </c>
      <c r="L228" s="571">
        <v>52</v>
      </c>
    </row>
    <row r="229" spans="1:12">
      <c r="A229" s="1719" t="s">
        <v>300</v>
      </c>
      <c r="B229" s="622" t="s">
        <v>46</v>
      </c>
      <c r="C229" s="623">
        <v>17600</v>
      </c>
      <c r="D229" s="623">
        <v>2410</v>
      </c>
      <c r="E229" s="570">
        <v>12324</v>
      </c>
      <c r="F229" s="570">
        <v>61</v>
      </c>
      <c r="G229" s="570">
        <v>22</v>
      </c>
      <c r="H229" s="570">
        <v>63</v>
      </c>
      <c r="I229" s="570">
        <v>99</v>
      </c>
      <c r="J229" s="570">
        <v>55</v>
      </c>
      <c r="K229" s="570">
        <v>1588</v>
      </c>
      <c r="L229" s="571">
        <v>978</v>
      </c>
    </row>
    <row r="230" spans="1:12">
      <c r="A230" s="1719"/>
      <c r="B230" s="619" t="s">
        <v>44</v>
      </c>
      <c r="C230" s="623">
        <v>1298</v>
      </c>
      <c r="D230" s="623">
        <v>131</v>
      </c>
      <c r="E230" s="570">
        <v>889</v>
      </c>
      <c r="F230" s="570">
        <v>24</v>
      </c>
      <c r="G230" s="570">
        <v>8</v>
      </c>
      <c r="H230" s="570">
        <v>3</v>
      </c>
      <c r="I230" s="570">
        <v>2</v>
      </c>
      <c r="J230" s="570">
        <v>2</v>
      </c>
      <c r="K230" s="570">
        <v>149</v>
      </c>
      <c r="L230" s="571">
        <v>90</v>
      </c>
    </row>
    <row r="231" spans="1:12">
      <c r="A231" s="1719"/>
      <c r="B231" s="619" t="s">
        <v>923</v>
      </c>
      <c r="C231" s="623">
        <v>564</v>
      </c>
      <c r="D231" s="623">
        <v>45</v>
      </c>
      <c r="E231" s="570">
        <v>371</v>
      </c>
      <c r="F231" s="570">
        <v>26</v>
      </c>
      <c r="G231" s="570">
        <v>11</v>
      </c>
      <c r="H231" s="570">
        <v>2</v>
      </c>
      <c r="I231" s="570">
        <v>3</v>
      </c>
      <c r="J231" s="570">
        <v>4</v>
      </c>
      <c r="K231" s="570">
        <v>62</v>
      </c>
      <c r="L231" s="571">
        <v>40</v>
      </c>
    </row>
    <row r="232" spans="1:12">
      <c r="A232" s="1719"/>
      <c r="B232" s="619" t="s">
        <v>930</v>
      </c>
      <c r="C232" s="623">
        <v>486</v>
      </c>
      <c r="D232" s="623">
        <v>52</v>
      </c>
      <c r="E232" s="570">
        <v>316</v>
      </c>
      <c r="F232" s="570">
        <v>0</v>
      </c>
      <c r="G232" s="570">
        <v>0</v>
      </c>
      <c r="H232" s="570">
        <v>2</v>
      </c>
      <c r="I232" s="570">
        <v>3</v>
      </c>
      <c r="J232" s="570">
        <v>4</v>
      </c>
      <c r="K232" s="570">
        <v>63</v>
      </c>
      <c r="L232" s="571">
        <v>46</v>
      </c>
    </row>
    <row r="233" spans="1:12">
      <c r="A233" s="1719"/>
      <c r="B233" s="619" t="s">
        <v>925</v>
      </c>
      <c r="C233" s="623">
        <v>9786</v>
      </c>
      <c r="D233" s="623">
        <v>1026</v>
      </c>
      <c r="E233" s="570">
        <v>6941</v>
      </c>
      <c r="F233" s="570">
        <v>11</v>
      </c>
      <c r="G233" s="570">
        <v>3</v>
      </c>
      <c r="H233" s="570">
        <v>49</v>
      </c>
      <c r="I233" s="570">
        <v>84</v>
      </c>
      <c r="J233" s="570">
        <v>40</v>
      </c>
      <c r="K233" s="570">
        <v>917</v>
      </c>
      <c r="L233" s="571">
        <v>715</v>
      </c>
    </row>
    <row r="234" spans="1:12">
      <c r="A234" s="1719"/>
      <c r="B234" s="619" t="s">
        <v>48</v>
      </c>
      <c r="C234" s="623">
        <v>5140</v>
      </c>
      <c r="D234" s="623">
        <v>1122</v>
      </c>
      <c r="E234" s="570">
        <v>3587</v>
      </c>
      <c r="F234" s="570">
        <v>0</v>
      </c>
      <c r="G234" s="570">
        <v>0</v>
      </c>
      <c r="H234" s="570">
        <v>0</v>
      </c>
      <c r="I234" s="570">
        <v>0</v>
      </c>
      <c r="J234" s="570">
        <v>1</v>
      </c>
      <c r="K234" s="570">
        <v>358</v>
      </c>
      <c r="L234" s="571">
        <v>72</v>
      </c>
    </row>
    <row r="235" spans="1:12">
      <c r="A235" s="1719"/>
      <c r="B235" s="494" t="s">
        <v>47</v>
      </c>
      <c r="C235" s="570">
        <v>47</v>
      </c>
      <c r="D235" s="570">
        <v>10</v>
      </c>
      <c r="E235" s="570">
        <v>29</v>
      </c>
      <c r="F235" s="570">
        <v>0</v>
      </c>
      <c r="G235" s="570">
        <v>0</v>
      </c>
      <c r="H235" s="570">
        <v>0</v>
      </c>
      <c r="I235" s="570">
        <v>0</v>
      </c>
      <c r="J235" s="570">
        <v>1</v>
      </c>
      <c r="K235" s="570">
        <v>5</v>
      </c>
      <c r="L235" s="571">
        <v>2</v>
      </c>
    </row>
    <row r="236" spans="1:12" ht="17.25" thickBot="1">
      <c r="A236" s="1720"/>
      <c r="B236" s="497" t="s">
        <v>45</v>
      </c>
      <c r="C236" s="570">
        <v>279</v>
      </c>
      <c r="D236" s="574">
        <v>24</v>
      </c>
      <c r="E236" s="574">
        <v>191</v>
      </c>
      <c r="F236" s="574">
        <v>0</v>
      </c>
      <c r="G236" s="574">
        <v>0</v>
      </c>
      <c r="H236" s="574">
        <v>7</v>
      </c>
      <c r="I236" s="574">
        <v>7</v>
      </c>
      <c r="J236" s="574">
        <v>3</v>
      </c>
      <c r="K236" s="574">
        <v>34</v>
      </c>
      <c r="L236" s="575">
        <v>13</v>
      </c>
    </row>
    <row r="237" spans="1:12" ht="16.5" customHeight="1">
      <c r="A237" s="1721" t="s">
        <v>326</v>
      </c>
      <c r="B237" s="498" t="s">
        <v>46</v>
      </c>
      <c r="C237" s="568">
        <v>8783</v>
      </c>
      <c r="D237" s="568">
        <v>1260</v>
      </c>
      <c r="E237" s="568">
        <v>5919</v>
      </c>
      <c r="F237" s="568">
        <v>18</v>
      </c>
      <c r="G237" s="568">
        <v>3</v>
      </c>
      <c r="H237" s="568">
        <v>22</v>
      </c>
      <c r="I237" s="568">
        <v>38</v>
      </c>
      <c r="J237" s="568">
        <v>57</v>
      </c>
      <c r="K237" s="568">
        <v>903</v>
      </c>
      <c r="L237" s="569">
        <v>563</v>
      </c>
    </row>
    <row r="238" spans="1:12">
      <c r="A238" s="1719"/>
      <c r="B238" s="619" t="s">
        <v>44</v>
      </c>
      <c r="C238" s="570">
        <v>870</v>
      </c>
      <c r="D238" s="570">
        <v>81</v>
      </c>
      <c r="E238" s="570">
        <v>583</v>
      </c>
      <c r="F238" s="570">
        <v>0</v>
      </c>
      <c r="G238" s="570">
        <v>0</v>
      </c>
      <c r="H238" s="570">
        <v>4</v>
      </c>
      <c r="I238" s="570">
        <v>7</v>
      </c>
      <c r="J238" s="570">
        <v>14</v>
      </c>
      <c r="K238" s="570">
        <v>108</v>
      </c>
      <c r="L238" s="571">
        <v>73</v>
      </c>
    </row>
    <row r="239" spans="1:12">
      <c r="A239" s="1719"/>
      <c r="B239" s="619" t="s">
        <v>923</v>
      </c>
      <c r="C239" s="570">
        <v>1233</v>
      </c>
      <c r="D239" s="570">
        <v>115</v>
      </c>
      <c r="E239" s="570">
        <v>824</v>
      </c>
      <c r="F239" s="570">
        <v>8</v>
      </c>
      <c r="G239" s="570">
        <v>3</v>
      </c>
      <c r="H239" s="570">
        <v>5</v>
      </c>
      <c r="I239" s="570">
        <v>8</v>
      </c>
      <c r="J239" s="570">
        <v>16</v>
      </c>
      <c r="K239" s="570">
        <v>142</v>
      </c>
      <c r="L239" s="571">
        <v>112</v>
      </c>
    </row>
    <row r="240" spans="1:12">
      <c r="A240" s="1719"/>
      <c r="B240" s="619" t="s">
        <v>930</v>
      </c>
      <c r="C240" s="570">
        <v>415</v>
      </c>
      <c r="D240" s="570">
        <v>45</v>
      </c>
      <c r="E240" s="570">
        <v>260</v>
      </c>
      <c r="F240" s="570">
        <v>4</v>
      </c>
      <c r="G240" s="570">
        <v>0</v>
      </c>
      <c r="H240" s="570">
        <v>1</v>
      </c>
      <c r="I240" s="570">
        <v>2</v>
      </c>
      <c r="J240" s="570">
        <v>3</v>
      </c>
      <c r="K240" s="570">
        <v>51</v>
      </c>
      <c r="L240" s="571">
        <v>49</v>
      </c>
    </row>
    <row r="241" spans="1:12">
      <c r="A241" s="1719"/>
      <c r="B241" s="619" t="s">
        <v>925</v>
      </c>
      <c r="C241" s="570">
        <v>3546</v>
      </c>
      <c r="D241" s="570">
        <v>410</v>
      </c>
      <c r="E241" s="570">
        <v>2479</v>
      </c>
      <c r="F241" s="570">
        <v>6</v>
      </c>
      <c r="G241" s="570">
        <v>0</v>
      </c>
      <c r="H241" s="570">
        <v>10</v>
      </c>
      <c r="I241" s="570">
        <v>19</v>
      </c>
      <c r="J241" s="570">
        <v>16</v>
      </c>
      <c r="K241" s="570">
        <v>337</v>
      </c>
      <c r="L241" s="571">
        <v>269</v>
      </c>
    </row>
    <row r="242" spans="1:12">
      <c r="A242" s="1719"/>
      <c r="B242" s="619" t="s">
        <v>48</v>
      </c>
      <c r="C242" s="570">
        <v>2517</v>
      </c>
      <c r="D242" s="570">
        <v>585</v>
      </c>
      <c r="E242" s="570">
        <v>1632</v>
      </c>
      <c r="F242" s="570">
        <v>0</v>
      </c>
      <c r="G242" s="570">
        <v>0</v>
      </c>
      <c r="H242" s="570">
        <v>0</v>
      </c>
      <c r="I242" s="570">
        <v>0</v>
      </c>
      <c r="J242" s="570">
        <v>6</v>
      </c>
      <c r="K242" s="570">
        <v>239</v>
      </c>
      <c r="L242" s="571">
        <v>55</v>
      </c>
    </row>
    <row r="243" spans="1:12">
      <c r="A243" s="1719"/>
      <c r="B243" s="619" t="s">
        <v>47</v>
      </c>
      <c r="C243" s="570">
        <v>16</v>
      </c>
      <c r="D243" s="570">
        <v>4</v>
      </c>
      <c r="E243" s="570">
        <v>10</v>
      </c>
      <c r="F243" s="570">
        <v>0</v>
      </c>
      <c r="G243" s="570">
        <v>0</v>
      </c>
      <c r="H243" s="570">
        <v>0</v>
      </c>
      <c r="I243" s="570">
        <v>0</v>
      </c>
      <c r="J243" s="570">
        <v>0</v>
      </c>
      <c r="K243" s="570">
        <v>2</v>
      </c>
      <c r="L243" s="571">
        <v>0</v>
      </c>
    </row>
    <row r="244" spans="1:12">
      <c r="A244" s="1719"/>
      <c r="B244" s="619" t="s">
        <v>45</v>
      </c>
      <c r="C244" s="570">
        <v>186</v>
      </c>
      <c r="D244" s="570">
        <v>20</v>
      </c>
      <c r="E244" s="570">
        <v>131</v>
      </c>
      <c r="F244" s="570">
        <v>0</v>
      </c>
      <c r="G244" s="570">
        <v>0</v>
      </c>
      <c r="H244" s="570">
        <v>2</v>
      </c>
      <c r="I244" s="570">
        <v>2</v>
      </c>
      <c r="J244" s="570">
        <v>2</v>
      </c>
      <c r="K244" s="570">
        <v>24</v>
      </c>
      <c r="L244" s="571">
        <v>5</v>
      </c>
    </row>
    <row r="245" spans="1:12" ht="16.5" customHeight="1">
      <c r="A245" s="1719" t="s">
        <v>299</v>
      </c>
      <c r="B245" s="622" t="s">
        <v>46</v>
      </c>
      <c r="C245" s="570">
        <v>5184</v>
      </c>
      <c r="D245" s="570">
        <v>818</v>
      </c>
      <c r="E245" s="570">
        <v>3528</v>
      </c>
      <c r="F245" s="570">
        <v>10</v>
      </c>
      <c r="G245" s="570">
        <v>0</v>
      </c>
      <c r="H245" s="570">
        <v>14</v>
      </c>
      <c r="I245" s="570">
        <v>20</v>
      </c>
      <c r="J245" s="570">
        <v>20</v>
      </c>
      <c r="K245" s="570">
        <v>497</v>
      </c>
      <c r="L245" s="571">
        <v>277</v>
      </c>
    </row>
    <row r="246" spans="1:12">
      <c r="A246" s="1719"/>
      <c r="B246" s="619" t="s">
        <v>44</v>
      </c>
      <c r="C246" s="570">
        <v>358</v>
      </c>
      <c r="D246" s="570">
        <v>28</v>
      </c>
      <c r="E246" s="570">
        <v>245</v>
      </c>
      <c r="F246" s="570">
        <v>0</v>
      </c>
      <c r="G246" s="570">
        <v>0</v>
      </c>
      <c r="H246" s="570">
        <v>3</v>
      </c>
      <c r="I246" s="570">
        <v>7</v>
      </c>
      <c r="J246" s="570">
        <v>6</v>
      </c>
      <c r="K246" s="570">
        <v>43</v>
      </c>
      <c r="L246" s="571">
        <v>26</v>
      </c>
    </row>
    <row r="247" spans="1:12">
      <c r="A247" s="1719"/>
      <c r="B247" s="619" t="s">
        <v>923</v>
      </c>
      <c r="C247" s="570">
        <v>404</v>
      </c>
      <c r="D247" s="570">
        <v>31</v>
      </c>
      <c r="E247" s="570">
        <v>274</v>
      </c>
      <c r="F247" s="570">
        <v>0</v>
      </c>
      <c r="G247" s="570">
        <v>0</v>
      </c>
      <c r="H247" s="570">
        <v>4</v>
      </c>
      <c r="I247" s="570">
        <v>3</v>
      </c>
      <c r="J247" s="570">
        <v>2</v>
      </c>
      <c r="K247" s="570">
        <v>46</v>
      </c>
      <c r="L247" s="571">
        <v>44</v>
      </c>
    </row>
    <row r="248" spans="1:12">
      <c r="A248" s="1719"/>
      <c r="B248" s="619" t="s">
        <v>930</v>
      </c>
      <c r="C248" s="570">
        <v>155</v>
      </c>
      <c r="D248" s="570">
        <v>13</v>
      </c>
      <c r="E248" s="570">
        <v>103</v>
      </c>
      <c r="F248" s="570">
        <v>4</v>
      </c>
      <c r="G248" s="570">
        <v>0</v>
      </c>
      <c r="H248" s="570">
        <v>1</v>
      </c>
      <c r="I248" s="570">
        <v>1</v>
      </c>
      <c r="J248" s="570">
        <v>1</v>
      </c>
      <c r="K248" s="570">
        <v>17</v>
      </c>
      <c r="L248" s="571">
        <v>15</v>
      </c>
    </row>
    <row r="249" spans="1:12">
      <c r="A249" s="1719"/>
      <c r="B249" s="619" t="s">
        <v>925</v>
      </c>
      <c r="C249" s="570">
        <v>2127</v>
      </c>
      <c r="D249" s="570">
        <v>254</v>
      </c>
      <c r="E249" s="570">
        <v>1510</v>
      </c>
      <c r="F249" s="570">
        <v>6</v>
      </c>
      <c r="G249" s="570">
        <v>0</v>
      </c>
      <c r="H249" s="570">
        <v>6</v>
      </c>
      <c r="I249" s="570">
        <v>9</v>
      </c>
      <c r="J249" s="570">
        <v>9</v>
      </c>
      <c r="K249" s="570">
        <v>189</v>
      </c>
      <c r="L249" s="571">
        <v>144</v>
      </c>
    </row>
    <row r="250" spans="1:12">
      <c r="A250" s="1719"/>
      <c r="B250" s="619" t="s">
        <v>48</v>
      </c>
      <c r="C250" s="570">
        <v>2072</v>
      </c>
      <c r="D250" s="570">
        <v>483</v>
      </c>
      <c r="E250" s="570">
        <v>1347</v>
      </c>
      <c r="F250" s="570">
        <v>0</v>
      </c>
      <c r="G250" s="570">
        <v>0</v>
      </c>
      <c r="H250" s="570">
        <v>0</v>
      </c>
      <c r="I250" s="570">
        <v>0</v>
      </c>
      <c r="J250" s="570">
        <v>1</v>
      </c>
      <c r="K250" s="570">
        <v>195</v>
      </c>
      <c r="L250" s="571">
        <v>46</v>
      </c>
    </row>
    <row r="251" spans="1:12">
      <c r="A251" s="1719"/>
      <c r="B251" s="619" t="s">
        <v>47</v>
      </c>
      <c r="C251" s="570">
        <v>3</v>
      </c>
      <c r="D251" s="570">
        <v>1</v>
      </c>
      <c r="E251" s="570">
        <v>2</v>
      </c>
      <c r="F251" s="570">
        <v>0</v>
      </c>
      <c r="G251" s="570">
        <v>0</v>
      </c>
      <c r="H251" s="570">
        <v>0</v>
      </c>
      <c r="I251" s="570">
        <v>0</v>
      </c>
      <c r="J251" s="570">
        <v>0</v>
      </c>
      <c r="K251" s="570">
        <v>0</v>
      </c>
      <c r="L251" s="571">
        <v>0</v>
      </c>
    </row>
    <row r="252" spans="1:12">
      <c r="A252" s="1719"/>
      <c r="B252" s="619" t="s">
        <v>45</v>
      </c>
      <c r="C252" s="570">
        <v>65</v>
      </c>
      <c r="D252" s="570">
        <v>8</v>
      </c>
      <c r="E252" s="570">
        <v>47</v>
      </c>
      <c r="F252" s="570">
        <v>0</v>
      </c>
      <c r="G252" s="570">
        <v>0</v>
      </c>
      <c r="H252" s="570">
        <v>0</v>
      </c>
      <c r="I252" s="570">
        <v>0</v>
      </c>
      <c r="J252" s="570">
        <v>1</v>
      </c>
      <c r="K252" s="570">
        <v>7</v>
      </c>
      <c r="L252" s="571">
        <v>2</v>
      </c>
    </row>
    <row r="253" spans="1:12">
      <c r="A253" s="1719" t="s">
        <v>300</v>
      </c>
      <c r="B253" s="622" t="s">
        <v>46</v>
      </c>
      <c r="C253" s="570">
        <v>3599</v>
      </c>
      <c r="D253" s="570">
        <v>442</v>
      </c>
      <c r="E253" s="570">
        <v>2391</v>
      </c>
      <c r="F253" s="570">
        <v>8</v>
      </c>
      <c r="G253" s="570">
        <v>3</v>
      </c>
      <c r="H253" s="570">
        <v>8</v>
      </c>
      <c r="I253" s="570">
        <v>18</v>
      </c>
      <c r="J253" s="570">
        <v>37</v>
      </c>
      <c r="K253" s="570">
        <v>406</v>
      </c>
      <c r="L253" s="571">
        <v>286</v>
      </c>
    </row>
    <row r="254" spans="1:12">
      <c r="A254" s="1719"/>
      <c r="B254" s="619" t="s">
        <v>44</v>
      </c>
      <c r="C254" s="570">
        <v>512</v>
      </c>
      <c r="D254" s="570">
        <v>53</v>
      </c>
      <c r="E254" s="570">
        <v>338</v>
      </c>
      <c r="F254" s="570">
        <v>0</v>
      </c>
      <c r="G254" s="570">
        <v>0</v>
      </c>
      <c r="H254" s="570">
        <v>1</v>
      </c>
      <c r="I254" s="570">
        <v>0</v>
      </c>
      <c r="J254" s="570">
        <v>8</v>
      </c>
      <c r="K254" s="570">
        <v>65</v>
      </c>
      <c r="L254" s="571">
        <v>47</v>
      </c>
    </row>
    <row r="255" spans="1:12">
      <c r="A255" s="1719"/>
      <c r="B255" s="619" t="s">
        <v>923</v>
      </c>
      <c r="C255" s="570">
        <v>829</v>
      </c>
      <c r="D255" s="570">
        <v>84</v>
      </c>
      <c r="E255" s="570">
        <v>550</v>
      </c>
      <c r="F255" s="570">
        <v>8</v>
      </c>
      <c r="G255" s="570">
        <v>3</v>
      </c>
      <c r="H255" s="570">
        <v>1</v>
      </c>
      <c r="I255" s="570">
        <v>5</v>
      </c>
      <c r="J255" s="570">
        <v>14</v>
      </c>
      <c r="K255" s="570">
        <v>96</v>
      </c>
      <c r="L255" s="571">
        <v>68</v>
      </c>
    </row>
    <row r="256" spans="1:12">
      <c r="A256" s="1719"/>
      <c r="B256" s="619" t="s">
        <v>930</v>
      </c>
      <c r="C256" s="570">
        <v>260</v>
      </c>
      <c r="D256" s="570">
        <v>32</v>
      </c>
      <c r="E256" s="570">
        <v>157</v>
      </c>
      <c r="F256" s="570">
        <v>0</v>
      </c>
      <c r="G256" s="570">
        <v>0</v>
      </c>
      <c r="H256" s="570">
        <v>0</v>
      </c>
      <c r="I256" s="570">
        <v>1</v>
      </c>
      <c r="J256" s="570">
        <v>2</v>
      </c>
      <c r="K256" s="570">
        <v>34</v>
      </c>
      <c r="L256" s="571">
        <v>34</v>
      </c>
    </row>
    <row r="257" spans="1:12">
      <c r="A257" s="1719"/>
      <c r="B257" s="619" t="s">
        <v>925</v>
      </c>
      <c r="C257" s="570">
        <v>1419</v>
      </c>
      <c r="D257" s="570">
        <v>156</v>
      </c>
      <c r="E257" s="570">
        <v>969</v>
      </c>
      <c r="F257" s="570">
        <v>0</v>
      </c>
      <c r="G257" s="570">
        <v>0</v>
      </c>
      <c r="H257" s="570">
        <v>4</v>
      </c>
      <c r="I257" s="570">
        <v>10</v>
      </c>
      <c r="J257" s="570">
        <v>7</v>
      </c>
      <c r="K257" s="570">
        <v>148</v>
      </c>
      <c r="L257" s="571">
        <v>125</v>
      </c>
    </row>
    <row r="258" spans="1:12">
      <c r="A258" s="1719"/>
      <c r="B258" s="619" t="s">
        <v>48</v>
      </c>
      <c r="C258" s="570">
        <v>445</v>
      </c>
      <c r="D258" s="570">
        <v>102</v>
      </c>
      <c r="E258" s="570">
        <v>285</v>
      </c>
      <c r="F258" s="570">
        <v>0</v>
      </c>
      <c r="G258" s="570">
        <v>0</v>
      </c>
      <c r="H258" s="570">
        <v>0</v>
      </c>
      <c r="I258" s="570">
        <v>0</v>
      </c>
      <c r="J258" s="570">
        <v>5</v>
      </c>
      <c r="K258" s="570">
        <v>44</v>
      </c>
      <c r="L258" s="571">
        <v>9</v>
      </c>
    </row>
    <row r="259" spans="1:12">
      <c r="A259" s="1719"/>
      <c r="B259" s="619" t="s">
        <v>47</v>
      </c>
      <c r="C259" s="570">
        <v>13</v>
      </c>
      <c r="D259" s="570">
        <v>3</v>
      </c>
      <c r="E259" s="570">
        <v>8</v>
      </c>
      <c r="F259" s="570">
        <v>0</v>
      </c>
      <c r="G259" s="570">
        <v>0</v>
      </c>
      <c r="H259" s="570">
        <v>0</v>
      </c>
      <c r="I259" s="570">
        <v>0</v>
      </c>
      <c r="J259" s="570">
        <v>0</v>
      </c>
      <c r="K259" s="570">
        <v>2</v>
      </c>
      <c r="L259" s="571">
        <v>0</v>
      </c>
    </row>
    <row r="260" spans="1:12" ht="17.25" thickBot="1">
      <c r="A260" s="1720"/>
      <c r="B260" s="497" t="s">
        <v>45</v>
      </c>
      <c r="C260" s="570">
        <v>121</v>
      </c>
      <c r="D260" s="574">
        <v>12</v>
      </c>
      <c r="E260" s="574">
        <v>84</v>
      </c>
      <c r="F260" s="574">
        <v>0</v>
      </c>
      <c r="G260" s="574">
        <v>0</v>
      </c>
      <c r="H260" s="574">
        <v>2</v>
      </c>
      <c r="I260" s="574">
        <v>2</v>
      </c>
      <c r="J260" s="574">
        <v>1</v>
      </c>
      <c r="K260" s="574">
        <v>17</v>
      </c>
      <c r="L260" s="575">
        <v>3</v>
      </c>
    </row>
    <row r="261" spans="1:12" ht="16.5" customHeight="1">
      <c r="A261" s="1721" t="s">
        <v>327</v>
      </c>
      <c r="B261" s="498" t="s">
        <v>46</v>
      </c>
      <c r="C261" s="568">
        <v>9700</v>
      </c>
      <c r="D261" s="568">
        <v>1211</v>
      </c>
      <c r="E261" s="568">
        <v>6764</v>
      </c>
      <c r="F261" s="568">
        <v>31</v>
      </c>
      <c r="G261" s="568">
        <v>15</v>
      </c>
      <c r="H261" s="568">
        <v>39</v>
      </c>
      <c r="I261" s="568">
        <v>79</v>
      </c>
      <c r="J261" s="568">
        <v>36</v>
      </c>
      <c r="K261" s="568">
        <v>980</v>
      </c>
      <c r="L261" s="569">
        <v>545</v>
      </c>
    </row>
    <row r="262" spans="1:12">
      <c r="A262" s="1719"/>
      <c r="B262" s="494" t="s">
        <v>44</v>
      </c>
      <c r="C262" s="570">
        <v>583</v>
      </c>
      <c r="D262" s="570">
        <v>55</v>
      </c>
      <c r="E262" s="570">
        <v>403</v>
      </c>
      <c r="F262" s="570">
        <v>0</v>
      </c>
      <c r="G262" s="570">
        <v>0</v>
      </c>
      <c r="H262" s="570">
        <v>3</v>
      </c>
      <c r="I262" s="570">
        <v>6</v>
      </c>
      <c r="J262" s="570">
        <v>2</v>
      </c>
      <c r="K262" s="570">
        <v>71</v>
      </c>
      <c r="L262" s="571">
        <v>43</v>
      </c>
    </row>
    <row r="263" spans="1:12">
      <c r="A263" s="1719"/>
      <c r="B263" s="619" t="s">
        <v>923</v>
      </c>
      <c r="C263" s="623">
        <v>1379</v>
      </c>
      <c r="D263" s="623">
        <v>109</v>
      </c>
      <c r="E263" s="570">
        <v>950</v>
      </c>
      <c r="F263" s="570">
        <v>26</v>
      </c>
      <c r="G263" s="570">
        <v>15</v>
      </c>
      <c r="H263" s="570">
        <v>6</v>
      </c>
      <c r="I263" s="570">
        <v>17</v>
      </c>
      <c r="J263" s="570">
        <v>4</v>
      </c>
      <c r="K263" s="570">
        <v>145</v>
      </c>
      <c r="L263" s="571">
        <v>107</v>
      </c>
    </row>
    <row r="264" spans="1:12">
      <c r="A264" s="1719"/>
      <c r="B264" s="619" t="s">
        <v>930</v>
      </c>
      <c r="C264" s="623">
        <v>415</v>
      </c>
      <c r="D264" s="623">
        <v>35</v>
      </c>
      <c r="E264" s="570">
        <v>284</v>
      </c>
      <c r="F264" s="570">
        <v>5</v>
      </c>
      <c r="G264" s="570">
        <v>0</v>
      </c>
      <c r="H264" s="570">
        <v>3</v>
      </c>
      <c r="I264" s="570">
        <v>5</v>
      </c>
      <c r="J264" s="570">
        <v>2</v>
      </c>
      <c r="K264" s="570">
        <v>47</v>
      </c>
      <c r="L264" s="571">
        <v>34</v>
      </c>
    </row>
    <row r="265" spans="1:12">
      <c r="A265" s="1719"/>
      <c r="B265" s="619" t="s">
        <v>925</v>
      </c>
      <c r="C265" s="623">
        <v>4522</v>
      </c>
      <c r="D265" s="623">
        <v>434</v>
      </c>
      <c r="E265" s="570">
        <v>3259</v>
      </c>
      <c r="F265" s="570">
        <v>0</v>
      </c>
      <c r="G265" s="570">
        <v>0</v>
      </c>
      <c r="H265" s="570">
        <v>22</v>
      </c>
      <c r="I265" s="570">
        <v>47</v>
      </c>
      <c r="J265" s="570">
        <v>23</v>
      </c>
      <c r="K265" s="570">
        <v>430</v>
      </c>
      <c r="L265" s="571">
        <v>307</v>
      </c>
    </row>
    <row r="266" spans="1:12">
      <c r="A266" s="1719"/>
      <c r="B266" s="619" t="s">
        <v>48</v>
      </c>
      <c r="C266" s="623">
        <v>2521</v>
      </c>
      <c r="D266" s="623">
        <v>552</v>
      </c>
      <c r="E266" s="570">
        <v>1671</v>
      </c>
      <c r="F266" s="570">
        <v>0</v>
      </c>
      <c r="G266" s="570">
        <v>0</v>
      </c>
      <c r="H266" s="570">
        <v>1</v>
      </c>
      <c r="I266" s="570">
        <v>0</v>
      </c>
      <c r="J266" s="570">
        <v>3</v>
      </c>
      <c r="K266" s="570">
        <v>258</v>
      </c>
      <c r="L266" s="571">
        <v>36</v>
      </c>
    </row>
    <row r="267" spans="1:12">
      <c r="A267" s="1719"/>
      <c r="B267" s="619" t="s">
        <v>47</v>
      </c>
      <c r="C267" s="623">
        <v>30</v>
      </c>
      <c r="D267" s="623">
        <v>5</v>
      </c>
      <c r="E267" s="570">
        <v>23</v>
      </c>
      <c r="F267" s="570">
        <v>0</v>
      </c>
      <c r="G267" s="570">
        <v>0</v>
      </c>
      <c r="H267" s="570">
        <v>0</v>
      </c>
      <c r="I267" s="570">
        <v>0</v>
      </c>
      <c r="J267" s="570">
        <v>0</v>
      </c>
      <c r="K267" s="570">
        <v>2</v>
      </c>
      <c r="L267" s="571">
        <v>0</v>
      </c>
    </row>
    <row r="268" spans="1:12">
      <c r="A268" s="1719"/>
      <c r="B268" s="619" t="s">
        <v>45</v>
      </c>
      <c r="C268" s="623">
        <v>250</v>
      </c>
      <c r="D268" s="623">
        <v>21</v>
      </c>
      <c r="E268" s="570">
        <v>174</v>
      </c>
      <c r="F268" s="570">
        <v>0</v>
      </c>
      <c r="G268" s="570">
        <v>0</v>
      </c>
      <c r="H268" s="570">
        <v>4</v>
      </c>
      <c r="I268" s="570">
        <v>4</v>
      </c>
      <c r="J268" s="570">
        <v>2</v>
      </c>
      <c r="K268" s="570">
        <v>27</v>
      </c>
      <c r="L268" s="571">
        <v>18</v>
      </c>
    </row>
    <row r="269" spans="1:12">
      <c r="A269" s="1719" t="s">
        <v>299</v>
      </c>
      <c r="B269" s="622" t="s">
        <v>927</v>
      </c>
      <c r="C269" s="623">
        <v>5506</v>
      </c>
      <c r="D269" s="623">
        <v>788</v>
      </c>
      <c r="E269" s="570">
        <v>3837</v>
      </c>
      <c r="F269" s="570">
        <v>14</v>
      </c>
      <c r="G269" s="570">
        <v>10</v>
      </c>
      <c r="H269" s="570">
        <v>15</v>
      </c>
      <c r="I269" s="570">
        <v>32</v>
      </c>
      <c r="J269" s="570">
        <v>20</v>
      </c>
      <c r="K269" s="570">
        <v>550</v>
      </c>
      <c r="L269" s="571">
        <v>240</v>
      </c>
    </row>
    <row r="270" spans="1:12">
      <c r="A270" s="1719"/>
      <c r="B270" s="619" t="s">
        <v>44</v>
      </c>
      <c r="C270" s="623">
        <v>221</v>
      </c>
      <c r="D270" s="623">
        <v>21</v>
      </c>
      <c r="E270" s="570">
        <v>155</v>
      </c>
      <c r="F270" s="570">
        <v>0</v>
      </c>
      <c r="G270" s="570">
        <v>0</v>
      </c>
      <c r="H270" s="570">
        <v>2</v>
      </c>
      <c r="I270" s="570">
        <v>3</v>
      </c>
      <c r="J270" s="570">
        <v>0</v>
      </c>
      <c r="K270" s="570">
        <v>29</v>
      </c>
      <c r="L270" s="571">
        <v>11</v>
      </c>
    </row>
    <row r="271" spans="1:12">
      <c r="A271" s="1719"/>
      <c r="B271" s="619" t="s">
        <v>923</v>
      </c>
      <c r="C271" s="623">
        <v>305</v>
      </c>
      <c r="D271" s="623">
        <v>23</v>
      </c>
      <c r="E271" s="570">
        <v>200</v>
      </c>
      <c r="F271" s="570">
        <v>14</v>
      </c>
      <c r="G271" s="570">
        <v>10</v>
      </c>
      <c r="H271" s="570">
        <v>1</v>
      </c>
      <c r="I271" s="570">
        <v>3</v>
      </c>
      <c r="J271" s="570">
        <v>1</v>
      </c>
      <c r="K271" s="570">
        <v>29</v>
      </c>
      <c r="L271" s="571">
        <v>24</v>
      </c>
    </row>
    <row r="272" spans="1:12">
      <c r="A272" s="1719"/>
      <c r="B272" s="619" t="s">
        <v>930</v>
      </c>
      <c r="C272" s="623">
        <v>142</v>
      </c>
      <c r="D272" s="623">
        <v>11</v>
      </c>
      <c r="E272" s="570">
        <v>100</v>
      </c>
      <c r="F272" s="570">
        <v>0</v>
      </c>
      <c r="G272" s="570">
        <v>0</v>
      </c>
      <c r="H272" s="570">
        <v>1</v>
      </c>
      <c r="I272" s="570">
        <v>1</v>
      </c>
      <c r="J272" s="570">
        <v>2</v>
      </c>
      <c r="K272" s="570">
        <v>16</v>
      </c>
      <c r="L272" s="571">
        <v>11</v>
      </c>
    </row>
    <row r="273" spans="1:12">
      <c r="A273" s="1719"/>
      <c r="B273" s="619" t="s">
        <v>925</v>
      </c>
      <c r="C273" s="623">
        <v>2701</v>
      </c>
      <c r="D273" s="623">
        <v>275</v>
      </c>
      <c r="E273" s="570">
        <v>1964</v>
      </c>
      <c r="F273" s="570">
        <v>0</v>
      </c>
      <c r="G273" s="570">
        <v>0</v>
      </c>
      <c r="H273" s="570">
        <v>8</v>
      </c>
      <c r="I273" s="570">
        <v>23</v>
      </c>
      <c r="J273" s="570">
        <v>14</v>
      </c>
      <c r="K273" s="570">
        <v>257</v>
      </c>
      <c r="L273" s="571">
        <v>160</v>
      </c>
    </row>
    <row r="274" spans="1:12">
      <c r="A274" s="1719"/>
      <c r="B274" s="619" t="s">
        <v>48</v>
      </c>
      <c r="C274" s="623">
        <v>2010</v>
      </c>
      <c r="D274" s="623">
        <v>446</v>
      </c>
      <c r="E274" s="570">
        <v>1328</v>
      </c>
      <c r="F274" s="570">
        <v>0</v>
      </c>
      <c r="G274" s="570">
        <v>0</v>
      </c>
      <c r="H274" s="570">
        <v>1</v>
      </c>
      <c r="I274" s="570">
        <v>0</v>
      </c>
      <c r="J274" s="570">
        <v>3</v>
      </c>
      <c r="K274" s="570">
        <v>204</v>
      </c>
      <c r="L274" s="571">
        <v>28</v>
      </c>
    </row>
    <row r="275" spans="1:12">
      <c r="A275" s="1719"/>
      <c r="B275" s="619" t="s">
        <v>47</v>
      </c>
      <c r="C275" s="623">
        <v>11</v>
      </c>
      <c r="D275" s="623">
        <v>2</v>
      </c>
      <c r="E275" s="570">
        <v>8</v>
      </c>
      <c r="F275" s="570">
        <v>0</v>
      </c>
      <c r="G275" s="570">
        <v>0</v>
      </c>
      <c r="H275" s="570">
        <v>0</v>
      </c>
      <c r="I275" s="570">
        <v>0</v>
      </c>
      <c r="J275" s="570">
        <v>0</v>
      </c>
      <c r="K275" s="570">
        <v>1</v>
      </c>
      <c r="L275" s="571">
        <v>0</v>
      </c>
    </row>
    <row r="276" spans="1:12">
      <c r="A276" s="1719"/>
      <c r="B276" s="619" t="s">
        <v>45</v>
      </c>
      <c r="C276" s="623">
        <v>116</v>
      </c>
      <c r="D276" s="623">
        <v>10</v>
      </c>
      <c r="E276" s="570">
        <v>82</v>
      </c>
      <c r="F276" s="570">
        <v>0</v>
      </c>
      <c r="G276" s="570">
        <v>0</v>
      </c>
      <c r="H276" s="570">
        <v>2</v>
      </c>
      <c r="I276" s="570">
        <v>2</v>
      </c>
      <c r="J276" s="570">
        <v>0</v>
      </c>
      <c r="K276" s="570">
        <v>14</v>
      </c>
      <c r="L276" s="571">
        <v>6</v>
      </c>
    </row>
    <row r="277" spans="1:12">
      <c r="A277" s="1719" t="s">
        <v>300</v>
      </c>
      <c r="B277" s="622" t="s">
        <v>46</v>
      </c>
      <c r="C277" s="623">
        <v>4194</v>
      </c>
      <c r="D277" s="623">
        <v>423</v>
      </c>
      <c r="E277" s="570">
        <v>2927</v>
      </c>
      <c r="F277" s="570">
        <v>17</v>
      </c>
      <c r="G277" s="570">
        <v>5</v>
      </c>
      <c r="H277" s="570">
        <v>24</v>
      </c>
      <c r="I277" s="570">
        <v>47</v>
      </c>
      <c r="J277" s="570">
        <v>16</v>
      </c>
      <c r="K277" s="570">
        <v>430</v>
      </c>
      <c r="L277" s="571">
        <v>305</v>
      </c>
    </row>
    <row r="278" spans="1:12">
      <c r="A278" s="1719"/>
      <c r="B278" s="619" t="s">
        <v>44</v>
      </c>
      <c r="C278" s="623">
        <v>362</v>
      </c>
      <c r="D278" s="623">
        <v>34</v>
      </c>
      <c r="E278" s="570">
        <v>248</v>
      </c>
      <c r="F278" s="570">
        <v>0</v>
      </c>
      <c r="G278" s="570">
        <v>0</v>
      </c>
      <c r="H278" s="570">
        <v>1</v>
      </c>
      <c r="I278" s="570">
        <v>3</v>
      </c>
      <c r="J278" s="570">
        <v>2</v>
      </c>
      <c r="K278" s="570">
        <v>42</v>
      </c>
      <c r="L278" s="571">
        <v>32</v>
      </c>
    </row>
    <row r="279" spans="1:12">
      <c r="A279" s="1719"/>
      <c r="B279" s="619" t="s">
        <v>923</v>
      </c>
      <c r="C279" s="623">
        <v>1074</v>
      </c>
      <c r="D279" s="623">
        <v>86</v>
      </c>
      <c r="E279" s="570">
        <v>750</v>
      </c>
      <c r="F279" s="570">
        <v>12</v>
      </c>
      <c r="G279" s="570">
        <v>5</v>
      </c>
      <c r="H279" s="570">
        <v>5</v>
      </c>
      <c r="I279" s="570">
        <v>14</v>
      </c>
      <c r="J279" s="570">
        <v>3</v>
      </c>
      <c r="K279" s="570">
        <v>116</v>
      </c>
      <c r="L279" s="571">
        <v>83</v>
      </c>
    </row>
    <row r="280" spans="1:12">
      <c r="A280" s="1719"/>
      <c r="B280" s="619" t="s">
        <v>930</v>
      </c>
      <c r="C280" s="623">
        <v>273</v>
      </c>
      <c r="D280" s="623">
        <v>24</v>
      </c>
      <c r="E280" s="570">
        <v>184</v>
      </c>
      <c r="F280" s="570">
        <v>5</v>
      </c>
      <c r="G280" s="570">
        <v>0</v>
      </c>
      <c r="H280" s="570">
        <v>2</v>
      </c>
      <c r="I280" s="570">
        <v>4</v>
      </c>
      <c r="J280" s="570">
        <v>0</v>
      </c>
      <c r="K280" s="570">
        <v>31</v>
      </c>
      <c r="L280" s="571">
        <v>23</v>
      </c>
    </row>
    <row r="281" spans="1:12">
      <c r="A281" s="1719"/>
      <c r="B281" s="619" t="s">
        <v>925</v>
      </c>
      <c r="C281" s="623">
        <v>1821</v>
      </c>
      <c r="D281" s="623">
        <v>159</v>
      </c>
      <c r="E281" s="570">
        <v>1295</v>
      </c>
      <c r="F281" s="570">
        <v>0</v>
      </c>
      <c r="G281" s="570">
        <v>0</v>
      </c>
      <c r="H281" s="570">
        <v>14</v>
      </c>
      <c r="I281" s="570">
        <v>24</v>
      </c>
      <c r="J281" s="570">
        <v>9</v>
      </c>
      <c r="K281" s="570">
        <v>173</v>
      </c>
      <c r="L281" s="571">
        <v>147</v>
      </c>
    </row>
    <row r="282" spans="1:12">
      <c r="A282" s="1719"/>
      <c r="B282" s="619" t="s">
        <v>48</v>
      </c>
      <c r="C282" s="623">
        <v>511</v>
      </c>
      <c r="D282" s="623">
        <v>106</v>
      </c>
      <c r="E282" s="570">
        <v>343</v>
      </c>
      <c r="F282" s="570">
        <v>0</v>
      </c>
      <c r="G282" s="570">
        <v>0</v>
      </c>
      <c r="H282" s="570">
        <v>0</v>
      </c>
      <c r="I282" s="570">
        <v>0</v>
      </c>
      <c r="J282" s="570">
        <v>0</v>
      </c>
      <c r="K282" s="570">
        <v>54</v>
      </c>
      <c r="L282" s="571">
        <v>8</v>
      </c>
    </row>
    <row r="283" spans="1:12">
      <c r="A283" s="1719"/>
      <c r="B283" s="494" t="s">
        <v>47</v>
      </c>
      <c r="C283" s="570">
        <v>19</v>
      </c>
      <c r="D283" s="570">
        <v>3</v>
      </c>
      <c r="E283" s="570">
        <v>15</v>
      </c>
      <c r="F283" s="570">
        <v>0</v>
      </c>
      <c r="G283" s="570">
        <v>0</v>
      </c>
      <c r="H283" s="570">
        <v>0</v>
      </c>
      <c r="I283" s="570">
        <v>0</v>
      </c>
      <c r="J283" s="570">
        <v>0</v>
      </c>
      <c r="K283" s="570">
        <v>1</v>
      </c>
      <c r="L283" s="571">
        <v>0</v>
      </c>
    </row>
    <row r="284" spans="1:12" ht="17.25" thickBot="1">
      <c r="A284" s="1720"/>
      <c r="B284" s="497" t="s">
        <v>45</v>
      </c>
      <c r="C284" s="570">
        <v>134</v>
      </c>
      <c r="D284" s="574">
        <v>11</v>
      </c>
      <c r="E284" s="574">
        <v>92</v>
      </c>
      <c r="F284" s="574">
        <v>0</v>
      </c>
      <c r="G284" s="574">
        <v>0</v>
      </c>
      <c r="H284" s="574">
        <v>2</v>
      </c>
      <c r="I284" s="574">
        <v>2</v>
      </c>
      <c r="J284" s="574">
        <v>2</v>
      </c>
      <c r="K284" s="574">
        <v>13</v>
      </c>
      <c r="L284" s="575">
        <v>12</v>
      </c>
    </row>
    <row r="285" spans="1:12" ht="16.5" customHeight="1">
      <c r="A285" s="1721" t="s">
        <v>328</v>
      </c>
      <c r="B285" s="498" t="s">
        <v>46</v>
      </c>
      <c r="C285" s="568">
        <v>13885</v>
      </c>
      <c r="D285" s="568">
        <v>2063</v>
      </c>
      <c r="E285" s="568">
        <v>8823</v>
      </c>
      <c r="F285" s="568">
        <v>55</v>
      </c>
      <c r="G285" s="568">
        <v>20</v>
      </c>
      <c r="H285" s="568">
        <v>39</v>
      </c>
      <c r="I285" s="568">
        <v>46</v>
      </c>
      <c r="J285" s="568">
        <v>80</v>
      </c>
      <c r="K285" s="568">
        <v>1076</v>
      </c>
      <c r="L285" s="569">
        <v>1683</v>
      </c>
    </row>
    <row r="286" spans="1:12">
      <c r="A286" s="1719"/>
      <c r="B286" s="494" t="s">
        <v>44</v>
      </c>
      <c r="C286" s="570">
        <v>636</v>
      </c>
      <c r="D286" s="570">
        <v>65</v>
      </c>
      <c r="E286" s="570">
        <v>380</v>
      </c>
      <c r="F286" s="570">
        <v>25</v>
      </c>
      <c r="G286" s="570">
        <v>8</v>
      </c>
      <c r="H286" s="570">
        <v>0</v>
      </c>
      <c r="I286" s="570">
        <v>0</v>
      </c>
      <c r="J286" s="570">
        <v>3</v>
      </c>
      <c r="K286" s="570">
        <v>71</v>
      </c>
      <c r="L286" s="571">
        <v>84</v>
      </c>
    </row>
    <row r="287" spans="1:12">
      <c r="A287" s="1719"/>
      <c r="B287" s="619" t="s">
        <v>923</v>
      </c>
      <c r="C287" s="623">
        <v>1433</v>
      </c>
      <c r="D287" s="623">
        <v>126</v>
      </c>
      <c r="E287" s="570">
        <v>920</v>
      </c>
      <c r="F287" s="570">
        <v>24</v>
      </c>
      <c r="G287" s="570">
        <v>11</v>
      </c>
      <c r="H287" s="570">
        <v>10</v>
      </c>
      <c r="I287" s="570">
        <v>6</v>
      </c>
      <c r="J287" s="570">
        <v>21</v>
      </c>
      <c r="K287" s="570">
        <v>154</v>
      </c>
      <c r="L287" s="571">
        <v>161</v>
      </c>
    </row>
    <row r="288" spans="1:12">
      <c r="A288" s="1719"/>
      <c r="B288" s="619" t="s">
        <v>930</v>
      </c>
      <c r="C288" s="623">
        <v>558</v>
      </c>
      <c r="D288" s="623">
        <v>61</v>
      </c>
      <c r="E288" s="570">
        <v>338</v>
      </c>
      <c r="F288" s="570">
        <v>0</v>
      </c>
      <c r="G288" s="570">
        <v>0</v>
      </c>
      <c r="H288" s="570">
        <v>1</v>
      </c>
      <c r="I288" s="570">
        <v>2</v>
      </c>
      <c r="J288" s="570">
        <v>7</v>
      </c>
      <c r="K288" s="570">
        <v>70</v>
      </c>
      <c r="L288" s="571">
        <v>79</v>
      </c>
    </row>
    <row r="289" spans="1:12">
      <c r="A289" s="1719"/>
      <c r="B289" s="619" t="s">
        <v>925</v>
      </c>
      <c r="C289" s="623">
        <v>5816</v>
      </c>
      <c r="D289" s="623">
        <v>647</v>
      </c>
      <c r="E289" s="570">
        <v>3915</v>
      </c>
      <c r="F289" s="570">
        <v>6</v>
      </c>
      <c r="G289" s="570">
        <v>1</v>
      </c>
      <c r="H289" s="570">
        <v>24</v>
      </c>
      <c r="I289" s="570">
        <v>34</v>
      </c>
      <c r="J289" s="570">
        <v>39</v>
      </c>
      <c r="K289" s="570">
        <v>524</v>
      </c>
      <c r="L289" s="571">
        <v>626</v>
      </c>
    </row>
    <row r="290" spans="1:12">
      <c r="A290" s="1719"/>
      <c r="B290" s="619" t="s">
        <v>48</v>
      </c>
      <c r="C290" s="623">
        <v>5114</v>
      </c>
      <c r="D290" s="623">
        <v>1132</v>
      </c>
      <c r="E290" s="570">
        <v>3034</v>
      </c>
      <c r="F290" s="570">
        <v>0</v>
      </c>
      <c r="G290" s="570">
        <v>0</v>
      </c>
      <c r="H290" s="570">
        <v>0</v>
      </c>
      <c r="I290" s="570">
        <v>0</v>
      </c>
      <c r="J290" s="570">
        <v>5</v>
      </c>
      <c r="K290" s="570">
        <v>223</v>
      </c>
      <c r="L290" s="571">
        <v>720</v>
      </c>
    </row>
    <row r="291" spans="1:12">
      <c r="A291" s="1719"/>
      <c r="B291" s="619" t="s">
        <v>47</v>
      </c>
      <c r="C291" s="623">
        <v>19</v>
      </c>
      <c r="D291" s="623">
        <v>4</v>
      </c>
      <c r="E291" s="570">
        <v>14</v>
      </c>
      <c r="F291" s="570">
        <v>0</v>
      </c>
      <c r="G291" s="570">
        <v>0</v>
      </c>
      <c r="H291" s="570">
        <v>0</v>
      </c>
      <c r="I291" s="570">
        <v>0</v>
      </c>
      <c r="J291" s="570">
        <v>0</v>
      </c>
      <c r="K291" s="570">
        <v>1</v>
      </c>
      <c r="L291" s="571">
        <v>0</v>
      </c>
    </row>
    <row r="292" spans="1:12">
      <c r="A292" s="1719"/>
      <c r="B292" s="619" t="s">
        <v>45</v>
      </c>
      <c r="C292" s="623">
        <v>309</v>
      </c>
      <c r="D292" s="623">
        <v>28</v>
      </c>
      <c r="E292" s="570">
        <v>222</v>
      </c>
      <c r="F292" s="570">
        <v>0</v>
      </c>
      <c r="G292" s="570">
        <v>0</v>
      </c>
      <c r="H292" s="570">
        <v>4</v>
      </c>
      <c r="I292" s="570">
        <v>4</v>
      </c>
      <c r="J292" s="570">
        <v>5</v>
      </c>
      <c r="K292" s="570">
        <v>33</v>
      </c>
      <c r="L292" s="571">
        <v>13</v>
      </c>
    </row>
    <row r="293" spans="1:12">
      <c r="A293" s="1719" t="s">
        <v>299</v>
      </c>
      <c r="B293" s="622" t="s">
        <v>46</v>
      </c>
      <c r="C293" s="623">
        <v>6202</v>
      </c>
      <c r="D293" s="623">
        <v>1031</v>
      </c>
      <c r="E293" s="570">
        <v>3929</v>
      </c>
      <c r="F293" s="570">
        <v>29</v>
      </c>
      <c r="G293" s="570">
        <v>6</v>
      </c>
      <c r="H293" s="570">
        <v>12</v>
      </c>
      <c r="I293" s="570">
        <v>12</v>
      </c>
      <c r="J293" s="570">
        <v>23</v>
      </c>
      <c r="K293" s="570">
        <v>417</v>
      </c>
      <c r="L293" s="571">
        <v>743</v>
      </c>
    </row>
    <row r="294" spans="1:12">
      <c r="A294" s="1719"/>
      <c r="B294" s="619" t="s">
        <v>44</v>
      </c>
      <c r="C294" s="623">
        <v>151</v>
      </c>
      <c r="D294" s="623">
        <v>17</v>
      </c>
      <c r="E294" s="570">
        <v>80</v>
      </c>
      <c r="F294" s="570">
        <v>16</v>
      </c>
      <c r="G294" s="570">
        <v>4</v>
      </c>
      <c r="H294" s="570">
        <v>0</v>
      </c>
      <c r="I294" s="570">
        <v>0</v>
      </c>
      <c r="J294" s="570">
        <v>0</v>
      </c>
      <c r="K294" s="570">
        <v>17</v>
      </c>
      <c r="L294" s="571">
        <v>17</v>
      </c>
    </row>
    <row r="295" spans="1:12">
      <c r="A295" s="1719"/>
      <c r="B295" s="619" t="s">
        <v>923</v>
      </c>
      <c r="C295" s="623">
        <v>199</v>
      </c>
      <c r="D295" s="623">
        <v>18</v>
      </c>
      <c r="E295" s="570">
        <v>132</v>
      </c>
      <c r="F295" s="570">
        <v>7</v>
      </c>
      <c r="G295" s="570">
        <v>1</v>
      </c>
      <c r="H295" s="570">
        <v>1</v>
      </c>
      <c r="I295" s="570">
        <v>0</v>
      </c>
      <c r="J295" s="570">
        <v>4</v>
      </c>
      <c r="K295" s="570">
        <v>18</v>
      </c>
      <c r="L295" s="571">
        <v>18</v>
      </c>
    </row>
    <row r="296" spans="1:12">
      <c r="A296" s="1719"/>
      <c r="B296" s="619" t="s">
        <v>930</v>
      </c>
      <c r="C296" s="623">
        <v>120</v>
      </c>
      <c r="D296" s="623">
        <v>13</v>
      </c>
      <c r="E296" s="570">
        <v>78</v>
      </c>
      <c r="F296" s="570">
        <v>0</v>
      </c>
      <c r="G296" s="570">
        <v>0</v>
      </c>
      <c r="H296" s="570">
        <v>0</v>
      </c>
      <c r="I296" s="570">
        <v>0</v>
      </c>
      <c r="J296" s="570">
        <v>2</v>
      </c>
      <c r="K296" s="570">
        <v>16</v>
      </c>
      <c r="L296" s="571">
        <v>11</v>
      </c>
    </row>
    <row r="297" spans="1:12">
      <c r="A297" s="1719"/>
      <c r="B297" s="619" t="s">
        <v>925</v>
      </c>
      <c r="C297" s="623">
        <v>2505</v>
      </c>
      <c r="D297" s="623">
        <v>292</v>
      </c>
      <c r="E297" s="570">
        <v>1701</v>
      </c>
      <c r="F297" s="570">
        <v>6</v>
      </c>
      <c r="G297" s="570">
        <v>1</v>
      </c>
      <c r="H297" s="570">
        <v>10</v>
      </c>
      <c r="I297" s="570">
        <v>11</v>
      </c>
      <c r="J297" s="570">
        <v>13</v>
      </c>
      <c r="K297" s="570">
        <v>217</v>
      </c>
      <c r="L297" s="571">
        <v>254</v>
      </c>
    </row>
    <row r="298" spans="1:12">
      <c r="A298" s="1719"/>
      <c r="B298" s="619" t="s">
        <v>48</v>
      </c>
      <c r="C298" s="623">
        <v>3133</v>
      </c>
      <c r="D298" s="623">
        <v>680</v>
      </c>
      <c r="E298" s="570">
        <v>1867</v>
      </c>
      <c r="F298" s="570">
        <v>0</v>
      </c>
      <c r="G298" s="570">
        <v>0</v>
      </c>
      <c r="H298" s="570">
        <v>0</v>
      </c>
      <c r="I298" s="570">
        <v>0</v>
      </c>
      <c r="J298" s="570">
        <v>3</v>
      </c>
      <c r="K298" s="570">
        <v>141</v>
      </c>
      <c r="L298" s="571">
        <v>442</v>
      </c>
    </row>
    <row r="299" spans="1:12">
      <c r="A299" s="1719"/>
      <c r="B299" s="619" t="s">
        <v>47</v>
      </c>
      <c r="C299" s="623">
        <v>13</v>
      </c>
      <c r="D299" s="623">
        <v>3</v>
      </c>
      <c r="E299" s="570">
        <v>9</v>
      </c>
      <c r="F299" s="570">
        <v>0</v>
      </c>
      <c r="G299" s="570">
        <v>0</v>
      </c>
      <c r="H299" s="570">
        <v>0</v>
      </c>
      <c r="I299" s="570">
        <v>0</v>
      </c>
      <c r="J299" s="570">
        <v>0</v>
      </c>
      <c r="K299" s="570">
        <v>1</v>
      </c>
      <c r="L299" s="571">
        <v>0</v>
      </c>
    </row>
    <row r="300" spans="1:12">
      <c r="A300" s="1719"/>
      <c r="B300" s="619" t="s">
        <v>45</v>
      </c>
      <c r="C300" s="623">
        <v>81</v>
      </c>
      <c r="D300" s="623">
        <v>8</v>
      </c>
      <c r="E300" s="570">
        <v>62</v>
      </c>
      <c r="F300" s="570">
        <v>0</v>
      </c>
      <c r="G300" s="570">
        <v>0</v>
      </c>
      <c r="H300" s="570">
        <v>1</v>
      </c>
      <c r="I300" s="570">
        <v>1</v>
      </c>
      <c r="J300" s="570">
        <v>1</v>
      </c>
      <c r="K300" s="570">
        <v>7</v>
      </c>
      <c r="L300" s="571">
        <v>1</v>
      </c>
    </row>
    <row r="301" spans="1:12">
      <c r="A301" s="1719" t="s">
        <v>300</v>
      </c>
      <c r="B301" s="622" t="s">
        <v>46</v>
      </c>
      <c r="C301" s="623">
        <v>7683</v>
      </c>
      <c r="D301" s="623">
        <v>1032</v>
      </c>
      <c r="E301" s="570">
        <v>4894</v>
      </c>
      <c r="F301" s="570">
        <v>26</v>
      </c>
      <c r="G301" s="570">
        <v>14</v>
      </c>
      <c r="H301" s="570">
        <v>27</v>
      </c>
      <c r="I301" s="570">
        <v>34</v>
      </c>
      <c r="J301" s="570">
        <v>57</v>
      </c>
      <c r="K301" s="570">
        <v>659</v>
      </c>
      <c r="L301" s="571">
        <v>940</v>
      </c>
    </row>
    <row r="302" spans="1:12">
      <c r="A302" s="1719"/>
      <c r="B302" s="619" t="s">
        <v>44</v>
      </c>
      <c r="C302" s="623">
        <v>485</v>
      </c>
      <c r="D302" s="623">
        <v>48</v>
      </c>
      <c r="E302" s="570">
        <v>300</v>
      </c>
      <c r="F302" s="570">
        <v>9</v>
      </c>
      <c r="G302" s="570">
        <v>4</v>
      </c>
      <c r="H302" s="570">
        <v>0</v>
      </c>
      <c r="I302" s="570">
        <v>0</v>
      </c>
      <c r="J302" s="570">
        <v>3</v>
      </c>
      <c r="K302" s="570">
        <v>54</v>
      </c>
      <c r="L302" s="571">
        <v>67</v>
      </c>
    </row>
    <row r="303" spans="1:12">
      <c r="A303" s="1719"/>
      <c r="B303" s="619" t="s">
        <v>923</v>
      </c>
      <c r="C303" s="623">
        <v>1234</v>
      </c>
      <c r="D303" s="623">
        <v>108</v>
      </c>
      <c r="E303" s="570">
        <v>788</v>
      </c>
      <c r="F303" s="570">
        <v>17</v>
      </c>
      <c r="G303" s="570">
        <v>10</v>
      </c>
      <c r="H303" s="570">
        <v>9</v>
      </c>
      <c r="I303" s="570">
        <v>6</v>
      </c>
      <c r="J303" s="570">
        <v>17</v>
      </c>
      <c r="K303" s="570">
        <v>136</v>
      </c>
      <c r="L303" s="571">
        <v>143</v>
      </c>
    </row>
    <row r="304" spans="1:12">
      <c r="A304" s="1719"/>
      <c r="B304" s="619" t="s">
        <v>930</v>
      </c>
      <c r="C304" s="623">
        <v>438</v>
      </c>
      <c r="D304" s="623">
        <v>48</v>
      </c>
      <c r="E304" s="570">
        <v>260</v>
      </c>
      <c r="F304" s="570">
        <v>0</v>
      </c>
      <c r="G304" s="570">
        <v>0</v>
      </c>
      <c r="H304" s="570">
        <v>1</v>
      </c>
      <c r="I304" s="570">
        <v>2</v>
      </c>
      <c r="J304" s="570">
        <v>5</v>
      </c>
      <c r="K304" s="570">
        <v>54</v>
      </c>
      <c r="L304" s="571">
        <v>68</v>
      </c>
    </row>
    <row r="305" spans="1:12">
      <c r="A305" s="1719"/>
      <c r="B305" s="628" t="s">
        <v>925</v>
      </c>
      <c r="C305" s="620">
        <v>3311</v>
      </c>
      <c r="D305" s="620">
        <v>355</v>
      </c>
      <c r="E305" s="570">
        <v>2214</v>
      </c>
      <c r="F305" s="570">
        <v>0</v>
      </c>
      <c r="G305" s="570">
        <v>0</v>
      </c>
      <c r="H305" s="570">
        <v>14</v>
      </c>
      <c r="I305" s="570">
        <v>23</v>
      </c>
      <c r="J305" s="570">
        <v>26</v>
      </c>
      <c r="K305" s="570">
        <v>307</v>
      </c>
      <c r="L305" s="571">
        <v>372</v>
      </c>
    </row>
    <row r="306" spans="1:12">
      <c r="A306" s="1719"/>
      <c r="B306" s="494" t="s">
        <v>48</v>
      </c>
      <c r="C306" s="570">
        <v>1981</v>
      </c>
      <c r="D306" s="570">
        <v>452</v>
      </c>
      <c r="E306" s="570">
        <v>1167</v>
      </c>
      <c r="F306" s="570">
        <v>0</v>
      </c>
      <c r="G306" s="570">
        <v>0</v>
      </c>
      <c r="H306" s="570">
        <v>0</v>
      </c>
      <c r="I306" s="570">
        <v>0</v>
      </c>
      <c r="J306" s="570">
        <v>2</v>
      </c>
      <c r="K306" s="570">
        <v>82</v>
      </c>
      <c r="L306" s="571">
        <v>278</v>
      </c>
    </row>
    <row r="307" spans="1:12">
      <c r="A307" s="1719"/>
      <c r="B307" s="494" t="s">
        <v>47</v>
      </c>
      <c r="C307" s="570">
        <v>6</v>
      </c>
      <c r="D307" s="570">
        <v>1</v>
      </c>
      <c r="E307" s="570">
        <v>5</v>
      </c>
      <c r="F307" s="570">
        <v>0</v>
      </c>
      <c r="G307" s="570">
        <v>0</v>
      </c>
      <c r="H307" s="570">
        <v>0</v>
      </c>
      <c r="I307" s="570">
        <v>0</v>
      </c>
      <c r="J307" s="570">
        <v>0</v>
      </c>
      <c r="K307" s="570">
        <v>0</v>
      </c>
      <c r="L307" s="571">
        <v>0</v>
      </c>
    </row>
    <row r="308" spans="1:12" ht="17.25" thickBot="1">
      <c r="A308" s="1720"/>
      <c r="B308" s="497" t="s">
        <v>45</v>
      </c>
      <c r="C308" s="570">
        <v>228</v>
      </c>
      <c r="D308" s="574">
        <v>20</v>
      </c>
      <c r="E308" s="574">
        <v>160</v>
      </c>
      <c r="F308" s="574">
        <v>0</v>
      </c>
      <c r="G308" s="574">
        <v>0</v>
      </c>
      <c r="H308" s="574">
        <v>3</v>
      </c>
      <c r="I308" s="574">
        <v>3</v>
      </c>
      <c r="J308" s="574">
        <v>4</v>
      </c>
      <c r="K308" s="574">
        <v>26</v>
      </c>
      <c r="L308" s="575">
        <v>12</v>
      </c>
    </row>
    <row r="309" spans="1:12">
      <c r="A309" s="1721" t="s">
        <v>329</v>
      </c>
      <c r="B309" s="498" t="s">
        <v>46</v>
      </c>
      <c r="C309" s="568">
        <v>11888</v>
      </c>
      <c r="D309" s="568">
        <v>1644</v>
      </c>
      <c r="E309" s="568">
        <v>8466</v>
      </c>
      <c r="F309" s="568">
        <v>65</v>
      </c>
      <c r="G309" s="568">
        <v>28</v>
      </c>
      <c r="H309" s="568">
        <v>26</v>
      </c>
      <c r="I309" s="568">
        <v>64</v>
      </c>
      <c r="J309" s="568">
        <v>79</v>
      </c>
      <c r="K309" s="568">
        <v>1054</v>
      </c>
      <c r="L309" s="569">
        <v>462</v>
      </c>
    </row>
    <row r="310" spans="1:12">
      <c r="A310" s="1719"/>
      <c r="B310" s="494" t="s">
        <v>44</v>
      </c>
      <c r="C310" s="570">
        <v>571</v>
      </c>
      <c r="D310" s="570">
        <v>54</v>
      </c>
      <c r="E310" s="570">
        <v>407</v>
      </c>
      <c r="F310" s="570">
        <v>0</v>
      </c>
      <c r="G310" s="570">
        <v>0</v>
      </c>
      <c r="H310" s="570">
        <v>2</v>
      </c>
      <c r="I310" s="570">
        <v>2</v>
      </c>
      <c r="J310" s="570">
        <v>7</v>
      </c>
      <c r="K310" s="570">
        <v>63</v>
      </c>
      <c r="L310" s="571">
        <v>36</v>
      </c>
    </row>
    <row r="311" spans="1:12">
      <c r="A311" s="1719"/>
      <c r="B311" s="619" t="s">
        <v>923</v>
      </c>
      <c r="C311" s="623">
        <v>1719</v>
      </c>
      <c r="D311" s="623">
        <v>148</v>
      </c>
      <c r="E311" s="623">
        <v>1184</v>
      </c>
      <c r="F311" s="570">
        <v>50</v>
      </c>
      <c r="G311" s="570">
        <v>21</v>
      </c>
      <c r="H311" s="570">
        <v>8</v>
      </c>
      <c r="I311" s="570">
        <v>10</v>
      </c>
      <c r="J311" s="570">
        <v>25</v>
      </c>
      <c r="K311" s="570">
        <v>183</v>
      </c>
      <c r="L311" s="571">
        <v>90</v>
      </c>
    </row>
    <row r="312" spans="1:12">
      <c r="A312" s="1719"/>
      <c r="B312" s="619" t="s">
        <v>930</v>
      </c>
      <c r="C312" s="623">
        <v>981</v>
      </c>
      <c r="D312" s="623">
        <v>97</v>
      </c>
      <c r="E312" s="623">
        <v>682</v>
      </c>
      <c r="F312" s="570">
        <v>8</v>
      </c>
      <c r="G312" s="570">
        <v>4</v>
      </c>
      <c r="H312" s="570">
        <v>2</v>
      </c>
      <c r="I312" s="570">
        <v>4</v>
      </c>
      <c r="J312" s="570">
        <v>9</v>
      </c>
      <c r="K312" s="570">
        <v>109</v>
      </c>
      <c r="L312" s="571">
        <v>66</v>
      </c>
    </row>
    <row r="313" spans="1:12">
      <c r="A313" s="1719"/>
      <c r="B313" s="619" t="s">
        <v>925</v>
      </c>
      <c r="C313" s="623">
        <v>4950</v>
      </c>
      <c r="D313" s="623">
        <v>496</v>
      </c>
      <c r="E313" s="623">
        <v>3681</v>
      </c>
      <c r="F313" s="570">
        <v>7</v>
      </c>
      <c r="G313" s="570">
        <v>3</v>
      </c>
      <c r="H313" s="570">
        <v>14</v>
      </c>
      <c r="I313" s="570">
        <v>48</v>
      </c>
      <c r="J313" s="570">
        <v>35</v>
      </c>
      <c r="K313" s="570">
        <v>437</v>
      </c>
      <c r="L313" s="571">
        <v>229</v>
      </c>
    </row>
    <row r="314" spans="1:12">
      <c r="A314" s="1719"/>
      <c r="B314" s="619" t="s">
        <v>48</v>
      </c>
      <c r="C314" s="623">
        <v>3586</v>
      </c>
      <c r="D314" s="623">
        <v>838</v>
      </c>
      <c r="E314" s="623">
        <v>2453</v>
      </c>
      <c r="F314" s="570">
        <v>0</v>
      </c>
      <c r="G314" s="570">
        <v>0</v>
      </c>
      <c r="H314" s="570">
        <v>0</v>
      </c>
      <c r="I314" s="570">
        <v>0</v>
      </c>
      <c r="J314" s="570">
        <v>3</v>
      </c>
      <c r="K314" s="570">
        <v>251</v>
      </c>
      <c r="L314" s="571">
        <v>41</v>
      </c>
    </row>
    <row r="315" spans="1:12">
      <c r="A315" s="1719"/>
      <c r="B315" s="619" t="s">
        <v>47</v>
      </c>
      <c r="C315" s="623">
        <v>0</v>
      </c>
      <c r="D315" s="623">
        <v>0</v>
      </c>
      <c r="E315" s="623">
        <v>0</v>
      </c>
      <c r="F315" s="570">
        <v>0</v>
      </c>
      <c r="G315" s="570">
        <v>0</v>
      </c>
      <c r="H315" s="570">
        <v>0</v>
      </c>
      <c r="I315" s="570">
        <v>0</v>
      </c>
      <c r="J315" s="570">
        <v>0</v>
      </c>
      <c r="K315" s="570">
        <v>0</v>
      </c>
      <c r="L315" s="571">
        <v>0</v>
      </c>
    </row>
    <row r="316" spans="1:12">
      <c r="A316" s="1719"/>
      <c r="B316" s="619" t="s">
        <v>45</v>
      </c>
      <c r="C316" s="623">
        <v>81</v>
      </c>
      <c r="D316" s="623">
        <v>11</v>
      </c>
      <c r="E316" s="623">
        <v>59</v>
      </c>
      <c r="F316" s="570">
        <v>0</v>
      </c>
      <c r="G316" s="570">
        <v>0</v>
      </c>
      <c r="H316" s="570">
        <v>0</v>
      </c>
      <c r="I316" s="570">
        <v>0</v>
      </c>
      <c r="J316" s="570">
        <v>0</v>
      </c>
      <c r="K316" s="570">
        <v>11</v>
      </c>
      <c r="L316" s="571">
        <v>0</v>
      </c>
    </row>
    <row r="317" spans="1:12">
      <c r="A317" s="1719" t="s">
        <v>299</v>
      </c>
      <c r="B317" s="622" t="s">
        <v>927</v>
      </c>
      <c r="C317" s="623">
        <v>8918</v>
      </c>
      <c r="D317" s="623">
        <v>1313</v>
      </c>
      <c r="E317" s="623">
        <v>6399</v>
      </c>
      <c r="F317" s="570">
        <v>35</v>
      </c>
      <c r="G317" s="570">
        <v>13</v>
      </c>
      <c r="H317" s="570">
        <v>21</v>
      </c>
      <c r="I317" s="570">
        <v>53</v>
      </c>
      <c r="J317" s="570">
        <v>55</v>
      </c>
      <c r="K317" s="570">
        <v>753</v>
      </c>
      <c r="L317" s="571">
        <v>276</v>
      </c>
    </row>
    <row r="318" spans="1:12">
      <c r="A318" s="1719"/>
      <c r="B318" s="619" t="s">
        <v>44</v>
      </c>
      <c r="C318" s="623">
        <v>350</v>
      </c>
      <c r="D318" s="623">
        <v>29</v>
      </c>
      <c r="E318" s="623">
        <v>259</v>
      </c>
      <c r="F318" s="570">
        <v>0</v>
      </c>
      <c r="G318" s="570">
        <v>0</v>
      </c>
      <c r="H318" s="570">
        <v>1</v>
      </c>
      <c r="I318" s="570">
        <v>1</v>
      </c>
      <c r="J318" s="570">
        <v>4</v>
      </c>
      <c r="K318" s="570">
        <v>38</v>
      </c>
      <c r="L318" s="571">
        <v>18</v>
      </c>
    </row>
    <row r="319" spans="1:12">
      <c r="A319" s="1719"/>
      <c r="B319" s="619" t="s">
        <v>923</v>
      </c>
      <c r="C319" s="623">
        <v>837</v>
      </c>
      <c r="D319" s="623">
        <v>66</v>
      </c>
      <c r="E319" s="623">
        <v>583</v>
      </c>
      <c r="F319" s="570">
        <v>28</v>
      </c>
      <c r="G319" s="570">
        <v>10</v>
      </c>
      <c r="H319" s="570">
        <v>7</v>
      </c>
      <c r="I319" s="570">
        <v>9</v>
      </c>
      <c r="J319" s="570">
        <v>13</v>
      </c>
      <c r="K319" s="570">
        <v>86</v>
      </c>
      <c r="L319" s="571">
        <v>35</v>
      </c>
    </row>
    <row r="320" spans="1:12">
      <c r="A320" s="1719"/>
      <c r="B320" s="619" t="s">
        <v>930</v>
      </c>
      <c r="C320" s="623">
        <v>451</v>
      </c>
      <c r="D320" s="623">
        <v>41</v>
      </c>
      <c r="E320" s="623">
        <v>327</v>
      </c>
      <c r="F320" s="570">
        <v>0</v>
      </c>
      <c r="G320" s="570">
        <v>0</v>
      </c>
      <c r="H320" s="570">
        <v>1</v>
      </c>
      <c r="I320" s="570">
        <v>3</v>
      </c>
      <c r="J320" s="570">
        <v>7</v>
      </c>
      <c r="K320" s="570">
        <v>50</v>
      </c>
      <c r="L320" s="571">
        <v>22</v>
      </c>
    </row>
    <row r="321" spans="1:12">
      <c r="A321" s="1719"/>
      <c r="B321" s="619" t="s">
        <v>925</v>
      </c>
      <c r="C321" s="623">
        <v>3851</v>
      </c>
      <c r="D321" s="623">
        <v>378</v>
      </c>
      <c r="E321" s="623">
        <v>2882</v>
      </c>
      <c r="F321" s="570">
        <v>7</v>
      </c>
      <c r="G321" s="570">
        <v>3</v>
      </c>
      <c r="H321" s="570">
        <v>12</v>
      </c>
      <c r="I321" s="570">
        <v>40</v>
      </c>
      <c r="J321" s="570">
        <v>29</v>
      </c>
      <c r="K321" s="570">
        <v>337</v>
      </c>
      <c r="L321" s="571">
        <v>163</v>
      </c>
    </row>
    <row r="322" spans="1:12">
      <c r="A322" s="1719"/>
      <c r="B322" s="619" t="s">
        <v>48</v>
      </c>
      <c r="C322" s="623">
        <v>3369</v>
      </c>
      <c r="D322" s="623">
        <v>792</v>
      </c>
      <c r="E322" s="623">
        <v>2302</v>
      </c>
      <c r="F322" s="570">
        <v>0</v>
      </c>
      <c r="G322" s="570">
        <v>0</v>
      </c>
      <c r="H322" s="570">
        <v>0</v>
      </c>
      <c r="I322" s="570">
        <v>0</v>
      </c>
      <c r="J322" s="570">
        <v>2</v>
      </c>
      <c r="K322" s="570">
        <v>235</v>
      </c>
      <c r="L322" s="571">
        <v>38</v>
      </c>
    </row>
    <row r="323" spans="1:12">
      <c r="A323" s="1719"/>
      <c r="B323" s="619" t="s">
        <v>47</v>
      </c>
      <c r="C323" s="623">
        <v>0</v>
      </c>
      <c r="D323" s="623">
        <v>0</v>
      </c>
      <c r="E323" s="623">
        <v>0</v>
      </c>
      <c r="F323" s="570">
        <v>0</v>
      </c>
      <c r="G323" s="570">
        <v>0</v>
      </c>
      <c r="H323" s="570">
        <v>0</v>
      </c>
      <c r="I323" s="570">
        <v>0</v>
      </c>
      <c r="J323" s="570">
        <v>0</v>
      </c>
      <c r="K323" s="570">
        <v>0</v>
      </c>
      <c r="L323" s="571">
        <v>0</v>
      </c>
    </row>
    <row r="324" spans="1:12">
      <c r="A324" s="1719"/>
      <c r="B324" s="619" t="s">
        <v>45</v>
      </c>
      <c r="C324" s="623">
        <v>60</v>
      </c>
      <c r="D324" s="623">
        <v>7</v>
      </c>
      <c r="E324" s="623">
        <v>46</v>
      </c>
      <c r="F324" s="570">
        <v>0</v>
      </c>
      <c r="G324" s="570">
        <v>0</v>
      </c>
      <c r="H324" s="570">
        <v>0</v>
      </c>
      <c r="I324" s="570">
        <v>0</v>
      </c>
      <c r="J324" s="570">
        <v>0</v>
      </c>
      <c r="K324" s="570">
        <v>7</v>
      </c>
      <c r="L324" s="571">
        <v>0</v>
      </c>
    </row>
    <row r="325" spans="1:12">
      <c r="A325" s="1719" t="s">
        <v>300</v>
      </c>
      <c r="B325" s="622" t="s">
        <v>46</v>
      </c>
      <c r="C325" s="623">
        <v>2970</v>
      </c>
      <c r="D325" s="623">
        <v>331</v>
      </c>
      <c r="E325" s="623">
        <v>2067</v>
      </c>
      <c r="F325" s="570">
        <v>30</v>
      </c>
      <c r="G325" s="570">
        <v>15</v>
      </c>
      <c r="H325" s="570">
        <v>5</v>
      </c>
      <c r="I325" s="570">
        <v>11</v>
      </c>
      <c r="J325" s="570">
        <v>24</v>
      </c>
      <c r="K325" s="570">
        <v>301</v>
      </c>
      <c r="L325" s="571">
        <v>186</v>
      </c>
    </row>
    <row r="326" spans="1:12">
      <c r="A326" s="1719"/>
      <c r="B326" s="619" t="s">
        <v>44</v>
      </c>
      <c r="C326" s="623">
        <v>221</v>
      </c>
      <c r="D326" s="623">
        <v>25</v>
      </c>
      <c r="E326" s="623">
        <v>148</v>
      </c>
      <c r="F326" s="570">
        <v>0</v>
      </c>
      <c r="G326" s="570">
        <v>0</v>
      </c>
      <c r="H326" s="570">
        <v>1</v>
      </c>
      <c r="I326" s="570">
        <v>1</v>
      </c>
      <c r="J326" s="570">
        <v>3</v>
      </c>
      <c r="K326" s="570">
        <v>25</v>
      </c>
      <c r="L326" s="571">
        <v>18</v>
      </c>
    </row>
    <row r="327" spans="1:12">
      <c r="A327" s="1719"/>
      <c r="B327" s="619" t="s">
        <v>923</v>
      </c>
      <c r="C327" s="623">
        <v>882</v>
      </c>
      <c r="D327" s="623">
        <v>82</v>
      </c>
      <c r="E327" s="623">
        <v>601</v>
      </c>
      <c r="F327" s="570">
        <v>22</v>
      </c>
      <c r="G327" s="570">
        <v>11</v>
      </c>
      <c r="H327" s="570">
        <v>1</v>
      </c>
      <c r="I327" s="570">
        <v>1</v>
      </c>
      <c r="J327" s="570">
        <v>12</v>
      </c>
      <c r="K327" s="570">
        <v>97</v>
      </c>
      <c r="L327" s="571">
        <v>55</v>
      </c>
    </row>
    <row r="328" spans="1:12">
      <c r="A328" s="1719"/>
      <c r="B328" s="619" t="s">
        <v>930</v>
      </c>
      <c r="C328" s="623">
        <v>530</v>
      </c>
      <c r="D328" s="623">
        <v>56</v>
      </c>
      <c r="E328" s="623">
        <v>355</v>
      </c>
      <c r="F328" s="570">
        <v>8</v>
      </c>
      <c r="G328" s="570">
        <v>4</v>
      </c>
      <c r="H328" s="570">
        <v>1</v>
      </c>
      <c r="I328" s="570">
        <v>1</v>
      </c>
      <c r="J328" s="570">
        <v>2</v>
      </c>
      <c r="K328" s="570">
        <v>59</v>
      </c>
      <c r="L328" s="571">
        <v>44</v>
      </c>
    </row>
    <row r="329" spans="1:12">
      <c r="A329" s="1719"/>
      <c r="B329" s="619" t="s">
        <v>925</v>
      </c>
      <c r="C329" s="623">
        <v>1099</v>
      </c>
      <c r="D329" s="623">
        <v>118</v>
      </c>
      <c r="E329" s="623">
        <v>799</v>
      </c>
      <c r="F329" s="570">
        <v>0</v>
      </c>
      <c r="G329" s="570">
        <v>0</v>
      </c>
      <c r="H329" s="570">
        <v>2</v>
      </c>
      <c r="I329" s="570">
        <v>8</v>
      </c>
      <c r="J329" s="570">
        <v>6</v>
      </c>
      <c r="K329" s="570">
        <v>100</v>
      </c>
      <c r="L329" s="571">
        <v>66</v>
      </c>
    </row>
    <row r="330" spans="1:12">
      <c r="A330" s="1719"/>
      <c r="B330" s="494" t="s">
        <v>48</v>
      </c>
      <c r="C330" s="570">
        <v>217</v>
      </c>
      <c r="D330" s="570">
        <v>46</v>
      </c>
      <c r="E330" s="570">
        <v>151</v>
      </c>
      <c r="F330" s="570">
        <v>0</v>
      </c>
      <c r="G330" s="570">
        <v>0</v>
      </c>
      <c r="H330" s="570">
        <v>0</v>
      </c>
      <c r="I330" s="570">
        <v>0</v>
      </c>
      <c r="J330" s="570">
        <v>1</v>
      </c>
      <c r="K330" s="570">
        <v>16</v>
      </c>
      <c r="L330" s="571">
        <v>3</v>
      </c>
    </row>
    <row r="331" spans="1:12">
      <c r="A331" s="1719"/>
      <c r="B331" s="494" t="s">
        <v>47</v>
      </c>
      <c r="C331" s="570">
        <v>0</v>
      </c>
      <c r="D331" s="570">
        <v>0</v>
      </c>
      <c r="E331" s="570">
        <v>0</v>
      </c>
      <c r="F331" s="570">
        <v>0</v>
      </c>
      <c r="G331" s="570">
        <v>0</v>
      </c>
      <c r="H331" s="570">
        <v>0</v>
      </c>
      <c r="I331" s="570">
        <v>0</v>
      </c>
      <c r="J331" s="570">
        <v>0</v>
      </c>
      <c r="K331" s="570">
        <v>0</v>
      </c>
      <c r="L331" s="571">
        <v>0</v>
      </c>
    </row>
    <row r="332" spans="1:12" ht="17.25" thickBot="1">
      <c r="A332" s="1720"/>
      <c r="B332" s="497" t="s">
        <v>45</v>
      </c>
      <c r="C332" s="570">
        <v>21</v>
      </c>
      <c r="D332" s="574">
        <v>4</v>
      </c>
      <c r="E332" s="574">
        <v>13</v>
      </c>
      <c r="F332" s="574">
        <v>0</v>
      </c>
      <c r="G332" s="574">
        <v>0</v>
      </c>
      <c r="H332" s="574">
        <v>0</v>
      </c>
      <c r="I332" s="574">
        <v>0</v>
      </c>
      <c r="J332" s="574">
        <v>0</v>
      </c>
      <c r="K332" s="574">
        <v>4</v>
      </c>
      <c r="L332" s="575">
        <v>0</v>
      </c>
    </row>
    <row r="333" spans="1:12">
      <c r="A333" s="1721" t="s">
        <v>330</v>
      </c>
      <c r="B333" s="498" t="s">
        <v>46</v>
      </c>
      <c r="C333" s="568">
        <v>10321</v>
      </c>
      <c r="D333" s="568">
        <v>1212</v>
      </c>
      <c r="E333" s="568">
        <v>7312</v>
      </c>
      <c r="F333" s="568">
        <v>89</v>
      </c>
      <c r="G333" s="568">
        <v>49</v>
      </c>
      <c r="H333" s="568">
        <v>38</v>
      </c>
      <c r="I333" s="568">
        <v>47</v>
      </c>
      <c r="J333" s="568">
        <v>73</v>
      </c>
      <c r="K333" s="568">
        <v>895</v>
      </c>
      <c r="L333" s="569">
        <v>606</v>
      </c>
    </row>
    <row r="334" spans="1:12">
      <c r="A334" s="1719"/>
      <c r="B334" s="494" t="s">
        <v>44</v>
      </c>
      <c r="C334" s="570">
        <v>751</v>
      </c>
      <c r="D334" s="570">
        <v>78</v>
      </c>
      <c r="E334" s="570">
        <v>512</v>
      </c>
      <c r="F334" s="570">
        <v>6</v>
      </c>
      <c r="G334" s="570">
        <v>5</v>
      </c>
      <c r="H334" s="570">
        <v>0</v>
      </c>
      <c r="I334" s="570">
        <v>0</v>
      </c>
      <c r="J334" s="570">
        <v>5</v>
      </c>
      <c r="K334" s="570">
        <v>93</v>
      </c>
      <c r="L334" s="571">
        <v>52</v>
      </c>
    </row>
    <row r="335" spans="1:12">
      <c r="A335" s="1719"/>
      <c r="B335" s="619" t="s">
        <v>923</v>
      </c>
      <c r="C335" s="623">
        <v>2367</v>
      </c>
      <c r="D335" s="570">
        <v>177</v>
      </c>
      <c r="E335" s="570">
        <v>1585</v>
      </c>
      <c r="F335" s="570">
        <v>67</v>
      </c>
      <c r="G335" s="570">
        <v>36</v>
      </c>
      <c r="H335" s="570">
        <v>11</v>
      </c>
      <c r="I335" s="570">
        <v>16</v>
      </c>
      <c r="J335" s="570">
        <v>32</v>
      </c>
      <c r="K335" s="570">
        <v>240</v>
      </c>
      <c r="L335" s="571">
        <v>203</v>
      </c>
    </row>
    <row r="336" spans="1:12">
      <c r="A336" s="1719"/>
      <c r="B336" s="619" t="s">
        <v>930</v>
      </c>
      <c r="C336" s="623">
        <v>602</v>
      </c>
      <c r="D336" s="570">
        <v>54</v>
      </c>
      <c r="E336" s="570">
        <v>402</v>
      </c>
      <c r="F336" s="570">
        <v>1</v>
      </c>
      <c r="G336" s="570">
        <v>0</v>
      </c>
      <c r="H336" s="570">
        <v>2</v>
      </c>
      <c r="I336" s="570">
        <v>3</v>
      </c>
      <c r="J336" s="570">
        <v>12</v>
      </c>
      <c r="K336" s="570">
        <v>65</v>
      </c>
      <c r="L336" s="571">
        <v>63</v>
      </c>
    </row>
    <row r="337" spans="1:12">
      <c r="A337" s="1719"/>
      <c r="B337" s="619" t="s">
        <v>925</v>
      </c>
      <c r="C337" s="623">
        <v>4329</v>
      </c>
      <c r="D337" s="570">
        <v>385</v>
      </c>
      <c r="E337" s="570">
        <v>3187</v>
      </c>
      <c r="F337" s="570">
        <v>15</v>
      </c>
      <c r="G337" s="570">
        <v>8</v>
      </c>
      <c r="H337" s="570">
        <v>24</v>
      </c>
      <c r="I337" s="570">
        <v>26</v>
      </c>
      <c r="J337" s="570">
        <v>22</v>
      </c>
      <c r="K337" s="570">
        <v>404</v>
      </c>
      <c r="L337" s="571">
        <v>258</v>
      </c>
    </row>
    <row r="338" spans="1:12">
      <c r="A338" s="1719"/>
      <c r="B338" s="619" t="s">
        <v>48</v>
      </c>
      <c r="C338" s="623">
        <v>2123</v>
      </c>
      <c r="D338" s="570">
        <v>503</v>
      </c>
      <c r="E338" s="570">
        <v>1517</v>
      </c>
      <c r="F338" s="570">
        <v>0</v>
      </c>
      <c r="G338" s="570">
        <v>0</v>
      </c>
      <c r="H338" s="570">
        <v>0</v>
      </c>
      <c r="I338" s="570">
        <v>0</v>
      </c>
      <c r="J338" s="570">
        <v>0</v>
      </c>
      <c r="K338" s="570">
        <v>77</v>
      </c>
      <c r="L338" s="571">
        <v>26</v>
      </c>
    </row>
    <row r="339" spans="1:12">
      <c r="A339" s="1719"/>
      <c r="B339" s="619" t="s">
        <v>47</v>
      </c>
      <c r="C339" s="623">
        <v>17</v>
      </c>
      <c r="D339" s="570">
        <v>1</v>
      </c>
      <c r="E339" s="570">
        <v>12</v>
      </c>
      <c r="F339" s="570">
        <v>0</v>
      </c>
      <c r="G339" s="570">
        <v>0</v>
      </c>
      <c r="H339" s="570">
        <v>0</v>
      </c>
      <c r="I339" s="570">
        <v>0</v>
      </c>
      <c r="J339" s="570">
        <v>0</v>
      </c>
      <c r="K339" s="570">
        <v>2</v>
      </c>
      <c r="L339" s="571">
        <v>2</v>
      </c>
    </row>
    <row r="340" spans="1:12">
      <c r="A340" s="1719"/>
      <c r="B340" s="619" t="s">
        <v>45</v>
      </c>
      <c r="C340" s="623">
        <v>132</v>
      </c>
      <c r="D340" s="570">
        <v>14</v>
      </c>
      <c r="E340" s="570">
        <v>97</v>
      </c>
      <c r="F340" s="570">
        <v>0</v>
      </c>
      <c r="G340" s="570">
        <v>0</v>
      </c>
      <c r="H340" s="570">
        <v>1</v>
      </c>
      <c r="I340" s="570">
        <v>2</v>
      </c>
      <c r="J340" s="570">
        <v>2</v>
      </c>
      <c r="K340" s="570">
        <v>14</v>
      </c>
      <c r="L340" s="571">
        <v>2</v>
      </c>
    </row>
    <row r="341" spans="1:12">
      <c r="A341" s="1719" t="s">
        <v>299</v>
      </c>
      <c r="B341" s="622" t="s">
        <v>46</v>
      </c>
      <c r="C341" s="623">
        <v>5352</v>
      </c>
      <c r="D341" s="570">
        <v>634</v>
      </c>
      <c r="E341" s="570">
        <v>3852</v>
      </c>
      <c r="F341" s="570">
        <v>49</v>
      </c>
      <c r="G341" s="570">
        <v>28</v>
      </c>
      <c r="H341" s="570">
        <v>19</v>
      </c>
      <c r="I341" s="570">
        <v>32</v>
      </c>
      <c r="J341" s="570">
        <v>27</v>
      </c>
      <c r="K341" s="570">
        <v>442</v>
      </c>
      <c r="L341" s="571">
        <v>269</v>
      </c>
    </row>
    <row r="342" spans="1:12">
      <c r="A342" s="1719"/>
      <c r="B342" s="619" t="s">
        <v>44</v>
      </c>
      <c r="C342" s="623">
        <v>245</v>
      </c>
      <c r="D342" s="570">
        <v>22</v>
      </c>
      <c r="E342" s="570">
        <v>176</v>
      </c>
      <c r="F342" s="570">
        <v>1</v>
      </c>
      <c r="G342" s="570">
        <v>0</v>
      </c>
      <c r="H342" s="570">
        <v>0</v>
      </c>
      <c r="I342" s="570">
        <v>0</v>
      </c>
      <c r="J342" s="570">
        <v>1</v>
      </c>
      <c r="K342" s="570">
        <v>31</v>
      </c>
      <c r="L342" s="571">
        <v>14</v>
      </c>
    </row>
    <row r="343" spans="1:12">
      <c r="A343" s="1719"/>
      <c r="B343" s="619" t="s">
        <v>923</v>
      </c>
      <c r="C343" s="623">
        <v>824</v>
      </c>
      <c r="D343" s="570">
        <v>50</v>
      </c>
      <c r="E343" s="570">
        <v>546</v>
      </c>
      <c r="F343" s="570">
        <v>37</v>
      </c>
      <c r="G343" s="570">
        <v>22</v>
      </c>
      <c r="H343" s="570">
        <v>4</v>
      </c>
      <c r="I343" s="570">
        <v>10</v>
      </c>
      <c r="J343" s="570">
        <v>7</v>
      </c>
      <c r="K343" s="570">
        <v>81</v>
      </c>
      <c r="L343" s="571">
        <v>67</v>
      </c>
    </row>
    <row r="344" spans="1:12">
      <c r="A344" s="1719"/>
      <c r="B344" s="619" t="s">
        <v>930</v>
      </c>
      <c r="C344" s="623">
        <v>124</v>
      </c>
      <c r="D344" s="570">
        <v>8</v>
      </c>
      <c r="E344" s="570">
        <v>87</v>
      </c>
      <c r="F344" s="570">
        <v>0</v>
      </c>
      <c r="G344" s="570">
        <v>0</v>
      </c>
      <c r="H344" s="570">
        <v>1</v>
      </c>
      <c r="I344" s="570">
        <v>1</v>
      </c>
      <c r="J344" s="570">
        <v>3</v>
      </c>
      <c r="K344" s="570">
        <v>14</v>
      </c>
      <c r="L344" s="571">
        <v>10</v>
      </c>
    </row>
    <row r="345" spans="1:12">
      <c r="A345" s="1719"/>
      <c r="B345" s="619" t="s">
        <v>925</v>
      </c>
      <c r="C345" s="623">
        <v>2641</v>
      </c>
      <c r="D345" s="570">
        <v>216</v>
      </c>
      <c r="E345" s="570">
        <v>1951</v>
      </c>
      <c r="F345" s="570">
        <v>11</v>
      </c>
      <c r="G345" s="570">
        <v>6</v>
      </c>
      <c r="H345" s="570">
        <v>13</v>
      </c>
      <c r="I345" s="570">
        <v>19</v>
      </c>
      <c r="J345" s="570">
        <v>16</v>
      </c>
      <c r="K345" s="570">
        <v>249</v>
      </c>
      <c r="L345" s="571">
        <v>160</v>
      </c>
    </row>
    <row r="346" spans="1:12">
      <c r="A346" s="1719"/>
      <c r="B346" s="619" t="s">
        <v>48</v>
      </c>
      <c r="C346" s="623">
        <v>1428</v>
      </c>
      <c r="D346" s="570">
        <v>330</v>
      </c>
      <c r="E346" s="570">
        <v>1026</v>
      </c>
      <c r="F346" s="570">
        <v>0</v>
      </c>
      <c r="G346" s="570">
        <v>0</v>
      </c>
      <c r="H346" s="570">
        <v>0</v>
      </c>
      <c r="I346" s="570">
        <v>0</v>
      </c>
      <c r="J346" s="570">
        <v>0</v>
      </c>
      <c r="K346" s="570">
        <v>57</v>
      </c>
      <c r="L346" s="571">
        <v>15</v>
      </c>
    </row>
    <row r="347" spans="1:12">
      <c r="A347" s="1719"/>
      <c r="B347" s="619" t="s">
        <v>47</v>
      </c>
      <c r="C347" s="623">
        <v>17</v>
      </c>
      <c r="D347" s="570">
        <v>1</v>
      </c>
      <c r="E347" s="570">
        <v>12</v>
      </c>
      <c r="F347" s="570">
        <v>0</v>
      </c>
      <c r="G347" s="570">
        <v>0</v>
      </c>
      <c r="H347" s="570">
        <v>0</v>
      </c>
      <c r="I347" s="570">
        <v>0</v>
      </c>
      <c r="J347" s="570">
        <v>0</v>
      </c>
      <c r="K347" s="570">
        <v>2</v>
      </c>
      <c r="L347" s="571">
        <v>2</v>
      </c>
    </row>
    <row r="348" spans="1:12">
      <c r="A348" s="1719"/>
      <c r="B348" s="619" t="s">
        <v>45</v>
      </c>
      <c r="C348" s="623">
        <v>73</v>
      </c>
      <c r="D348" s="570">
        <v>7</v>
      </c>
      <c r="E348" s="570">
        <v>54</v>
      </c>
      <c r="F348" s="570">
        <v>0</v>
      </c>
      <c r="G348" s="570">
        <v>0</v>
      </c>
      <c r="H348" s="570">
        <v>1</v>
      </c>
      <c r="I348" s="570">
        <v>2</v>
      </c>
      <c r="J348" s="570">
        <v>0</v>
      </c>
      <c r="K348" s="570">
        <v>8</v>
      </c>
      <c r="L348" s="571">
        <v>1</v>
      </c>
    </row>
    <row r="349" spans="1:12">
      <c r="A349" s="1719" t="s">
        <v>300</v>
      </c>
      <c r="B349" s="622" t="s">
        <v>46</v>
      </c>
      <c r="C349" s="623">
        <v>4969</v>
      </c>
      <c r="D349" s="570">
        <v>578</v>
      </c>
      <c r="E349" s="570">
        <v>3460</v>
      </c>
      <c r="F349" s="570">
        <v>40</v>
      </c>
      <c r="G349" s="570">
        <v>21</v>
      </c>
      <c r="H349" s="570">
        <v>19</v>
      </c>
      <c r="I349" s="570">
        <v>15</v>
      </c>
      <c r="J349" s="570">
        <v>46</v>
      </c>
      <c r="K349" s="570">
        <v>453</v>
      </c>
      <c r="L349" s="571">
        <v>337</v>
      </c>
    </row>
    <row r="350" spans="1:12">
      <c r="A350" s="1719"/>
      <c r="B350" s="619" t="s">
        <v>44</v>
      </c>
      <c r="C350" s="623">
        <v>506</v>
      </c>
      <c r="D350" s="570">
        <v>56</v>
      </c>
      <c r="E350" s="570">
        <v>336</v>
      </c>
      <c r="F350" s="570">
        <v>5</v>
      </c>
      <c r="G350" s="570">
        <v>5</v>
      </c>
      <c r="H350" s="570">
        <v>0</v>
      </c>
      <c r="I350" s="570">
        <v>0</v>
      </c>
      <c r="J350" s="570">
        <v>4</v>
      </c>
      <c r="K350" s="570">
        <v>62</v>
      </c>
      <c r="L350" s="571">
        <v>38</v>
      </c>
    </row>
    <row r="351" spans="1:12">
      <c r="A351" s="1719"/>
      <c r="B351" s="619" t="s">
        <v>923</v>
      </c>
      <c r="C351" s="623">
        <v>1543</v>
      </c>
      <c r="D351" s="570">
        <v>127</v>
      </c>
      <c r="E351" s="570">
        <v>1039</v>
      </c>
      <c r="F351" s="570">
        <v>30</v>
      </c>
      <c r="G351" s="570">
        <v>14</v>
      </c>
      <c r="H351" s="570">
        <v>7</v>
      </c>
      <c r="I351" s="570">
        <v>6</v>
      </c>
      <c r="J351" s="570">
        <v>25</v>
      </c>
      <c r="K351" s="570">
        <v>159</v>
      </c>
      <c r="L351" s="571">
        <v>136</v>
      </c>
    </row>
    <row r="352" spans="1:12">
      <c r="A352" s="1719"/>
      <c r="B352" s="619" t="s">
        <v>930</v>
      </c>
      <c r="C352" s="623">
        <v>478</v>
      </c>
      <c r="D352" s="570">
        <v>46</v>
      </c>
      <c r="E352" s="570">
        <v>315</v>
      </c>
      <c r="F352" s="570">
        <v>1</v>
      </c>
      <c r="G352" s="570">
        <v>0</v>
      </c>
      <c r="H352" s="570">
        <v>1</v>
      </c>
      <c r="I352" s="570">
        <v>2</v>
      </c>
      <c r="J352" s="570">
        <v>9</v>
      </c>
      <c r="K352" s="570">
        <v>51</v>
      </c>
      <c r="L352" s="571">
        <v>53</v>
      </c>
    </row>
    <row r="353" spans="1:12">
      <c r="A353" s="1719"/>
      <c r="B353" s="619" t="s">
        <v>925</v>
      </c>
      <c r="C353" s="623">
        <v>1688</v>
      </c>
      <c r="D353" s="570">
        <v>169</v>
      </c>
      <c r="E353" s="570">
        <v>1236</v>
      </c>
      <c r="F353" s="570">
        <v>4</v>
      </c>
      <c r="G353" s="570">
        <v>2</v>
      </c>
      <c r="H353" s="570">
        <v>11</v>
      </c>
      <c r="I353" s="570">
        <v>7</v>
      </c>
      <c r="J353" s="570">
        <v>6</v>
      </c>
      <c r="K353" s="570">
        <v>155</v>
      </c>
      <c r="L353" s="571">
        <v>98</v>
      </c>
    </row>
    <row r="354" spans="1:12">
      <c r="A354" s="1719"/>
      <c r="B354" s="494" t="s">
        <v>48</v>
      </c>
      <c r="C354" s="570">
        <v>695</v>
      </c>
      <c r="D354" s="570">
        <v>173</v>
      </c>
      <c r="E354" s="570">
        <v>491</v>
      </c>
      <c r="F354" s="570">
        <v>0</v>
      </c>
      <c r="G354" s="570">
        <v>0</v>
      </c>
      <c r="H354" s="570">
        <v>0</v>
      </c>
      <c r="I354" s="570">
        <v>0</v>
      </c>
      <c r="J354" s="570">
        <v>0</v>
      </c>
      <c r="K354" s="570">
        <v>20</v>
      </c>
      <c r="L354" s="571">
        <v>11</v>
      </c>
    </row>
    <row r="355" spans="1:12">
      <c r="A355" s="1719"/>
      <c r="B355" s="494" t="s">
        <v>47</v>
      </c>
      <c r="C355" s="570">
        <v>0</v>
      </c>
      <c r="D355" s="570">
        <v>0</v>
      </c>
      <c r="E355" s="570">
        <v>0</v>
      </c>
      <c r="F355" s="570">
        <v>0</v>
      </c>
      <c r="G355" s="570">
        <v>0</v>
      </c>
      <c r="H355" s="570">
        <v>0</v>
      </c>
      <c r="I355" s="570">
        <v>0</v>
      </c>
      <c r="J355" s="570">
        <v>0</v>
      </c>
      <c r="K355" s="570">
        <v>0</v>
      </c>
      <c r="L355" s="571">
        <v>0</v>
      </c>
    </row>
    <row r="356" spans="1:12" ht="17.25" thickBot="1">
      <c r="A356" s="1720"/>
      <c r="B356" s="497" t="s">
        <v>45</v>
      </c>
      <c r="C356" s="570">
        <v>59</v>
      </c>
      <c r="D356" s="574">
        <v>7</v>
      </c>
      <c r="E356" s="574">
        <v>43</v>
      </c>
      <c r="F356" s="574">
        <v>0</v>
      </c>
      <c r="G356" s="574">
        <v>0</v>
      </c>
      <c r="H356" s="574">
        <v>0</v>
      </c>
      <c r="I356" s="574">
        <v>0</v>
      </c>
      <c r="J356" s="574">
        <v>2</v>
      </c>
      <c r="K356" s="574">
        <v>6</v>
      </c>
      <c r="L356" s="575">
        <v>1</v>
      </c>
    </row>
    <row r="357" spans="1:12">
      <c r="A357" s="1721" t="s">
        <v>331</v>
      </c>
      <c r="B357" s="498" t="s">
        <v>46</v>
      </c>
      <c r="C357" s="568">
        <v>15017</v>
      </c>
      <c r="D357" s="568">
        <v>2255</v>
      </c>
      <c r="E357" s="568">
        <v>10966</v>
      </c>
      <c r="F357" s="568">
        <v>172</v>
      </c>
      <c r="G357" s="568">
        <v>56</v>
      </c>
      <c r="H357" s="568">
        <v>37</v>
      </c>
      <c r="I357" s="568">
        <v>38</v>
      </c>
      <c r="J357" s="568">
        <v>47</v>
      </c>
      <c r="K357" s="568">
        <v>1053</v>
      </c>
      <c r="L357" s="569">
        <v>393</v>
      </c>
    </row>
    <row r="358" spans="1:12">
      <c r="A358" s="1719"/>
      <c r="B358" s="494" t="s">
        <v>44</v>
      </c>
      <c r="C358" s="570">
        <v>991</v>
      </c>
      <c r="D358" s="570">
        <v>125</v>
      </c>
      <c r="E358" s="570">
        <v>638</v>
      </c>
      <c r="F358" s="570">
        <v>19</v>
      </c>
      <c r="G358" s="570">
        <v>8</v>
      </c>
      <c r="H358" s="570">
        <v>1</v>
      </c>
      <c r="I358" s="570">
        <v>3</v>
      </c>
      <c r="J358" s="570">
        <v>1</v>
      </c>
      <c r="K358" s="570">
        <v>138</v>
      </c>
      <c r="L358" s="571">
        <v>58</v>
      </c>
    </row>
    <row r="359" spans="1:12">
      <c r="A359" s="1719"/>
      <c r="B359" s="494" t="s">
        <v>923</v>
      </c>
      <c r="C359" s="570">
        <v>1185</v>
      </c>
      <c r="D359" s="570">
        <v>85</v>
      </c>
      <c r="E359" s="570">
        <v>727</v>
      </c>
      <c r="F359" s="570">
        <v>141</v>
      </c>
      <c r="G359" s="570">
        <v>45</v>
      </c>
      <c r="H359" s="570">
        <v>2</v>
      </c>
      <c r="I359" s="570">
        <v>6</v>
      </c>
      <c r="J359" s="570">
        <v>10</v>
      </c>
      <c r="K359" s="570">
        <v>104</v>
      </c>
      <c r="L359" s="571">
        <v>65</v>
      </c>
    </row>
    <row r="360" spans="1:12">
      <c r="A360" s="1719"/>
      <c r="B360" s="619" t="s">
        <v>930</v>
      </c>
      <c r="C360" s="570">
        <v>397</v>
      </c>
      <c r="D360" s="570">
        <v>39</v>
      </c>
      <c r="E360" s="570">
        <v>272</v>
      </c>
      <c r="F360" s="570">
        <v>1</v>
      </c>
      <c r="G360" s="570">
        <v>0</v>
      </c>
      <c r="H360" s="570">
        <v>2</v>
      </c>
      <c r="I360" s="570">
        <v>3</v>
      </c>
      <c r="J360" s="570">
        <v>8</v>
      </c>
      <c r="K360" s="570">
        <v>47</v>
      </c>
      <c r="L360" s="571">
        <v>25</v>
      </c>
    </row>
    <row r="361" spans="1:12">
      <c r="A361" s="1719"/>
      <c r="B361" s="619" t="s">
        <v>925</v>
      </c>
      <c r="C361" s="570">
        <v>7885</v>
      </c>
      <c r="D361" s="570">
        <v>915</v>
      </c>
      <c r="E361" s="570">
        <v>6122</v>
      </c>
      <c r="F361" s="570">
        <v>11</v>
      </c>
      <c r="G361" s="570">
        <v>3</v>
      </c>
      <c r="H361" s="570">
        <v>27</v>
      </c>
      <c r="I361" s="570">
        <v>21</v>
      </c>
      <c r="J361" s="570">
        <v>22</v>
      </c>
      <c r="K361" s="570">
        <v>558</v>
      </c>
      <c r="L361" s="571">
        <v>206</v>
      </c>
    </row>
    <row r="362" spans="1:12">
      <c r="A362" s="1719"/>
      <c r="B362" s="619" t="s">
        <v>48</v>
      </c>
      <c r="C362" s="570">
        <v>4252</v>
      </c>
      <c r="D362" s="570">
        <v>1065</v>
      </c>
      <c r="E362" s="570">
        <v>2986</v>
      </c>
      <c r="F362" s="570">
        <v>0</v>
      </c>
      <c r="G362" s="570">
        <v>0</v>
      </c>
      <c r="H362" s="570">
        <v>0</v>
      </c>
      <c r="I362" s="570">
        <v>0</v>
      </c>
      <c r="J362" s="570">
        <v>3</v>
      </c>
      <c r="K362" s="570">
        <v>168</v>
      </c>
      <c r="L362" s="571">
        <v>30</v>
      </c>
    </row>
    <row r="363" spans="1:12">
      <c r="A363" s="1719"/>
      <c r="B363" s="619" t="s">
        <v>47</v>
      </c>
      <c r="C363" s="570">
        <v>0</v>
      </c>
      <c r="D363" s="570">
        <v>0</v>
      </c>
      <c r="E363" s="570">
        <v>0</v>
      </c>
      <c r="F363" s="570">
        <v>0</v>
      </c>
      <c r="G363" s="570">
        <v>0</v>
      </c>
      <c r="H363" s="570">
        <v>0</v>
      </c>
      <c r="I363" s="570">
        <v>0</v>
      </c>
      <c r="J363" s="570">
        <v>0</v>
      </c>
      <c r="K363" s="570">
        <v>0</v>
      </c>
      <c r="L363" s="571">
        <v>0</v>
      </c>
    </row>
    <row r="364" spans="1:12">
      <c r="A364" s="1719"/>
      <c r="B364" s="619" t="s">
        <v>45</v>
      </c>
      <c r="C364" s="570">
        <v>307</v>
      </c>
      <c r="D364" s="570">
        <v>26</v>
      </c>
      <c r="E364" s="570">
        <v>221</v>
      </c>
      <c r="F364" s="570">
        <v>0</v>
      </c>
      <c r="G364" s="570">
        <v>0</v>
      </c>
      <c r="H364" s="570">
        <v>5</v>
      </c>
      <c r="I364" s="570">
        <v>5</v>
      </c>
      <c r="J364" s="570">
        <v>3</v>
      </c>
      <c r="K364" s="570">
        <v>38</v>
      </c>
      <c r="L364" s="571">
        <v>9</v>
      </c>
    </row>
    <row r="365" spans="1:12">
      <c r="A365" s="1719" t="s">
        <v>299</v>
      </c>
      <c r="B365" s="622" t="s">
        <v>927</v>
      </c>
      <c r="C365" s="570">
        <v>8656</v>
      </c>
      <c r="D365" s="570">
        <v>1322</v>
      </c>
      <c r="E365" s="570">
        <v>6433</v>
      </c>
      <c r="F365" s="570">
        <v>92</v>
      </c>
      <c r="G365" s="570">
        <v>29</v>
      </c>
      <c r="H365" s="570">
        <v>23</v>
      </c>
      <c r="I365" s="570">
        <v>20</v>
      </c>
      <c r="J365" s="570">
        <v>20</v>
      </c>
      <c r="K365" s="570">
        <v>525</v>
      </c>
      <c r="L365" s="571">
        <v>192</v>
      </c>
    </row>
    <row r="366" spans="1:12">
      <c r="A366" s="1719"/>
      <c r="B366" s="619" t="s">
        <v>44</v>
      </c>
      <c r="C366" s="570">
        <v>283</v>
      </c>
      <c r="D366" s="570">
        <v>28</v>
      </c>
      <c r="E366" s="570">
        <v>181</v>
      </c>
      <c r="F366" s="570">
        <v>19</v>
      </c>
      <c r="G366" s="570">
        <v>8</v>
      </c>
      <c r="H366" s="570">
        <v>1</v>
      </c>
      <c r="I366" s="570">
        <v>3</v>
      </c>
      <c r="J366" s="570">
        <v>0</v>
      </c>
      <c r="K366" s="570">
        <v>34</v>
      </c>
      <c r="L366" s="571">
        <v>9</v>
      </c>
    </row>
    <row r="367" spans="1:12">
      <c r="A367" s="1719"/>
      <c r="B367" s="619" t="s">
        <v>923</v>
      </c>
      <c r="C367" s="570">
        <v>479</v>
      </c>
      <c r="D367" s="570">
        <v>34</v>
      </c>
      <c r="E367" s="570">
        <v>280</v>
      </c>
      <c r="F367" s="570">
        <v>66</v>
      </c>
      <c r="G367" s="570">
        <v>21</v>
      </c>
      <c r="H367" s="570">
        <v>1</v>
      </c>
      <c r="I367" s="570">
        <v>2</v>
      </c>
      <c r="J367" s="570">
        <v>3</v>
      </c>
      <c r="K367" s="570">
        <v>40</v>
      </c>
      <c r="L367" s="571">
        <v>32</v>
      </c>
    </row>
    <row r="368" spans="1:12">
      <c r="A368" s="1719"/>
      <c r="B368" s="619" t="s">
        <v>930</v>
      </c>
      <c r="C368" s="570">
        <v>173</v>
      </c>
      <c r="D368" s="570">
        <v>12</v>
      </c>
      <c r="E368" s="570">
        <v>124</v>
      </c>
      <c r="F368" s="570">
        <v>0</v>
      </c>
      <c r="G368" s="570">
        <v>0</v>
      </c>
      <c r="H368" s="570">
        <v>2</v>
      </c>
      <c r="I368" s="570">
        <v>2</v>
      </c>
      <c r="J368" s="570">
        <v>4</v>
      </c>
      <c r="K368" s="570">
        <v>17</v>
      </c>
      <c r="L368" s="571">
        <v>12</v>
      </c>
    </row>
    <row r="369" spans="1:12">
      <c r="A369" s="1719"/>
      <c r="B369" s="619" t="s">
        <v>925</v>
      </c>
      <c r="C369" s="570">
        <v>4771</v>
      </c>
      <c r="D369" s="570">
        <v>558</v>
      </c>
      <c r="E369" s="570">
        <v>3736</v>
      </c>
      <c r="F369" s="570">
        <v>7</v>
      </c>
      <c r="G369" s="570">
        <v>0</v>
      </c>
      <c r="H369" s="570">
        <v>16</v>
      </c>
      <c r="I369" s="570">
        <v>10</v>
      </c>
      <c r="J369" s="570">
        <v>11</v>
      </c>
      <c r="K369" s="570">
        <v>314</v>
      </c>
      <c r="L369" s="571">
        <v>119</v>
      </c>
    </row>
    <row r="370" spans="1:12">
      <c r="A370" s="1719"/>
      <c r="B370" s="619" t="s">
        <v>48</v>
      </c>
      <c r="C370" s="570">
        <v>2743</v>
      </c>
      <c r="D370" s="570">
        <v>671</v>
      </c>
      <c r="E370" s="570">
        <v>1961</v>
      </c>
      <c r="F370" s="570">
        <v>0</v>
      </c>
      <c r="G370" s="570">
        <v>0</v>
      </c>
      <c r="H370" s="570">
        <v>0</v>
      </c>
      <c r="I370" s="570">
        <v>0</v>
      </c>
      <c r="J370" s="570">
        <v>0</v>
      </c>
      <c r="K370" s="570">
        <v>95</v>
      </c>
      <c r="L370" s="571">
        <v>16</v>
      </c>
    </row>
    <row r="371" spans="1:12">
      <c r="A371" s="1719"/>
      <c r="B371" s="619" t="s">
        <v>47</v>
      </c>
      <c r="C371" s="570">
        <v>0</v>
      </c>
      <c r="D371" s="570">
        <v>0</v>
      </c>
      <c r="E371" s="570">
        <v>0</v>
      </c>
      <c r="F371" s="570">
        <v>0</v>
      </c>
      <c r="G371" s="570">
        <v>0</v>
      </c>
      <c r="H371" s="570">
        <v>0</v>
      </c>
      <c r="I371" s="570">
        <v>0</v>
      </c>
      <c r="J371" s="570">
        <v>0</v>
      </c>
      <c r="K371" s="570">
        <v>0</v>
      </c>
      <c r="L371" s="571">
        <v>0</v>
      </c>
    </row>
    <row r="372" spans="1:12">
      <c r="A372" s="1719"/>
      <c r="B372" s="619" t="s">
        <v>45</v>
      </c>
      <c r="C372" s="570">
        <v>207</v>
      </c>
      <c r="D372" s="570">
        <v>19</v>
      </c>
      <c r="E372" s="570">
        <v>151</v>
      </c>
      <c r="F372" s="570">
        <v>0</v>
      </c>
      <c r="G372" s="570">
        <v>0</v>
      </c>
      <c r="H372" s="570">
        <v>3</v>
      </c>
      <c r="I372" s="570">
        <v>3</v>
      </c>
      <c r="J372" s="570">
        <v>2</v>
      </c>
      <c r="K372" s="570">
        <v>25</v>
      </c>
      <c r="L372" s="571">
        <v>4</v>
      </c>
    </row>
    <row r="373" spans="1:12">
      <c r="A373" s="1719" t="s">
        <v>300</v>
      </c>
      <c r="B373" s="622" t="s">
        <v>46</v>
      </c>
      <c r="C373" s="570">
        <v>6361</v>
      </c>
      <c r="D373" s="570">
        <v>933</v>
      </c>
      <c r="E373" s="570">
        <v>4533</v>
      </c>
      <c r="F373" s="570">
        <v>80</v>
      </c>
      <c r="G373" s="570">
        <v>27</v>
      </c>
      <c r="H373" s="570">
        <v>14</v>
      </c>
      <c r="I373" s="570">
        <v>18</v>
      </c>
      <c r="J373" s="570">
        <v>27</v>
      </c>
      <c r="K373" s="570">
        <v>528</v>
      </c>
      <c r="L373" s="571">
        <v>201</v>
      </c>
    </row>
    <row r="374" spans="1:12">
      <c r="A374" s="1719"/>
      <c r="B374" s="619" t="s">
        <v>44</v>
      </c>
      <c r="C374" s="570">
        <v>708</v>
      </c>
      <c r="D374" s="570">
        <v>97</v>
      </c>
      <c r="E374" s="570">
        <v>457</v>
      </c>
      <c r="F374" s="570">
        <v>0</v>
      </c>
      <c r="G374" s="570">
        <v>0</v>
      </c>
      <c r="H374" s="570">
        <v>0</v>
      </c>
      <c r="I374" s="570">
        <v>0</v>
      </c>
      <c r="J374" s="570">
        <v>1</v>
      </c>
      <c r="K374" s="570">
        <v>104</v>
      </c>
      <c r="L374" s="571">
        <v>49</v>
      </c>
    </row>
    <row r="375" spans="1:12">
      <c r="A375" s="1719"/>
      <c r="B375" s="619" t="s">
        <v>923</v>
      </c>
      <c r="C375" s="570">
        <v>706</v>
      </c>
      <c r="D375" s="570">
        <v>51</v>
      </c>
      <c r="E375" s="570">
        <v>447</v>
      </c>
      <c r="F375" s="570">
        <v>75</v>
      </c>
      <c r="G375" s="570">
        <v>24</v>
      </c>
      <c r="H375" s="570">
        <v>1</v>
      </c>
      <c r="I375" s="570">
        <v>4</v>
      </c>
      <c r="J375" s="570">
        <v>7</v>
      </c>
      <c r="K375" s="570">
        <v>64</v>
      </c>
      <c r="L375" s="571">
        <v>33</v>
      </c>
    </row>
    <row r="376" spans="1:12">
      <c r="A376" s="1719"/>
      <c r="B376" s="619" t="s">
        <v>930</v>
      </c>
      <c r="C376" s="570">
        <v>224</v>
      </c>
      <c r="D376" s="570">
        <v>27</v>
      </c>
      <c r="E376" s="570">
        <v>148</v>
      </c>
      <c r="F376" s="570">
        <v>1</v>
      </c>
      <c r="G376" s="570">
        <v>0</v>
      </c>
      <c r="H376" s="570">
        <v>0</v>
      </c>
      <c r="I376" s="570">
        <v>1</v>
      </c>
      <c r="J376" s="570">
        <v>4</v>
      </c>
      <c r="K376" s="570">
        <v>30</v>
      </c>
      <c r="L376" s="571">
        <v>13</v>
      </c>
    </row>
    <row r="377" spans="1:12">
      <c r="A377" s="1719"/>
      <c r="B377" s="619" t="s">
        <v>925</v>
      </c>
      <c r="C377" s="570">
        <v>3114</v>
      </c>
      <c r="D377" s="570">
        <v>357</v>
      </c>
      <c r="E377" s="570">
        <v>2386</v>
      </c>
      <c r="F377" s="570">
        <v>4</v>
      </c>
      <c r="G377" s="570">
        <v>3</v>
      </c>
      <c r="H377" s="570">
        <v>11</v>
      </c>
      <c r="I377" s="570">
        <v>11</v>
      </c>
      <c r="J377" s="570">
        <v>11</v>
      </c>
      <c r="K377" s="570">
        <v>244</v>
      </c>
      <c r="L377" s="571">
        <v>87</v>
      </c>
    </row>
    <row r="378" spans="1:12">
      <c r="A378" s="1719"/>
      <c r="B378" s="619" t="s">
        <v>48</v>
      </c>
      <c r="C378" s="570">
        <v>1509</v>
      </c>
      <c r="D378" s="570">
        <v>394</v>
      </c>
      <c r="E378" s="570">
        <v>1025</v>
      </c>
      <c r="F378" s="570">
        <v>0</v>
      </c>
      <c r="G378" s="570">
        <v>0</v>
      </c>
      <c r="H378" s="570">
        <v>0</v>
      </c>
      <c r="I378" s="570">
        <v>0</v>
      </c>
      <c r="J378" s="570">
        <v>3</v>
      </c>
      <c r="K378" s="570">
        <v>73</v>
      </c>
      <c r="L378" s="571">
        <v>14</v>
      </c>
    </row>
    <row r="379" spans="1:12">
      <c r="A379" s="1719"/>
      <c r="B379" s="494" t="s">
        <v>47</v>
      </c>
      <c r="C379" s="570">
        <v>0</v>
      </c>
      <c r="D379" s="570">
        <v>0</v>
      </c>
      <c r="E379" s="570">
        <v>0</v>
      </c>
      <c r="F379" s="570">
        <v>0</v>
      </c>
      <c r="G379" s="570">
        <v>0</v>
      </c>
      <c r="H379" s="570">
        <v>0</v>
      </c>
      <c r="I379" s="570">
        <v>0</v>
      </c>
      <c r="J379" s="570">
        <v>0</v>
      </c>
      <c r="K379" s="570">
        <v>0</v>
      </c>
      <c r="L379" s="571">
        <v>0</v>
      </c>
    </row>
    <row r="380" spans="1:12" ht="17.25" thickBot="1">
      <c r="A380" s="1720"/>
      <c r="B380" s="497" t="s">
        <v>45</v>
      </c>
      <c r="C380" s="570">
        <v>100</v>
      </c>
      <c r="D380" s="574">
        <v>7</v>
      </c>
      <c r="E380" s="574">
        <v>70</v>
      </c>
      <c r="F380" s="574">
        <v>0</v>
      </c>
      <c r="G380" s="574">
        <v>0</v>
      </c>
      <c r="H380" s="574">
        <v>2</v>
      </c>
      <c r="I380" s="574">
        <v>2</v>
      </c>
      <c r="J380" s="574">
        <v>1</v>
      </c>
      <c r="K380" s="574">
        <v>13</v>
      </c>
      <c r="L380" s="575">
        <v>5</v>
      </c>
    </row>
    <row r="381" spans="1:12">
      <c r="A381" s="1721" t="s">
        <v>332</v>
      </c>
      <c r="B381" s="498" t="s">
        <v>46</v>
      </c>
      <c r="C381" s="568">
        <v>21858</v>
      </c>
      <c r="D381" s="568">
        <v>3610</v>
      </c>
      <c r="E381" s="568">
        <v>15325</v>
      </c>
      <c r="F381" s="568">
        <v>116</v>
      </c>
      <c r="G381" s="568">
        <v>38</v>
      </c>
      <c r="H381" s="568">
        <v>50</v>
      </c>
      <c r="I381" s="568">
        <v>77</v>
      </c>
      <c r="J381" s="568">
        <v>67</v>
      </c>
      <c r="K381" s="568">
        <v>1670</v>
      </c>
      <c r="L381" s="569">
        <v>905</v>
      </c>
    </row>
    <row r="382" spans="1:12">
      <c r="A382" s="1719"/>
      <c r="B382" s="619" t="s">
        <v>44</v>
      </c>
      <c r="C382" s="570">
        <v>1428</v>
      </c>
      <c r="D382" s="570">
        <v>132</v>
      </c>
      <c r="E382" s="570">
        <v>944</v>
      </c>
      <c r="F382" s="570">
        <v>48</v>
      </c>
      <c r="G382" s="570">
        <v>18</v>
      </c>
      <c r="H382" s="570">
        <v>2</v>
      </c>
      <c r="I382" s="570">
        <v>7</v>
      </c>
      <c r="J382" s="570">
        <v>10</v>
      </c>
      <c r="K382" s="570">
        <v>173</v>
      </c>
      <c r="L382" s="571">
        <v>94</v>
      </c>
    </row>
    <row r="383" spans="1:12">
      <c r="A383" s="1719"/>
      <c r="B383" s="619" t="s">
        <v>923</v>
      </c>
      <c r="C383" s="570">
        <v>1252</v>
      </c>
      <c r="D383" s="570">
        <v>102</v>
      </c>
      <c r="E383" s="570">
        <v>844</v>
      </c>
      <c r="F383" s="570">
        <v>52</v>
      </c>
      <c r="G383" s="570">
        <v>15</v>
      </c>
      <c r="H383" s="570">
        <v>8</v>
      </c>
      <c r="I383" s="570">
        <v>13</v>
      </c>
      <c r="J383" s="570">
        <v>7</v>
      </c>
      <c r="K383" s="570">
        <v>130</v>
      </c>
      <c r="L383" s="571">
        <v>81</v>
      </c>
    </row>
    <row r="384" spans="1:12">
      <c r="A384" s="1719"/>
      <c r="B384" s="619" t="s">
        <v>930</v>
      </c>
      <c r="C384" s="570">
        <v>496</v>
      </c>
      <c r="D384" s="570">
        <v>51</v>
      </c>
      <c r="E384" s="570">
        <v>331</v>
      </c>
      <c r="F384" s="570">
        <v>1</v>
      </c>
      <c r="G384" s="570">
        <v>0</v>
      </c>
      <c r="H384" s="570">
        <v>3</v>
      </c>
      <c r="I384" s="570">
        <v>3</v>
      </c>
      <c r="J384" s="570">
        <v>5</v>
      </c>
      <c r="K384" s="570">
        <v>59</v>
      </c>
      <c r="L384" s="571">
        <v>43</v>
      </c>
    </row>
    <row r="385" spans="1:12">
      <c r="A385" s="1719"/>
      <c r="B385" s="619" t="s">
        <v>925</v>
      </c>
      <c r="C385" s="570">
        <v>9786</v>
      </c>
      <c r="D385" s="570">
        <v>1107</v>
      </c>
      <c r="E385" s="570">
        <v>7063</v>
      </c>
      <c r="F385" s="570">
        <v>15</v>
      </c>
      <c r="G385" s="570">
        <v>5</v>
      </c>
      <c r="H385" s="570">
        <v>30</v>
      </c>
      <c r="I385" s="570">
        <v>50</v>
      </c>
      <c r="J385" s="570">
        <v>30</v>
      </c>
      <c r="K385" s="570">
        <v>894</v>
      </c>
      <c r="L385" s="571">
        <v>592</v>
      </c>
    </row>
    <row r="386" spans="1:12">
      <c r="A386" s="1719"/>
      <c r="B386" s="619" t="s">
        <v>48</v>
      </c>
      <c r="C386" s="570">
        <v>8574</v>
      </c>
      <c r="D386" s="570">
        <v>2190</v>
      </c>
      <c r="E386" s="570">
        <v>5920</v>
      </c>
      <c r="F386" s="570">
        <v>0</v>
      </c>
      <c r="G386" s="570">
        <v>0</v>
      </c>
      <c r="H386" s="570">
        <v>1</v>
      </c>
      <c r="I386" s="570">
        <v>0</v>
      </c>
      <c r="J386" s="570">
        <v>5</v>
      </c>
      <c r="K386" s="570">
        <v>378</v>
      </c>
      <c r="L386" s="571">
        <v>80</v>
      </c>
    </row>
    <row r="387" spans="1:12">
      <c r="A387" s="1719"/>
      <c r="B387" s="619" t="s">
        <v>47</v>
      </c>
      <c r="C387" s="570">
        <v>8</v>
      </c>
      <c r="D387" s="570">
        <v>2</v>
      </c>
      <c r="E387" s="570">
        <v>5</v>
      </c>
      <c r="F387" s="570">
        <v>0</v>
      </c>
      <c r="G387" s="570">
        <v>0</v>
      </c>
      <c r="H387" s="570">
        <v>0</v>
      </c>
      <c r="I387" s="570">
        <v>0</v>
      </c>
      <c r="J387" s="570">
        <v>0</v>
      </c>
      <c r="K387" s="570">
        <v>1</v>
      </c>
      <c r="L387" s="571">
        <v>0</v>
      </c>
    </row>
    <row r="388" spans="1:12">
      <c r="A388" s="1719"/>
      <c r="B388" s="619" t="s">
        <v>45</v>
      </c>
      <c r="C388" s="570">
        <v>314</v>
      </c>
      <c r="D388" s="570">
        <v>26</v>
      </c>
      <c r="E388" s="570">
        <v>218</v>
      </c>
      <c r="F388" s="570">
        <v>0</v>
      </c>
      <c r="G388" s="570">
        <v>0</v>
      </c>
      <c r="H388" s="570">
        <v>6</v>
      </c>
      <c r="I388" s="570">
        <v>4</v>
      </c>
      <c r="J388" s="570">
        <v>10</v>
      </c>
      <c r="K388" s="570">
        <v>35</v>
      </c>
      <c r="L388" s="571">
        <v>15</v>
      </c>
    </row>
    <row r="389" spans="1:12">
      <c r="A389" s="1719" t="s">
        <v>299</v>
      </c>
      <c r="B389" s="622" t="s">
        <v>46</v>
      </c>
      <c r="C389" s="570">
        <v>14736</v>
      </c>
      <c r="D389" s="570">
        <v>2612</v>
      </c>
      <c r="E389" s="570">
        <v>10408</v>
      </c>
      <c r="F389" s="570">
        <v>72</v>
      </c>
      <c r="G389" s="570">
        <v>24</v>
      </c>
      <c r="H389" s="570">
        <v>25</v>
      </c>
      <c r="I389" s="570">
        <v>37</v>
      </c>
      <c r="J389" s="570">
        <v>39</v>
      </c>
      <c r="K389" s="570">
        <v>1026</v>
      </c>
      <c r="L389" s="571">
        <v>493</v>
      </c>
    </row>
    <row r="390" spans="1:12">
      <c r="A390" s="1719"/>
      <c r="B390" s="619" t="s">
        <v>44</v>
      </c>
      <c r="C390" s="570">
        <v>854</v>
      </c>
      <c r="D390" s="570">
        <v>74</v>
      </c>
      <c r="E390" s="570">
        <v>573</v>
      </c>
      <c r="F390" s="570">
        <v>33</v>
      </c>
      <c r="G390" s="570">
        <v>10</v>
      </c>
      <c r="H390" s="570">
        <v>1</v>
      </c>
      <c r="I390" s="570">
        <v>6</v>
      </c>
      <c r="J390" s="570">
        <v>7</v>
      </c>
      <c r="K390" s="570">
        <v>103</v>
      </c>
      <c r="L390" s="571">
        <v>47</v>
      </c>
    </row>
    <row r="391" spans="1:12">
      <c r="A391" s="1719"/>
      <c r="B391" s="619" t="s">
        <v>923</v>
      </c>
      <c r="C391" s="570">
        <v>450</v>
      </c>
      <c r="D391" s="570">
        <v>35</v>
      </c>
      <c r="E391" s="570">
        <v>299</v>
      </c>
      <c r="F391" s="570">
        <v>28</v>
      </c>
      <c r="G391" s="570">
        <v>9</v>
      </c>
      <c r="H391" s="570">
        <v>4</v>
      </c>
      <c r="I391" s="570">
        <v>3</v>
      </c>
      <c r="J391" s="570">
        <v>3</v>
      </c>
      <c r="K391" s="570">
        <v>47</v>
      </c>
      <c r="L391" s="571">
        <v>22</v>
      </c>
    </row>
    <row r="392" spans="1:12">
      <c r="A392" s="1719"/>
      <c r="B392" s="619" t="s">
        <v>930</v>
      </c>
      <c r="C392" s="570">
        <v>204</v>
      </c>
      <c r="D392" s="570">
        <v>18</v>
      </c>
      <c r="E392" s="570">
        <v>145</v>
      </c>
      <c r="F392" s="570">
        <v>1</v>
      </c>
      <c r="G392" s="570">
        <v>0</v>
      </c>
      <c r="H392" s="570">
        <v>2</v>
      </c>
      <c r="I392" s="570">
        <v>2</v>
      </c>
      <c r="J392" s="570">
        <v>3</v>
      </c>
      <c r="K392" s="570">
        <v>23</v>
      </c>
      <c r="L392" s="571">
        <v>10</v>
      </c>
    </row>
    <row r="393" spans="1:12">
      <c r="A393" s="1719"/>
      <c r="B393" s="619" t="s">
        <v>925</v>
      </c>
      <c r="C393" s="570">
        <v>6265</v>
      </c>
      <c r="D393" s="570">
        <v>735</v>
      </c>
      <c r="E393" s="570">
        <v>4586</v>
      </c>
      <c r="F393" s="570">
        <v>10</v>
      </c>
      <c r="G393" s="570">
        <v>5</v>
      </c>
      <c r="H393" s="570">
        <v>12</v>
      </c>
      <c r="I393" s="570">
        <v>22</v>
      </c>
      <c r="J393" s="570">
        <v>14</v>
      </c>
      <c r="K393" s="570">
        <v>539</v>
      </c>
      <c r="L393" s="571">
        <v>342</v>
      </c>
    </row>
    <row r="394" spans="1:12">
      <c r="A394" s="1719"/>
      <c r="B394" s="619" t="s">
        <v>48</v>
      </c>
      <c r="C394" s="570">
        <v>6690</v>
      </c>
      <c r="D394" s="570">
        <v>1728</v>
      </c>
      <c r="E394" s="570">
        <v>4617</v>
      </c>
      <c r="F394" s="570">
        <v>0</v>
      </c>
      <c r="G394" s="570">
        <v>0</v>
      </c>
      <c r="H394" s="570">
        <v>0</v>
      </c>
      <c r="I394" s="570">
        <v>0</v>
      </c>
      <c r="J394" s="570">
        <v>4</v>
      </c>
      <c r="K394" s="570">
        <v>284</v>
      </c>
      <c r="L394" s="571">
        <v>57</v>
      </c>
    </row>
    <row r="395" spans="1:12">
      <c r="A395" s="1719"/>
      <c r="B395" s="619" t="s">
        <v>47</v>
      </c>
      <c r="C395" s="570">
        <v>4</v>
      </c>
      <c r="D395" s="570">
        <v>1</v>
      </c>
      <c r="E395" s="570">
        <v>2</v>
      </c>
      <c r="F395" s="570">
        <v>0</v>
      </c>
      <c r="G395" s="570">
        <v>0</v>
      </c>
      <c r="H395" s="570">
        <v>0</v>
      </c>
      <c r="I395" s="570">
        <v>0</v>
      </c>
      <c r="J395" s="570">
        <v>0</v>
      </c>
      <c r="K395" s="570">
        <v>1</v>
      </c>
      <c r="L395" s="571">
        <v>0</v>
      </c>
    </row>
    <row r="396" spans="1:12">
      <c r="A396" s="1719"/>
      <c r="B396" s="619" t="s">
        <v>45</v>
      </c>
      <c r="C396" s="570">
        <v>269</v>
      </c>
      <c r="D396" s="570">
        <v>21</v>
      </c>
      <c r="E396" s="570">
        <v>186</v>
      </c>
      <c r="F396" s="570">
        <v>0</v>
      </c>
      <c r="G396" s="570">
        <v>0</v>
      </c>
      <c r="H396" s="570">
        <v>6</v>
      </c>
      <c r="I396" s="570">
        <v>4</v>
      </c>
      <c r="J396" s="570">
        <v>8</v>
      </c>
      <c r="K396" s="570">
        <v>29</v>
      </c>
      <c r="L396" s="571">
        <v>15</v>
      </c>
    </row>
    <row r="397" spans="1:12">
      <c r="A397" s="1719" t="s">
        <v>300</v>
      </c>
      <c r="B397" s="622" t="s">
        <v>46</v>
      </c>
      <c r="C397" s="570">
        <v>7122</v>
      </c>
      <c r="D397" s="570">
        <v>998</v>
      </c>
      <c r="E397" s="570">
        <v>4917</v>
      </c>
      <c r="F397" s="570">
        <v>44</v>
      </c>
      <c r="G397" s="570">
        <v>14</v>
      </c>
      <c r="H397" s="570">
        <v>25</v>
      </c>
      <c r="I397" s="570">
        <v>40</v>
      </c>
      <c r="J397" s="570">
        <v>28</v>
      </c>
      <c r="K397" s="570">
        <v>644</v>
      </c>
      <c r="L397" s="571">
        <v>412</v>
      </c>
    </row>
    <row r="398" spans="1:12">
      <c r="A398" s="1719"/>
      <c r="B398" s="619" t="s">
        <v>44</v>
      </c>
      <c r="C398" s="570">
        <v>574</v>
      </c>
      <c r="D398" s="570">
        <v>58</v>
      </c>
      <c r="E398" s="570">
        <v>371</v>
      </c>
      <c r="F398" s="570">
        <v>15</v>
      </c>
      <c r="G398" s="570">
        <v>8</v>
      </c>
      <c r="H398" s="570">
        <v>1</v>
      </c>
      <c r="I398" s="570">
        <v>1</v>
      </c>
      <c r="J398" s="570">
        <v>3</v>
      </c>
      <c r="K398" s="570">
        <v>70</v>
      </c>
      <c r="L398" s="571">
        <v>47</v>
      </c>
    </row>
    <row r="399" spans="1:12">
      <c r="A399" s="1719"/>
      <c r="B399" s="619" t="s">
        <v>923</v>
      </c>
      <c r="C399" s="570">
        <v>802</v>
      </c>
      <c r="D399" s="570">
        <v>67</v>
      </c>
      <c r="E399" s="570">
        <v>545</v>
      </c>
      <c r="F399" s="570">
        <v>24</v>
      </c>
      <c r="G399" s="570">
        <v>6</v>
      </c>
      <c r="H399" s="570">
        <v>4</v>
      </c>
      <c r="I399" s="570">
        <v>10</v>
      </c>
      <c r="J399" s="570">
        <v>4</v>
      </c>
      <c r="K399" s="570">
        <v>83</v>
      </c>
      <c r="L399" s="571">
        <v>59</v>
      </c>
    </row>
    <row r="400" spans="1:12">
      <c r="A400" s="1719"/>
      <c r="B400" s="619" t="s">
        <v>930</v>
      </c>
      <c r="C400" s="570">
        <v>292</v>
      </c>
      <c r="D400" s="570">
        <v>33</v>
      </c>
      <c r="E400" s="570">
        <v>186</v>
      </c>
      <c r="F400" s="570">
        <v>0</v>
      </c>
      <c r="G400" s="570">
        <v>0</v>
      </c>
      <c r="H400" s="570">
        <v>1</v>
      </c>
      <c r="I400" s="570">
        <v>1</v>
      </c>
      <c r="J400" s="570">
        <v>2</v>
      </c>
      <c r="K400" s="570">
        <v>36</v>
      </c>
      <c r="L400" s="571">
        <v>33</v>
      </c>
    </row>
    <row r="401" spans="1:12">
      <c r="A401" s="1719"/>
      <c r="B401" s="496" t="s">
        <v>925</v>
      </c>
      <c r="C401" s="570">
        <v>3521</v>
      </c>
      <c r="D401" s="570">
        <v>372</v>
      </c>
      <c r="E401" s="570">
        <v>2477</v>
      </c>
      <c r="F401" s="570">
        <v>5</v>
      </c>
      <c r="G401" s="570">
        <v>0</v>
      </c>
      <c r="H401" s="570">
        <v>18</v>
      </c>
      <c r="I401" s="570">
        <v>28</v>
      </c>
      <c r="J401" s="570">
        <v>16</v>
      </c>
      <c r="K401" s="570">
        <v>355</v>
      </c>
      <c r="L401" s="571">
        <v>250</v>
      </c>
    </row>
    <row r="402" spans="1:12">
      <c r="A402" s="1719"/>
      <c r="B402" s="494" t="s">
        <v>48</v>
      </c>
      <c r="C402" s="570">
        <v>1884</v>
      </c>
      <c r="D402" s="570">
        <v>462</v>
      </c>
      <c r="E402" s="570">
        <v>1303</v>
      </c>
      <c r="F402" s="570">
        <v>0</v>
      </c>
      <c r="G402" s="570">
        <v>0</v>
      </c>
      <c r="H402" s="570">
        <v>1</v>
      </c>
      <c r="I402" s="570">
        <v>0</v>
      </c>
      <c r="J402" s="570">
        <v>1</v>
      </c>
      <c r="K402" s="570">
        <v>94</v>
      </c>
      <c r="L402" s="571">
        <v>23</v>
      </c>
    </row>
    <row r="403" spans="1:12">
      <c r="A403" s="1719"/>
      <c r="B403" s="494" t="s">
        <v>47</v>
      </c>
      <c r="C403" s="570">
        <v>4</v>
      </c>
      <c r="D403" s="570">
        <v>1</v>
      </c>
      <c r="E403" s="570">
        <v>3</v>
      </c>
      <c r="F403" s="570">
        <v>0</v>
      </c>
      <c r="G403" s="570">
        <v>0</v>
      </c>
      <c r="H403" s="570">
        <v>0</v>
      </c>
      <c r="I403" s="570">
        <v>0</v>
      </c>
      <c r="J403" s="570">
        <v>0</v>
      </c>
      <c r="K403" s="570">
        <v>0</v>
      </c>
      <c r="L403" s="571">
        <v>0</v>
      </c>
    </row>
    <row r="404" spans="1:12" ht="17.25" thickBot="1">
      <c r="A404" s="1720"/>
      <c r="B404" s="497" t="s">
        <v>45</v>
      </c>
      <c r="C404" s="570">
        <v>45</v>
      </c>
      <c r="D404" s="574">
        <v>5</v>
      </c>
      <c r="E404" s="574">
        <v>32</v>
      </c>
      <c r="F404" s="574">
        <v>0</v>
      </c>
      <c r="G404" s="574">
        <v>0</v>
      </c>
      <c r="H404" s="574">
        <v>0</v>
      </c>
      <c r="I404" s="574">
        <v>0</v>
      </c>
      <c r="J404" s="574">
        <v>2</v>
      </c>
      <c r="K404" s="574">
        <v>6</v>
      </c>
      <c r="L404" s="575">
        <v>0</v>
      </c>
    </row>
    <row r="405" spans="1:12">
      <c r="A405" s="1721" t="s">
        <v>333</v>
      </c>
      <c r="B405" s="498" t="s">
        <v>46</v>
      </c>
      <c r="C405" s="568">
        <v>5293</v>
      </c>
      <c r="D405" s="568">
        <v>599</v>
      </c>
      <c r="E405" s="568">
        <v>3715</v>
      </c>
      <c r="F405" s="568">
        <v>31</v>
      </c>
      <c r="G405" s="568">
        <v>7</v>
      </c>
      <c r="H405" s="568">
        <v>11</v>
      </c>
      <c r="I405" s="568">
        <v>31</v>
      </c>
      <c r="J405" s="568">
        <v>19</v>
      </c>
      <c r="K405" s="568">
        <v>485</v>
      </c>
      <c r="L405" s="569">
        <v>395</v>
      </c>
    </row>
    <row r="406" spans="1:12">
      <c r="A406" s="1719"/>
      <c r="B406" s="494" t="s">
        <v>44</v>
      </c>
      <c r="C406" s="570">
        <v>253</v>
      </c>
      <c r="D406" s="570">
        <v>21</v>
      </c>
      <c r="E406" s="570">
        <v>182</v>
      </c>
      <c r="F406" s="570">
        <v>0</v>
      </c>
      <c r="G406" s="570">
        <v>0</v>
      </c>
      <c r="H406" s="570">
        <v>0</v>
      </c>
      <c r="I406" s="570">
        <v>1</v>
      </c>
      <c r="J406" s="570">
        <v>0</v>
      </c>
      <c r="K406" s="570">
        <v>26</v>
      </c>
      <c r="L406" s="571">
        <v>23</v>
      </c>
    </row>
    <row r="407" spans="1:12">
      <c r="A407" s="1719"/>
      <c r="B407" s="619" t="s">
        <v>923</v>
      </c>
      <c r="C407" s="570">
        <v>1156</v>
      </c>
      <c r="D407" s="570">
        <v>77</v>
      </c>
      <c r="E407" s="570">
        <v>795</v>
      </c>
      <c r="F407" s="570">
        <v>15</v>
      </c>
      <c r="G407" s="570">
        <v>7</v>
      </c>
      <c r="H407" s="570">
        <v>5</v>
      </c>
      <c r="I407" s="570">
        <v>13</v>
      </c>
      <c r="J407" s="570">
        <v>5</v>
      </c>
      <c r="K407" s="570">
        <v>115</v>
      </c>
      <c r="L407" s="571">
        <v>124</v>
      </c>
    </row>
    <row r="408" spans="1:12">
      <c r="A408" s="1719"/>
      <c r="B408" s="619" t="s">
        <v>930</v>
      </c>
      <c r="C408" s="570">
        <v>502</v>
      </c>
      <c r="D408" s="570">
        <v>40</v>
      </c>
      <c r="E408" s="570">
        <v>333</v>
      </c>
      <c r="F408" s="570">
        <v>7</v>
      </c>
      <c r="G408" s="570">
        <v>0</v>
      </c>
      <c r="H408" s="570">
        <v>3</v>
      </c>
      <c r="I408" s="570">
        <v>6</v>
      </c>
      <c r="J408" s="570">
        <v>3</v>
      </c>
      <c r="K408" s="570">
        <v>55</v>
      </c>
      <c r="L408" s="571">
        <v>55</v>
      </c>
    </row>
    <row r="409" spans="1:12">
      <c r="A409" s="1719"/>
      <c r="B409" s="619" t="s">
        <v>925</v>
      </c>
      <c r="C409" s="570">
        <v>2472</v>
      </c>
      <c r="D409" s="570">
        <v>274</v>
      </c>
      <c r="E409" s="570">
        <v>1763</v>
      </c>
      <c r="F409" s="570">
        <v>9</v>
      </c>
      <c r="G409" s="570">
        <v>0</v>
      </c>
      <c r="H409" s="570">
        <v>3</v>
      </c>
      <c r="I409" s="570">
        <v>11</v>
      </c>
      <c r="J409" s="570">
        <v>10</v>
      </c>
      <c r="K409" s="570">
        <v>226</v>
      </c>
      <c r="L409" s="571">
        <v>176</v>
      </c>
    </row>
    <row r="410" spans="1:12">
      <c r="A410" s="1719"/>
      <c r="B410" s="619" t="s">
        <v>48</v>
      </c>
      <c r="C410" s="570">
        <v>840</v>
      </c>
      <c r="D410" s="570">
        <v>179</v>
      </c>
      <c r="E410" s="570">
        <v>592</v>
      </c>
      <c r="F410" s="570">
        <v>0</v>
      </c>
      <c r="G410" s="570">
        <v>0</v>
      </c>
      <c r="H410" s="570">
        <v>0</v>
      </c>
      <c r="I410" s="570">
        <v>0</v>
      </c>
      <c r="J410" s="570">
        <v>0</v>
      </c>
      <c r="K410" s="570">
        <v>54</v>
      </c>
      <c r="L410" s="571">
        <v>15</v>
      </c>
    </row>
    <row r="411" spans="1:12">
      <c r="A411" s="1719"/>
      <c r="B411" s="619" t="s">
        <v>47</v>
      </c>
      <c r="C411" s="570">
        <v>0</v>
      </c>
      <c r="D411" s="570">
        <v>0</v>
      </c>
      <c r="E411" s="570">
        <v>0</v>
      </c>
      <c r="F411" s="570">
        <v>0</v>
      </c>
      <c r="G411" s="570">
        <v>0</v>
      </c>
      <c r="H411" s="570">
        <v>0</v>
      </c>
      <c r="I411" s="570">
        <v>0</v>
      </c>
      <c r="J411" s="570">
        <v>0</v>
      </c>
      <c r="K411" s="570">
        <v>0</v>
      </c>
      <c r="L411" s="571">
        <v>0</v>
      </c>
    </row>
    <row r="412" spans="1:12">
      <c r="A412" s="1719"/>
      <c r="B412" s="619" t="s">
        <v>45</v>
      </c>
      <c r="C412" s="570">
        <v>70</v>
      </c>
      <c r="D412" s="570">
        <v>8</v>
      </c>
      <c r="E412" s="570">
        <v>50</v>
      </c>
      <c r="F412" s="570">
        <v>0</v>
      </c>
      <c r="G412" s="570">
        <v>0</v>
      </c>
      <c r="H412" s="570">
        <v>0</v>
      </c>
      <c r="I412" s="570">
        <v>0</v>
      </c>
      <c r="J412" s="570">
        <v>1</v>
      </c>
      <c r="K412" s="570">
        <v>9</v>
      </c>
      <c r="L412" s="571">
        <v>2</v>
      </c>
    </row>
    <row r="413" spans="1:12">
      <c r="A413" s="1719" t="s">
        <v>299</v>
      </c>
      <c r="B413" s="622" t="s">
        <v>46</v>
      </c>
      <c r="C413" s="570">
        <v>821</v>
      </c>
      <c r="D413" s="570">
        <v>112</v>
      </c>
      <c r="E413" s="570">
        <v>587</v>
      </c>
      <c r="F413" s="570">
        <v>8</v>
      </c>
      <c r="G413" s="570">
        <v>0</v>
      </c>
      <c r="H413" s="570">
        <v>2</v>
      </c>
      <c r="I413" s="570">
        <v>4</v>
      </c>
      <c r="J413" s="570">
        <v>4</v>
      </c>
      <c r="K413" s="570">
        <v>63</v>
      </c>
      <c r="L413" s="571">
        <v>41</v>
      </c>
    </row>
    <row r="414" spans="1:12">
      <c r="A414" s="1719"/>
      <c r="B414" s="619" t="s">
        <v>44</v>
      </c>
      <c r="C414" s="570">
        <v>44</v>
      </c>
      <c r="D414" s="570">
        <v>3</v>
      </c>
      <c r="E414" s="570">
        <v>33</v>
      </c>
      <c r="F414" s="570">
        <v>0</v>
      </c>
      <c r="G414" s="570">
        <v>0</v>
      </c>
      <c r="H414" s="570">
        <v>0</v>
      </c>
      <c r="I414" s="570">
        <v>1</v>
      </c>
      <c r="J414" s="570">
        <v>0</v>
      </c>
      <c r="K414" s="570">
        <v>4</v>
      </c>
      <c r="L414" s="571">
        <v>3</v>
      </c>
    </row>
    <row r="415" spans="1:12">
      <c r="A415" s="1719"/>
      <c r="B415" s="619" t="s">
        <v>923</v>
      </c>
      <c r="C415" s="570">
        <v>28</v>
      </c>
      <c r="D415" s="570">
        <v>2</v>
      </c>
      <c r="E415" s="570">
        <v>18</v>
      </c>
      <c r="F415" s="570">
        <v>0</v>
      </c>
      <c r="G415" s="570">
        <v>0</v>
      </c>
      <c r="H415" s="570">
        <v>0</v>
      </c>
      <c r="I415" s="570">
        <v>0</v>
      </c>
      <c r="J415" s="570">
        <v>1</v>
      </c>
      <c r="K415" s="570">
        <v>3</v>
      </c>
      <c r="L415" s="571">
        <v>4</v>
      </c>
    </row>
    <row r="416" spans="1:12">
      <c r="A416" s="1719"/>
      <c r="B416" s="619" t="s">
        <v>930</v>
      </c>
      <c r="C416" s="570">
        <v>102</v>
      </c>
      <c r="D416" s="570">
        <v>6</v>
      </c>
      <c r="E416" s="570">
        <v>64</v>
      </c>
      <c r="F416" s="570">
        <v>7</v>
      </c>
      <c r="G416" s="570">
        <v>0</v>
      </c>
      <c r="H416" s="570">
        <v>2</v>
      </c>
      <c r="I416" s="570">
        <v>3</v>
      </c>
      <c r="J416" s="570">
        <v>2</v>
      </c>
      <c r="K416" s="570">
        <v>10</v>
      </c>
      <c r="L416" s="571">
        <v>8</v>
      </c>
    </row>
    <row r="417" spans="1:12">
      <c r="A417" s="1719"/>
      <c r="B417" s="619" t="s">
        <v>925</v>
      </c>
      <c r="C417" s="570">
        <v>370</v>
      </c>
      <c r="D417" s="570">
        <v>46</v>
      </c>
      <c r="E417" s="570">
        <v>274</v>
      </c>
      <c r="F417" s="570">
        <v>1</v>
      </c>
      <c r="G417" s="570">
        <v>0</v>
      </c>
      <c r="H417" s="570">
        <v>0</v>
      </c>
      <c r="I417" s="570">
        <v>0</v>
      </c>
      <c r="J417" s="570">
        <v>1</v>
      </c>
      <c r="K417" s="570">
        <v>27</v>
      </c>
      <c r="L417" s="571">
        <v>21</v>
      </c>
    </row>
    <row r="418" spans="1:12">
      <c r="A418" s="1719"/>
      <c r="B418" s="619" t="s">
        <v>48</v>
      </c>
      <c r="C418" s="570">
        <v>258</v>
      </c>
      <c r="D418" s="570">
        <v>53</v>
      </c>
      <c r="E418" s="570">
        <v>184</v>
      </c>
      <c r="F418" s="570">
        <v>0</v>
      </c>
      <c r="G418" s="570">
        <v>0</v>
      </c>
      <c r="H418" s="570">
        <v>0</v>
      </c>
      <c r="I418" s="570">
        <v>0</v>
      </c>
      <c r="J418" s="570">
        <v>0</v>
      </c>
      <c r="K418" s="570">
        <v>17</v>
      </c>
      <c r="L418" s="571">
        <v>4</v>
      </c>
    </row>
    <row r="419" spans="1:12">
      <c r="A419" s="1719"/>
      <c r="B419" s="619" t="s">
        <v>47</v>
      </c>
      <c r="C419" s="570">
        <v>0</v>
      </c>
      <c r="D419" s="570">
        <v>0</v>
      </c>
      <c r="E419" s="570">
        <v>0</v>
      </c>
      <c r="F419" s="570">
        <v>0</v>
      </c>
      <c r="G419" s="570">
        <v>0</v>
      </c>
      <c r="H419" s="570">
        <v>0</v>
      </c>
      <c r="I419" s="570">
        <v>0</v>
      </c>
      <c r="J419" s="570">
        <v>0</v>
      </c>
      <c r="K419" s="570">
        <v>0</v>
      </c>
      <c r="L419" s="571">
        <v>0</v>
      </c>
    </row>
    <row r="420" spans="1:12">
      <c r="A420" s="1719"/>
      <c r="B420" s="619" t="s">
        <v>45</v>
      </c>
      <c r="C420" s="570">
        <v>19</v>
      </c>
      <c r="D420" s="570">
        <v>2</v>
      </c>
      <c r="E420" s="570">
        <v>14</v>
      </c>
      <c r="F420" s="570">
        <v>0</v>
      </c>
      <c r="G420" s="570">
        <v>0</v>
      </c>
      <c r="H420" s="570">
        <v>0</v>
      </c>
      <c r="I420" s="570">
        <v>0</v>
      </c>
      <c r="J420" s="570">
        <v>0</v>
      </c>
      <c r="K420" s="570">
        <v>2</v>
      </c>
      <c r="L420" s="571">
        <v>1</v>
      </c>
    </row>
    <row r="421" spans="1:12">
      <c r="A421" s="1719" t="s">
        <v>300</v>
      </c>
      <c r="B421" s="622" t="s">
        <v>46</v>
      </c>
      <c r="C421" s="570">
        <v>4472</v>
      </c>
      <c r="D421" s="570">
        <v>487</v>
      </c>
      <c r="E421" s="570">
        <v>3128</v>
      </c>
      <c r="F421" s="570">
        <v>23</v>
      </c>
      <c r="G421" s="570">
        <v>7</v>
      </c>
      <c r="H421" s="570">
        <v>9</v>
      </c>
      <c r="I421" s="570">
        <v>27</v>
      </c>
      <c r="J421" s="570">
        <v>15</v>
      </c>
      <c r="K421" s="570">
        <v>422</v>
      </c>
      <c r="L421" s="571">
        <v>354</v>
      </c>
    </row>
    <row r="422" spans="1:12">
      <c r="A422" s="1719"/>
      <c r="B422" s="619" t="s">
        <v>44</v>
      </c>
      <c r="C422" s="570">
        <v>209</v>
      </c>
      <c r="D422" s="570">
        <v>18</v>
      </c>
      <c r="E422" s="570">
        <v>149</v>
      </c>
      <c r="F422" s="570">
        <v>0</v>
      </c>
      <c r="G422" s="570">
        <v>0</v>
      </c>
      <c r="H422" s="570">
        <v>0</v>
      </c>
      <c r="I422" s="570">
        <v>0</v>
      </c>
      <c r="J422" s="570">
        <v>0</v>
      </c>
      <c r="K422" s="570">
        <v>22</v>
      </c>
      <c r="L422" s="571">
        <v>20</v>
      </c>
    </row>
    <row r="423" spans="1:12">
      <c r="A423" s="1719"/>
      <c r="B423" s="619" t="s">
        <v>923</v>
      </c>
      <c r="C423" s="570">
        <v>1128</v>
      </c>
      <c r="D423" s="570">
        <v>75</v>
      </c>
      <c r="E423" s="570">
        <v>777</v>
      </c>
      <c r="F423" s="570">
        <v>15</v>
      </c>
      <c r="G423" s="570">
        <v>7</v>
      </c>
      <c r="H423" s="570">
        <v>5</v>
      </c>
      <c r="I423" s="570">
        <v>13</v>
      </c>
      <c r="J423" s="570">
        <v>4</v>
      </c>
      <c r="K423" s="570">
        <v>112</v>
      </c>
      <c r="L423" s="571">
        <v>120</v>
      </c>
    </row>
    <row r="424" spans="1:12">
      <c r="A424" s="1719"/>
      <c r="B424" s="619" t="s">
        <v>930</v>
      </c>
      <c r="C424" s="570">
        <v>400</v>
      </c>
      <c r="D424" s="570">
        <v>34</v>
      </c>
      <c r="E424" s="570">
        <v>269</v>
      </c>
      <c r="F424" s="570">
        <v>0</v>
      </c>
      <c r="G424" s="570">
        <v>0</v>
      </c>
      <c r="H424" s="570">
        <v>1</v>
      </c>
      <c r="I424" s="570">
        <v>3</v>
      </c>
      <c r="J424" s="570">
        <v>1</v>
      </c>
      <c r="K424" s="570">
        <v>45</v>
      </c>
      <c r="L424" s="571">
        <v>47</v>
      </c>
    </row>
    <row r="425" spans="1:12">
      <c r="A425" s="1719"/>
      <c r="B425" s="619" t="s">
        <v>925</v>
      </c>
      <c r="C425" s="570">
        <v>2102</v>
      </c>
      <c r="D425" s="570">
        <v>228</v>
      </c>
      <c r="E425" s="570">
        <v>1489</v>
      </c>
      <c r="F425" s="570">
        <v>8</v>
      </c>
      <c r="G425" s="570">
        <v>0</v>
      </c>
      <c r="H425" s="570">
        <v>3</v>
      </c>
      <c r="I425" s="570">
        <v>11</v>
      </c>
      <c r="J425" s="570">
        <v>9</v>
      </c>
      <c r="K425" s="570">
        <v>199</v>
      </c>
      <c r="L425" s="571">
        <v>155</v>
      </c>
    </row>
    <row r="426" spans="1:12">
      <c r="A426" s="1719"/>
      <c r="B426" s="494" t="s">
        <v>48</v>
      </c>
      <c r="C426" s="570">
        <v>582</v>
      </c>
      <c r="D426" s="570">
        <v>126</v>
      </c>
      <c r="E426" s="570">
        <v>408</v>
      </c>
      <c r="F426" s="570">
        <v>0</v>
      </c>
      <c r="G426" s="570">
        <v>0</v>
      </c>
      <c r="H426" s="570">
        <v>0</v>
      </c>
      <c r="I426" s="570">
        <v>0</v>
      </c>
      <c r="J426" s="570">
        <v>0</v>
      </c>
      <c r="K426" s="570">
        <v>37</v>
      </c>
      <c r="L426" s="571">
        <v>11</v>
      </c>
    </row>
    <row r="427" spans="1:12">
      <c r="A427" s="1719"/>
      <c r="B427" s="494" t="s">
        <v>47</v>
      </c>
      <c r="C427" s="570">
        <v>0</v>
      </c>
      <c r="D427" s="570">
        <v>0</v>
      </c>
      <c r="E427" s="570">
        <v>0</v>
      </c>
      <c r="F427" s="570">
        <v>0</v>
      </c>
      <c r="G427" s="570">
        <v>0</v>
      </c>
      <c r="H427" s="570">
        <v>0</v>
      </c>
      <c r="I427" s="570">
        <v>0</v>
      </c>
      <c r="J427" s="570">
        <v>0</v>
      </c>
      <c r="K427" s="570">
        <v>0</v>
      </c>
      <c r="L427" s="571">
        <v>0</v>
      </c>
    </row>
    <row r="428" spans="1:12" ht="17.25" thickBot="1">
      <c r="A428" s="1720"/>
      <c r="B428" s="497" t="s">
        <v>45</v>
      </c>
      <c r="C428" s="574">
        <v>51</v>
      </c>
      <c r="D428" s="574">
        <v>6</v>
      </c>
      <c r="E428" s="574">
        <v>36</v>
      </c>
      <c r="F428" s="574">
        <v>0</v>
      </c>
      <c r="G428" s="574">
        <v>0</v>
      </c>
      <c r="H428" s="574">
        <v>0</v>
      </c>
      <c r="I428" s="574">
        <v>0</v>
      </c>
      <c r="J428" s="574">
        <v>1</v>
      </c>
      <c r="K428" s="574">
        <v>7</v>
      </c>
      <c r="L428" s="575">
        <v>1</v>
      </c>
    </row>
    <row r="573" ht="16.5" customHeight="1"/>
    <row r="645" ht="16.5" customHeight="1"/>
    <row r="717" ht="16.5" customHeight="1"/>
    <row r="789" ht="16.5" customHeight="1"/>
    <row r="861" ht="16.5" customHeight="1"/>
    <row r="933" ht="16.5" customHeight="1"/>
    <row r="1005" ht="16.5" customHeight="1"/>
    <row r="1029" spans="1:1">
      <c r="A1029" s="132"/>
    </row>
    <row r="1077" ht="16.5" customHeight="1"/>
    <row r="1149" ht="16.5" customHeight="1"/>
  </sheetData>
  <mergeCells count="55">
    <mergeCell ref="A93:A100"/>
    <mergeCell ref="A85:A92"/>
    <mergeCell ref="A45:A52"/>
    <mergeCell ref="A37:A44"/>
    <mergeCell ref="A61:A68"/>
    <mergeCell ref="A53:A60"/>
    <mergeCell ref="A77:A84"/>
    <mergeCell ref="A69:A76"/>
    <mergeCell ref="A13:A20"/>
    <mergeCell ref="A1:L1"/>
    <mergeCell ref="A4:B4"/>
    <mergeCell ref="A5:A12"/>
    <mergeCell ref="A29:A36"/>
    <mergeCell ref="A21:A28"/>
    <mergeCell ref="A109:A116"/>
    <mergeCell ref="A101:A108"/>
    <mergeCell ref="A125:A132"/>
    <mergeCell ref="A117:A124"/>
    <mergeCell ref="A141:A148"/>
    <mergeCell ref="A133:A140"/>
    <mergeCell ref="A157:A164"/>
    <mergeCell ref="A149:A156"/>
    <mergeCell ref="A173:A180"/>
    <mergeCell ref="A165:A172"/>
    <mergeCell ref="A213:A220"/>
    <mergeCell ref="A181:A188"/>
    <mergeCell ref="A189:A196"/>
    <mergeCell ref="A197:A204"/>
    <mergeCell ref="A205:A212"/>
    <mergeCell ref="A229:A236"/>
    <mergeCell ref="A221:A228"/>
    <mergeCell ref="A245:A252"/>
    <mergeCell ref="A237:A244"/>
    <mergeCell ref="A261:A268"/>
    <mergeCell ref="A253:A260"/>
    <mergeCell ref="A277:A284"/>
    <mergeCell ref="A269:A276"/>
    <mergeCell ref="A293:A300"/>
    <mergeCell ref="A285:A292"/>
    <mergeCell ref="A309:A316"/>
    <mergeCell ref="A301:A308"/>
    <mergeCell ref="A325:A332"/>
    <mergeCell ref="A317:A324"/>
    <mergeCell ref="A341:A348"/>
    <mergeCell ref="A333:A340"/>
    <mergeCell ref="A357:A364"/>
    <mergeCell ref="A349:A356"/>
    <mergeCell ref="A421:A428"/>
    <mergeCell ref="A413:A420"/>
    <mergeCell ref="A373:A380"/>
    <mergeCell ref="A365:A372"/>
    <mergeCell ref="A389:A396"/>
    <mergeCell ref="A381:A388"/>
    <mergeCell ref="A405:A412"/>
    <mergeCell ref="A397:A404"/>
  </mergeCells>
  <phoneticPr fontId="9" type="noConversion"/>
  <pageMargins left="0.33" right="0.24" top="0.3" bottom="0.27" header="0.3" footer="0.3"/>
  <pageSetup paperSize="9" scale="70" orientation="portrait" r:id="rId1"/>
  <ignoredErrors>
    <ignoredError sqref="C5:L5" formulaRange="1"/>
  </ignoredErrors>
</worksheet>
</file>

<file path=xl/worksheets/sheet39.xml><?xml version="1.0" encoding="utf-8"?>
<worksheet xmlns="http://schemas.openxmlformats.org/spreadsheetml/2006/main" xmlns:r="http://schemas.openxmlformats.org/officeDocument/2006/relationships">
  <dimension ref="A1:M6612"/>
  <sheetViews>
    <sheetView zoomScale="90" zoomScaleNormal="90" workbookViewId="0">
      <selection activeCell="K32" sqref="K32"/>
    </sheetView>
  </sheetViews>
  <sheetFormatPr defaultRowHeight="16.5"/>
  <cols>
    <col min="1" max="1" width="9" style="107"/>
    <col min="2" max="2" width="12.5" style="221" customWidth="1"/>
    <col min="3" max="3" width="5.625" style="107" customWidth="1"/>
    <col min="4" max="4" width="13.75" style="107" bestFit="1" customWidth="1"/>
    <col min="5" max="5" width="12.5" style="107" bestFit="1" customWidth="1"/>
    <col min="6" max="6" width="13.75" style="107" bestFit="1" customWidth="1"/>
    <col min="7" max="11" width="9.125" style="107" bestFit="1" customWidth="1"/>
    <col min="12" max="12" width="12.5" style="107" bestFit="1" customWidth="1"/>
    <col min="13" max="13" width="9.125" style="107" bestFit="1" customWidth="1"/>
    <col min="14" max="16384" width="9" style="107"/>
  </cols>
  <sheetData>
    <row r="1" spans="1:13" ht="26.25">
      <c r="A1" s="1331" t="s">
        <v>743</v>
      </c>
      <c r="B1" s="1331"/>
      <c r="C1" s="1331"/>
      <c r="D1" s="1331"/>
      <c r="E1" s="1331"/>
      <c r="F1" s="1331"/>
      <c r="G1" s="1331"/>
      <c r="H1" s="1331"/>
      <c r="I1" s="1331"/>
      <c r="J1" s="1331"/>
      <c r="K1" s="1331"/>
      <c r="L1" s="1331"/>
      <c r="M1" s="1331"/>
    </row>
    <row r="2" spans="1:13" s="108" customFormat="1" ht="16.5" customHeight="1">
      <c r="A2" s="204" t="s">
        <v>750</v>
      </c>
      <c r="B2" s="156"/>
      <c r="C2" s="120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7.25" thickBot="1">
      <c r="A3" s="130"/>
      <c r="B3" s="156"/>
      <c r="D3" s="125"/>
      <c r="E3" s="125"/>
      <c r="F3" s="127"/>
      <c r="G3" s="522" t="s">
        <v>959</v>
      </c>
      <c r="H3" s="125"/>
      <c r="I3" s="125"/>
      <c r="J3" s="125"/>
      <c r="K3" s="125"/>
      <c r="L3" s="125"/>
      <c r="M3" s="126" t="s">
        <v>34</v>
      </c>
    </row>
    <row r="4" spans="1:13" s="122" customFormat="1" ht="17.25" thickBot="1">
      <c r="A4" s="1748" t="s">
        <v>295</v>
      </c>
      <c r="B4" s="1749"/>
      <c r="C4" s="1749" t="s">
        <v>227</v>
      </c>
      <c r="D4" s="1749"/>
      <c r="E4" s="368" t="s">
        <v>737</v>
      </c>
      <c r="F4" s="368" t="s">
        <v>399</v>
      </c>
      <c r="G4" s="368" t="s">
        <v>400</v>
      </c>
      <c r="H4" s="368" t="s">
        <v>401</v>
      </c>
      <c r="I4" s="368" t="s">
        <v>406</v>
      </c>
      <c r="J4" s="368" t="s">
        <v>407</v>
      </c>
      <c r="K4" s="368" t="s">
        <v>408</v>
      </c>
      <c r="L4" s="368" t="s">
        <v>388</v>
      </c>
      <c r="M4" s="369" t="s">
        <v>389</v>
      </c>
    </row>
    <row r="5" spans="1:13" ht="16.5" customHeight="1">
      <c r="A5" s="1750" t="s">
        <v>668</v>
      </c>
      <c r="B5" s="1753" t="s">
        <v>920</v>
      </c>
      <c r="C5" s="321" t="s">
        <v>49</v>
      </c>
      <c r="D5" s="634">
        <f>SUM(D7,D9,D11,D13,D15,D17,D19)</f>
        <v>13182</v>
      </c>
      <c r="E5" s="634">
        <f t="shared" ref="E5:M5" si="0">SUM(E7,E9,E11,E13,E15,E17,E19)</f>
        <v>1500</v>
      </c>
      <c r="F5" s="634">
        <f t="shared" si="0"/>
        <v>2131</v>
      </c>
      <c r="G5" s="634">
        <f t="shared" si="0"/>
        <v>97</v>
      </c>
      <c r="H5" s="634">
        <f t="shared" si="0"/>
        <v>50</v>
      </c>
      <c r="I5" s="634">
        <f t="shared" si="0"/>
        <v>6</v>
      </c>
      <c r="J5" s="634">
        <f t="shared" si="0"/>
        <v>42</v>
      </c>
      <c r="K5" s="634">
        <f t="shared" si="0"/>
        <v>439</v>
      </c>
      <c r="L5" s="634">
        <f t="shared" si="0"/>
        <v>74</v>
      </c>
      <c r="M5" s="635">
        <f t="shared" si="0"/>
        <v>8843</v>
      </c>
    </row>
    <row r="6" spans="1:13" ht="16.5" customHeight="1">
      <c r="A6" s="1751"/>
      <c r="B6" s="1754"/>
      <c r="C6" s="322" t="s">
        <v>228</v>
      </c>
      <c r="D6" s="636">
        <f>SUM(D8,D10,D12,D14,D16,D18,D20)</f>
        <v>288537</v>
      </c>
      <c r="E6" s="636">
        <f t="shared" ref="E6:M6" si="1">SUM(E8,E10,E12,E14,E16,E18,E20)</f>
        <v>42050</v>
      </c>
      <c r="F6" s="636">
        <f t="shared" si="1"/>
        <v>210201</v>
      </c>
      <c r="G6" s="636">
        <f t="shared" si="1"/>
        <v>1679</v>
      </c>
      <c r="H6" s="636">
        <f t="shared" si="1"/>
        <v>479</v>
      </c>
      <c r="I6" s="636">
        <f t="shared" si="1"/>
        <v>842</v>
      </c>
      <c r="J6" s="636">
        <f t="shared" si="1"/>
        <v>1169</v>
      </c>
      <c r="K6" s="636">
        <f t="shared" si="1"/>
        <v>732</v>
      </c>
      <c r="L6" s="636">
        <f t="shared" si="1"/>
        <v>26636</v>
      </c>
      <c r="M6" s="637">
        <f t="shared" si="1"/>
        <v>4749</v>
      </c>
    </row>
    <row r="7" spans="1:13" ht="16.5" customHeight="1">
      <c r="A7" s="1751"/>
      <c r="B7" s="1754" t="s">
        <v>44</v>
      </c>
      <c r="C7" s="322" t="s">
        <v>49</v>
      </c>
      <c r="D7" s="636">
        <f t="shared" ref="D7:D20" si="2">SUM(D23,D39,D55)</f>
        <v>806</v>
      </c>
      <c r="E7" s="636">
        <f t="shared" ref="E7:M7" si="3">SUM(E23,E39,E55)</f>
        <v>45</v>
      </c>
      <c r="F7" s="636">
        <f t="shared" si="3"/>
        <v>54</v>
      </c>
      <c r="G7" s="636">
        <f t="shared" si="3"/>
        <v>17</v>
      </c>
      <c r="H7" s="636">
        <f t="shared" si="3"/>
        <v>5</v>
      </c>
      <c r="I7" s="636">
        <f t="shared" si="3"/>
        <v>0</v>
      </c>
      <c r="J7" s="636">
        <f t="shared" si="3"/>
        <v>0</v>
      </c>
      <c r="K7" s="636">
        <f t="shared" si="3"/>
        <v>14</v>
      </c>
      <c r="L7" s="636">
        <f t="shared" si="3"/>
        <v>1</v>
      </c>
      <c r="M7" s="637">
        <f t="shared" si="3"/>
        <v>670</v>
      </c>
    </row>
    <row r="8" spans="1:13" ht="16.5" customHeight="1">
      <c r="A8" s="1751"/>
      <c r="B8" s="1754"/>
      <c r="C8" s="322" t="s">
        <v>228</v>
      </c>
      <c r="D8" s="636">
        <f t="shared" si="2"/>
        <v>25944</v>
      </c>
      <c r="E8" s="636">
        <f t="shared" ref="E8:M8" si="4">SUM(E24,E40,E56)</f>
        <v>2257</v>
      </c>
      <c r="F8" s="636">
        <f t="shared" si="4"/>
        <v>18738</v>
      </c>
      <c r="G8" s="636">
        <f t="shared" si="4"/>
        <v>708</v>
      </c>
      <c r="H8" s="636">
        <f t="shared" si="4"/>
        <v>126</v>
      </c>
      <c r="I8" s="636">
        <f t="shared" si="4"/>
        <v>105</v>
      </c>
      <c r="J8" s="636">
        <f t="shared" si="4"/>
        <v>159</v>
      </c>
      <c r="K8" s="636">
        <f t="shared" si="4"/>
        <v>138</v>
      </c>
      <c r="L8" s="636">
        <f t="shared" si="4"/>
        <v>3013</v>
      </c>
      <c r="M8" s="637">
        <f t="shared" si="4"/>
        <v>700</v>
      </c>
    </row>
    <row r="9" spans="1:13" ht="16.5" customHeight="1">
      <c r="A9" s="1751"/>
      <c r="B9" s="1755" t="s">
        <v>915</v>
      </c>
      <c r="C9" s="630" t="s">
        <v>49</v>
      </c>
      <c r="D9" s="638">
        <f t="shared" si="2"/>
        <v>1768</v>
      </c>
      <c r="E9" s="638">
        <f t="shared" ref="E9:M9" si="5">SUM(E25,E41,E57)</f>
        <v>319</v>
      </c>
      <c r="F9" s="638">
        <f t="shared" si="5"/>
        <v>179</v>
      </c>
      <c r="G9" s="638">
        <f t="shared" si="5"/>
        <v>63</v>
      </c>
      <c r="H9" s="638">
        <f t="shared" si="5"/>
        <v>32</v>
      </c>
      <c r="I9" s="638">
        <f t="shared" si="5"/>
        <v>3</v>
      </c>
      <c r="J9" s="636">
        <f t="shared" si="5"/>
        <v>5</v>
      </c>
      <c r="K9" s="636">
        <f t="shared" si="5"/>
        <v>82</v>
      </c>
      <c r="L9" s="636">
        <f t="shared" si="5"/>
        <v>5</v>
      </c>
      <c r="M9" s="637">
        <f t="shared" si="5"/>
        <v>1080</v>
      </c>
    </row>
    <row r="10" spans="1:13" ht="16.5" customHeight="1">
      <c r="A10" s="1751"/>
      <c r="B10" s="1755"/>
      <c r="C10" s="630" t="s">
        <v>228</v>
      </c>
      <c r="D10" s="638">
        <f t="shared" si="2"/>
        <v>16997</v>
      </c>
      <c r="E10" s="638">
        <f t="shared" ref="E10:M10" si="6">SUM(E26,E42,E58)</f>
        <v>1118</v>
      </c>
      <c r="F10" s="638">
        <f t="shared" si="6"/>
        <v>12415</v>
      </c>
      <c r="G10" s="638">
        <f t="shared" si="6"/>
        <v>678</v>
      </c>
      <c r="H10" s="638">
        <f t="shared" si="6"/>
        <v>271</v>
      </c>
      <c r="I10" s="638">
        <f t="shared" si="6"/>
        <v>102</v>
      </c>
      <c r="J10" s="636">
        <f t="shared" si="6"/>
        <v>132</v>
      </c>
      <c r="K10" s="636">
        <f t="shared" si="6"/>
        <v>78</v>
      </c>
      <c r="L10" s="636">
        <f t="shared" si="6"/>
        <v>1923</v>
      </c>
      <c r="M10" s="637">
        <f t="shared" si="6"/>
        <v>280</v>
      </c>
    </row>
    <row r="11" spans="1:13" ht="16.5" customHeight="1">
      <c r="A11" s="1751"/>
      <c r="B11" s="1755" t="s">
        <v>921</v>
      </c>
      <c r="C11" s="630" t="s">
        <v>49</v>
      </c>
      <c r="D11" s="638">
        <f t="shared" si="2"/>
        <v>672</v>
      </c>
      <c r="E11" s="638">
        <f t="shared" ref="E11:M11" si="7">SUM(E27,E43,E59)</f>
        <v>57</v>
      </c>
      <c r="F11" s="638">
        <f t="shared" si="7"/>
        <v>39</v>
      </c>
      <c r="G11" s="638">
        <f t="shared" si="7"/>
        <v>5</v>
      </c>
      <c r="H11" s="638">
        <f t="shared" si="7"/>
        <v>1</v>
      </c>
      <c r="I11" s="638">
        <f t="shared" si="7"/>
        <v>0</v>
      </c>
      <c r="J11" s="636">
        <f t="shared" si="7"/>
        <v>0</v>
      </c>
      <c r="K11" s="636">
        <f t="shared" si="7"/>
        <v>17</v>
      </c>
      <c r="L11" s="636">
        <f t="shared" si="7"/>
        <v>2</v>
      </c>
      <c r="M11" s="637">
        <f t="shared" si="7"/>
        <v>551</v>
      </c>
    </row>
    <row r="12" spans="1:13" ht="16.5" customHeight="1">
      <c r="A12" s="1751"/>
      <c r="B12" s="1755"/>
      <c r="C12" s="630" t="s">
        <v>228</v>
      </c>
      <c r="D12" s="638">
        <f t="shared" si="2"/>
        <v>8031</v>
      </c>
      <c r="E12" s="638">
        <f t="shared" ref="E12:M12" si="8">SUM(E28,E44,E60)</f>
        <v>807</v>
      </c>
      <c r="F12" s="638">
        <f t="shared" si="8"/>
        <v>5744</v>
      </c>
      <c r="G12" s="638">
        <f t="shared" si="8"/>
        <v>84</v>
      </c>
      <c r="H12" s="638">
        <f t="shared" si="8"/>
        <v>21</v>
      </c>
      <c r="I12" s="638">
        <f t="shared" si="8"/>
        <v>44</v>
      </c>
      <c r="J12" s="636">
        <f t="shared" si="8"/>
        <v>59</v>
      </c>
      <c r="K12" s="636">
        <f t="shared" si="8"/>
        <v>73</v>
      </c>
      <c r="L12" s="636">
        <f t="shared" si="8"/>
        <v>969</v>
      </c>
      <c r="M12" s="637">
        <f t="shared" si="8"/>
        <v>230</v>
      </c>
    </row>
    <row r="13" spans="1:13" ht="16.5" customHeight="1">
      <c r="A13" s="1751"/>
      <c r="B13" s="1755" t="s">
        <v>917</v>
      </c>
      <c r="C13" s="630" t="s">
        <v>49</v>
      </c>
      <c r="D13" s="638">
        <f t="shared" si="2"/>
        <v>8304</v>
      </c>
      <c r="E13" s="638">
        <f t="shared" ref="E13:M13" si="9">SUM(E29,E45,E61)</f>
        <v>790</v>
      </c>
      <c r="F13" s="638">
        <f t="shared" si="9"/>
        <v>1208</v>
      </c>
      <c r="G13" s="638">
        <f t="shared" si="9"/>
        <v>12</v>
      </c>
      <c r="H13" s="638">
        <f t="shared" si="9"/>
        <v>12</v>
      </c>
      <c r="I13" s="638">
        <f t="shared" si="9"/>
        <v>2</v>
      </c>
      <c r="J13" s="636">
        <f t="shared" si="9"/>
        <v>37</v>
      </c>
      <c r="K13" s="636">
        <f t="shared" si="9"/>
        <v>283</v>
      </c>
      <c r="L13" s="636">
        <f t="shared" si="9"/>
        <v>55</v>
      </c>
      <c r="M13" s="637">
        <f t="shared" si="9"/>
        <v>5905</v>
      </c>
    </row>
    <row r="14" spans="1:13" ht="16.5" customHeight="1">
      <c r="A14" s="1751"/>
      <c r="B14" s="1755"/>
      <c r="C14" s="630" t="s">
        <v>228</v>
      </c>
      <c r="D14" s="638">
        <f t="shared" si="2"/>
        <v>127876</v>
      </c>
      <c r="E14" s="638">
        <f t="shared" ref="E14:M14" si="10">SUM(E30,E46,E62)</f>
        <v>13873</v>
      </c>
      <c r="F14" s="638">
        <f t="shared" si="10"/>
        <v>97635</v>
      </c>
      <c r="G14" s="638">
        <f t="shared" si="10"/>
        <v>203</v>
      </c>
      <c r="H14" s="638">
        <f t="shared" si="10"/>
        <v>59</v>
      </c>
      <c r="I14" s="638">
        <f t="shared" si="10"/>
        <v>473</v>
      </c>
      <c r="J14" s="636">
        <f t="shared" si="10"/>
        <v>718</v>
      </c>
      <c r="K14" s="636">
        <f t="shared" si="10"/>
        <v>286</v>
      </c>
      <c r="L14" s="636">
        <f t="shared" si="10"/>
        <v>12578</v>
      </c>
      <c r="M14" s="637">
        <f t="shared" si="10"/>
        <v>2051</v>
      </c>
    </row>
    <row r="15" spans="1:13" ht="16.5" customHeight="1">
      <c r="A15" s="1751"/>
      <c r="B15" s="1755" t="s">
        <v>48</v>
      </c>
      <c r="C15" s="630" t="s">
        <v>49</v>
      </c>
      <c r="D15" s="638">
        <f t="shared" si="2"/>
        <v>1534</v>
      </c>
      <c r="E15" s="638">
        <f t="shared" ref="E15:M15" si="11">SUM(E31,E47,E63)</f>
        <v>283</v>
      </c>
      <c r="F15" s="638">
        <f t="shared" si="11"/>
        <v>621</v>
      </c>
      <c r="G15" s="638">
        <f t="shared" si="11"/>
        <v>0</v>
      </c>
      <c r="H15" s="638">
        <f t="shared" si="11"/>
        <v>0</v>
      </c>
      <c r="I15" s="638">
        <f t="shared" si="11"/>
        <v>1</v>
      </c>
      <c r="J15" s="636">
        <f t="shared" si="11"/>
        <v>0</v>
      </c>
      <c r="K15" s="636">
        <f t="shared" si="11"/>
        <v>39</v>
      </c>
      <c r="L15" s="636">
        <f t="shared" si="11"/>
        <v>11</v>
      </c>
      <c r="M15" s="637">
        <f t="shared" si="11"/>
        <v>579</v>
      </c>
    </row>
    <row r="16" spans="1:13" ht="16.5" customHeight="1">
      <c r="A16" s="1751"/>
      <c r="B16" s="1755"/>
      <c r="C16" s="630" t="s">
        <v>228</v>
      </c>
      <c r="D16" s="638">
        <f t="shared" si="2"/>
        <v>101197</v>
      </c>
      <c r="E16" s="638">
        <f t="shared" ref="E16:M16" si="12">SUM(E32,E48,E64)</f>
        <v>23252</v>
      </c>
      <c r="F16" s="638">
        <f t="shared" si="12"/>
        <v>69453</v>
      </c>
      <c r="G16" s="638">
        <f t="shared" si="12"/>
        <v>3</v>
      </c>
      <c r="H16" s="638">
        <f t="shared" si="12"/>
        <v>2</v>
      </c>
      <c r="I16" s="638">
        <f t="shared" si="12"/>
        <v>5</v>
      </c>
      <c r="J16" s="636">
        <f t="shared" si="12"/>
        <v>1</v>
      </c>
      <c r="K16" s="636">
        <f t="shared" si="12"/>
        <v>44</v>
      </c>
      <c r="L16" s="636">
        <f t="shared" si="12"/>
        <v>7158</v>
      </c>
      <c r="M16" s="637">
        <f t="shared" si="12"/>
        <v>1279</v>
      </c>
    </row>
    <row r="17" spans="1:13" ht="16.5" customHeight="1">
      <c r="A17" s="1751"/>
      <c r="B17" s="1755" t="s">
        <v>47</v>
      </c>
      <c r="C17" s="630" t="s">
        <v>49</v>
      </c>
      <c r="D17" s="638">
        <f t="shared" si="2"/>
        <v>18</v>
      </c>
      <c r="E17" s="638">
        <f t="shared" ref="E17:M17" si="13">SUM(E33,E49,E65)</f>
        <v>4</v>
      </c>
      <c r="F17" s="638">
        <f t="shared" si="13"/>
        <v>5</v>
      </c>
      <c r="G17" s="638">
        <f t="shared" si="13"/>
        <v>0</v>
      </c>
      <c r="H17" s="638">
        <f t="shared" si="13"/>
        <v>0</v>
      </c>
      <c r="I17" s="638">
        <f t="shared" si="13"/>
        <v>0</v>
      </c>
      <c r="J17" s="636">
        <f t="shared" si="13"/>
        <v>0</v>
      </c>
      <c r="K17" s="636">
        <f t="shared" si="13"/>
        <v>1</v>
      </c>
      <c r="L17" s="636">
        <f t="shared" si="13"/>
        <v>0</v>
      </c>
      <c r="M17" s="637">
        <f t="shared" si="13"/>
        <v>8</v>
      </c>
    </row>
    <row r="18" spans="1:13" ht="16.5" customHeight="1">
      <c r="A18" s="1751"/>
      <c r="B18" s="1755"/>
      <c r="C18" s="630" t="s">
        <v>228</v>
      </c>
      <c r="D18" s="638">
        <f t="shared" si="2"/>
        <v>712</v>
      </c>
      <c r="E18" s="638">
        <f t="shared" ref="E18:M18" si="14">SUM(E34,E50,E66)</f>
        <v>125</v>
      </c>
      <c r="F18" s="638">
        <f t="shared" si="14"/>
        <v>484</v>
      </c>
      <c r="G18" s="638">
        <f t="shared" si="14"/>
        <v>1</v>
      </c>
      <c r="H18" s="638">
        <f t="shared" si="14"/>
        <v>0</v>
      </c>
      <c r="I18" s="638">
        <f t="shared" si="14"/>
        <v>0</v>
      </c>
      <c r="J18" s="636">
        <f t="shared" si="14"/>
        <v>0</v>
      </c>
      <c r="K18" s="636">
        <f t="shared" si="14"/>
        <v>4</v>
      </c>
      <c r="L18" s="636">
        <f t="shared" si="14"/>
        <v>87</v>
      </c>
      <c r="M18" s="637">
        <f t="shared" si="14"/>
        <v>11</v>
      </c>
    </row>
    <row r="19" spans="1:13" ht="16.5" customHeight="1">
      <c r="A19" s="1751"/>
      <c r="B19" s="1754" t="s">
        <v>45</v>
      </c>
      <c r="C19" s="322" t="s">
        <v>49</v>
      </c>
      <c r="D19" s="636">
        <f t="shared" si="2"/>
        <v>80</v>
      </c>
      <c r="E19" s="636">
        <f t="shared" ref="E19:M19" si="15">SUM(E35,E51,E67)</f>
        <v>2</v>
      </c>
      <c r="F19" s="636">
        <f t="shared" si="15"/>
        <v>25</v>
      </c>
      <c r="G19" s="636">
        <f t="shared" si="15"/>
        <v>0</v>
      </c>
      <c r="H19" s="636">
        <f t="shared" si="15"/>
        <v>0</v>
      </c>
      <c r="I19" s="636">
        <f t="shared" si="15"/>
        <v>0</v>
      </c>
      <c r="J19" s="636">
        <f t="shared" si="15"/>
        <v>0</v>
      </c>
      <c r="K19" s="636">
        <f t="shared" si="15"/>
        <v>3</v>
      </c>
      <c r="L19" s="636">
        <f t="shared" si="15"/>
        <v>0</v>
      </c>
      <c r="M19" s="637">
        <f t="shared" si="15"/>
        <v>50</v>
      </c>
    </row>
    <row r="20" spans="1:13" ht="16.5" customHeight="1" thickBot="1">
      <c r="A20" s="1752"/>
      <c r="B20" s="1756"/>
      <c r="C20" s="323" t="s">
        <v>228</v>
      </c>
      <c r="D20" s="639">
        <f t="shared" si="2"/>
        <v>7780</v>
      </c>
      <c r="E20" s="639">
        <f t="shared" ref="E20:M20" si="16">SUM(E36,E52,E68)</f>
        <v>618</v>
      </c>
      <c r="F20" s="639">
        <f t="shared" si="16"/>
        <v>5732</v>
      </c>
      <c r="G20" s="639">
        <f t="shared" si="16"/>
        <v>2</v>
      </c>
      <c r="H20" s="639">
        <f t="shared" si="16"/>
        <v>0</v>
      </c>
      <c r="I20" s="639">
        <f t="shared" si="16"/>
        <v>113</v>
      </c>
      <c r="J20" s="639">
        <f t="shared" si="16"/>
        <v>100</v>
      </c>
      <c r="K20" s="639">
        <f t="shared" si="16"/>
        <v>109</v>
      </c>
      <c r="L20" s="639">
        <f t="shared" si="16"/>
        <v>908</v>
      </c>
      <c r="M20" s="640">
        <f t="shared" si="16"/>
        <v>198</v>
      </c>
    </row>
    <row r="21" spans="1:13" ht="16.5" customHeight="1">
      <c r="A21" s="1740" t="s">
        <v>298</v>
      </c>
      <c r="B21" s="1741" t="s">
        <v>46</v>
      </c>
      <c r="C21" s="633" t="s">
        <v>49</v>
      </c>
      <c r="D21" s="617">
        <f>D85+D117+D165+D213+D261+D309+D341</f>
        <v>4527</v>
      </c>
      <c r="E21" s="617">
        <f t="shared" ref="E21:M21" si="17">E85+E117+E165+E213+E261+E309+E341</f>
        <v>426</v>
      </c>
      <c r="F21" s="617">
        <f t="shared" si="17"/>
        <v>714</v>
      </c>
      <c r="G21" s="617">
        <f t="shared" si="17"/>
        <v>36</v>
      </c>
      <c r="H21" s="617">
        <f t="shared" si="17"/>
        <v>15</v>
      </c>
      <c r="I21" s="617">
        <f t="shared" si="17"/>
        <v>3</v>
      </c>
      <c r="J21" s="617">
        <f t="shared" si="17"/>
        <v>11</v>
      </c>
      <c r="K21" s="617">
        <f t="shared" si="17"/>
        <v>137</v>
      </c>
      <c r="L21" s="617">
        <f t="shared" si="17"/>
        <v>20</v>
      </c>
      <c r="M21" s="618">
        <f t="shared" si="17"/>
        <v>3165</v>
      </c>
    </row>
    <row r="22" spans="1:13" ht="16.5" customHeight="1">
      <c r="A22" s="1739"/>
      <c r="B22" s="1744"/>
      <c r="C22" s="601" t="s">
        <v>228</v>
      </c>
      <c r="D22" s="620">
        <f t="shared" ref="D22:M22" si="18">D86+D118+D166+D214+D262+D310+D342</f>
        <v>112671</v>
      </c>
      <c r="E22" s="620">
        <f t="shared" si="18"/>
        <v>15353</v>
      </c>
      <c r="F22" s="620">
        <f t="shared" si="18"/>
        <v>82718</v>
      </c>
      <c r="G22" s="620">
        <f t="shared" si="18"/>
        <v>810</v>
      </c>
      <c r="H22" s="620">
        <f t="shared" si="18"/>
        <v>222</v>
      </c>
      <c r="I22" s="620">
        <f t="shared" si="18"/>
        <v>346</v>
      </c>
      <c r="J22" s="620">
        <f t="shared" si="18"/>
        <v>431</v>
      </c>
      <c r="K22" s="620">
        <f t="shared" si="18"/>
        <v>257</v>
      </c>
      <c r="L22" s="620">
        <f t="shared" si="18"/>
        <v>10596</v>
      </c>
      <c r="M22" s="621">
        <f t="shared" si="18"/>
        <v>1938</v>
      </c>
    </row>
    <row r="23" spans="1:13" ht="16.5" customHeight="1">
      <c r="A23" s="1739"/>
      <c r="B23" s="1744" t="s">
        <v>44</v>
      </c>
      <c r="C23" s="601" t="s">
        <v>49</v>
      </c>
      <c r="D23" s="648">
        <f t="shared" ref="D23:M23" si="19">D87+D119+D167+D215+D263+D311+D343</f>
        <v>262</v>
      </c>
      <c r="E23" s="648">
        <f t="shared" si="19"/>
        <v>23</v>
      </c>
      <c r="F23" s="648">
        <f t="shared" si="19"/>
        <v>33</v>
      </c>
      <c r="G23" s="648">
        <f t="shared" si="19"/>
        <v>10</v>
      </c>
      <c r="H23" s="648">
        <f t="shared" si="19"/>
        <v>2</v>
      </c>
      <c r="I23" s="620">
        <f t="shared" si="19"/>
        <v>0</v>
      </c>
      <c r="J23" s="620">
        <f t="shared" si="19"/>
        <v>0</v>
      </c>
      <c r="K23" s="620">
        <f t="shared" si="19"/>
        <v>2</v>
      </c>
      <c r="L23" s="620">
        <f t="shared" si="19"/>
        <v>1</v>
      </c>
      <c r="M23" s="621">
        <f t="shared" si="19"/>
        <v>191</v>
      </c>
    </row>
    <row r="24" spans="1:13" ht="16.5" customHeight="1">
      <c r="A24" s="1739"/>
      <c r="B24" s="1744"/>
      <c r="C24" s="601" t="s">
        <v>228</v>
      </c>
      <c r="D24" s="648">
        <f t="shared" ref="D24:M24" si="20">D88+D120+D168+D216+D264+D312+D344</f>
        <v>13728</v>
      </c>
      <c r="E24" s="648">
        <f t="shared" si="20"/>
        <v>1083</v>
      </c>
      <c r="F24" s="648">
        <f t="shared" si="20"/>
        <v>9993</v>
      </c>
      <c r="G24" s="648">
        <f t="shared" si="20"/>
        <v>441</v>
      </c>
      <c r="H24" s="648">
        <f t="shared" si="20"/>
        <v>76</v>
      </c>
      <c r="I24" s="620">
        <f t="shared" si="20"/>
        <v>55</v>
      </c>
      <c r="J24" s="620">
        <f t="shared" si="20"/>
        <v>82</v>
      </c>
      <c r="K24" s="620">
        <f t="shared" si="20"/>
        <v>29</v>
      </c>
      <c r="L24" s="620">
        <f t="shared" si="20"/>
        <v>1491</v>
      </c>
      <c r="M24" s="621">
        <f t="shared" si="20"/>
        <v>478</v>
      </c>
    </row>
    <row r="25" spans="1:13" ht="16.5" customHeight="1">
      <c r="A25" s="1739"/>
      <c r="B25" s="1744" t="s">
        <v>915</v>
      </c>
      <c r="C25" s="601" t="s">
        <v>49</v>
      </c>
      <c r="D25" s="648">
        <f t="shared" ref="D25:M25" si="21">D89+D121+D169+D217+D265+D313+D345</f>
        <v>400</v>
      </c>
      <c r="E25" s="648">
        <f t="shared" si="21"/>
        <v>58</v>
      </c>
      <c r="F25" s="648">
        <f t="shared" si="21"/>
        <v>56</v>
      </c>
      <c r="G25" s="648">
        <f t="shared" si="21"/>
        <v>17</v>
      </c>
      <c r="H25" s="648">
        <f t="shared" si="21"/>
        <v>9</v>
      </c>
      <c r="I25" s="620">
        <f t="shared" si="21"/>
        <v>1</v>
      </c>
      <c r="J25" s="620">
        <f t="shared" si="21"/>
        <v>1</v>
      </c>
      <c r="K25" s="620">
        <f t="shared" si="21"/>
        <v>14</v>
      </c>
      <c r="L25" s="620">
        <f t="shared" si="21"/>
        <v>1</v>
      </c>
      <c r="M25" s="621">
        <f t="shared" si="21"/>
        <v>243</v>
      </c>
    </row>
    <row r="26" spans="1:13" ht="16.5" customHeight="1">
      <c r="A26" s="1739"/>
      <c r="B26" s="1744"/>
      <c r="C26" s="601" t="s">
        <v>228</v>
      </c>
      <c r="D26" s="648">
        <f t="shared" ref="D26:M26" si="22">D90+D122+D170+D218+D266+D314+D346</f>
        <v>5092</v>
      </c>
      <c r="E26" s="648">
        <f t="shared" si="22"/>
        <v>324</v>
      </c>
      <c r="F26" s="648">
        <f t="shared" si="22"/>
        <v>3718</v>
      </c>
      <c r="G26" s="648">
        <f t="shared" si="22"/>
        <v>241</v>
      </c>
      <c r="H26" s="648">
        <f t="shared" si="22"/>
        <v>104</v>
      </c>
      <c r="I26" s="620">
        <f t="shared" si="22"/>
        <v>42</v>
      </c>
      <c r="J26" s="620">
        <f t="shared" si="22"/>
        <v>39</v>
      </c>
      <c r="K26" s="620">
        <f t="shared" si="22"/>
        <v>13</v>
      </c>
      <c r="L26" s="620">
        <f t="shared" si="22"/>
        <v>550</v>
      </c>
      <c r="M26" s="621">
        <f t="shared" si="22"/>
        <v>61</v>
      </c>
    </row>
    <row r="27" spans="1:13" ht="16.5" customHeight="1">
      <c r="A27" s="1739"/>
      <c r="B27" s="1744" t="s">
        <v>916</v>
      </c>
      <c r="C27" s="601" t="s">
        <v>49</v>
      </c>
      <c r="D27" s="648">
        <f t="shared" ref="D27:M27" si="23">D91+D123+D171+D219+D267+D315+D347</f>
        <v>166</v>
      </c>
      <c r="E27" s="648">
        <f t="shared" si="23"/>
        <v>15</v>
      </c>
      <c r="F27" s="648">
        <f t="shared" si="23"/>
        <v>11</v>
      </c>
      <c r="G27" s="648">
        <f t="shared" si="23"/>
        <v>4</v>
      </c>
      <c r="H27" s="648">
        <f t="shared" si="23"/>
        <v>1</v>
      </c>
      <c r="I27" s="620">
        <f t="shared" si="23"/>
        <v>0</v>
      </c>
      <c r="J27" s="620">
        <f t="shared" si="23"/>
        <v>0</v>
      </c>
      <c r="K27" s="620">
        <f t="shared" si="23"/>
        <v>1</v>
      </c>
      <c r="L27" s="620">
        <f t="shared" si="23"/>
        <v>0</v>
      </c>
      <c r="M27" s="621">
        <f t="shared" si="23"/>
        <v>134</v>
      </c>
    </row>
    <row r="28" spans="1:13" ht="17.25" customHeight="1">
      <c r="A28" s="1739"/>
      <c r="B28" s="1744"/>
      <c r="C28" s="601" t="s">
        <v>228</v>
      </c>
      <c r="D28" s="648">
        <f t="shared" ref="D28:M28" si="24">D92+D124+D172+D220+D268+D316+D348</f>
        <v>2645</v>
      </c>
      <c r="E28" s="648">
        <f t="shared" si="24"/>
        <v>285</v>
      </c>
      <c r="F28" s="648">
        <f t="shared" si="24"/>
        <v>1853</v>
      </c>
      <c r="G28" s="648">
        <f t="shared" si="24"/>
        <v>54</v>
      </c>
      <c r="H28" s="648">
        <f t="shared" si="24"/>
        <v>17</v>
      </c>
      <c r="I28" s="620">
        <f t="shared" si="24"/>
        <v>11</v>
      </c>
      <c r="J28" s="620">
        <f t="shared" si="24"/>
        <v>13</v>
      </c>
      <c r="K28" s="620">
        <f t="shared" si="24"/>
        <v>20</v>
      </c>
      <c r="L28" s="620">
        <f t="shared" si="24"/>
        <v>283</v>
      </c>
      <c r="M28" s="621">
        <f t="shared" si="24"/>
        <v>109</v>
      </c>
    </row>
    <row r="29" spans="1:13" ht="16.5" customHeight="1">
      <c r="A29" s="1739"/>
      <c r="B29" s="1744" t="s">
        <v>917</v>
      </c>
      <c r="C29" s="601" t="s">
        <v>49</v>
      </c>
      <c r="D29" s="648">
        <f t="shared" ref="D29:M29" si="25">D93+D125+D173+D221+D269+D317+D349</f>
        <v>3194</v>
      </c>
      <c r="E29" s="648">
        <f t="shared" si="25"/>
        <v>245</v>
      </c>
      <c r="F29" s="648">
        <f t="shared" si="25"/>
        <v>395</v>
      </c>
      <c r="G29" s="648">
        <f t="shared" si="25"/>
        <v>5</v>
      </c>
      <c r="H29" s="648">
        <f t="shared" si="25"/>
        <v>3</v>
      </c>
      <c r="I29" s="620">
        <f t="shared" si="25"/>
        <v>1</v>
      </c>
      <c r="J29" s="620">
        <f t="shared" si="25"/>
        <v>10</v>
      </c>
      <c r="K29" s="620">
        <f t="shared" si="25"/>
        <v>99</v>
      </c>
      <c r="L29" s="620">
        <f t="shared" si="25"/>
        <v>15</v>
      </c>
      <c r="M29" s="621">
        <f t="shared" si="25"/>
        <v>2421</v>
      </c>
    </row>
    <row r="30" spans="1:13" ht="16.5" customHeight="1">
      <c r="A30" s="1739"/>
      <c r="B30" s="1744"/>
      <c r="C30" s="601" t="s">
        <v>228</v>
      </c>
      <c r="D30" s="648">
        <f t="shared" ref="D30:M30" si="26">D94+D126+D174+D222+D270+D318+D350</f>
        <v>51727</v>
      </c>
      <c r="E30" s="648">
        <f t="shared" si="26"/>
        <v>5475</v>
      </c>
      <c r="F30" s="648">
        <f t="shared" si="26"/>
        <v>39662</v>
      </c>
      <c r="G30" s="648">
        <f t="shared" si="26"/>
        <v>71</v>
      </c>
      <c r="H30" s="648">
        <f t="shared" si="26"/>
        <v>24</v>
      </c>
      <c r="I30" s="620">
        <f t="shared" si="26"/>
        <v>181</v>
      </c>
      <c r="J30" s="620">
        <f t="shared" si="26"/>
        <v>252</v>
      </c>
      <c r="K30" s="620">
        <f t="shared" si="26"/>
        <v>121</v>
      </c>
      <c r="L30" s="620">
        <f t="shared" si="26"/>
        <v>5143</v>
      </c>
      <c r="M30" s="621">
        <f t="shared" si="26"/>
        <v>798</v>
      </c>
    </row>
    <row r="31" spans="1:13" ht="16.5" customHeight="1">
      <c r="A31" s="1739"/>
      <c r="B31" s="1744" t="s">
        <v>48</v>
      </c>
      <c r="C31" s="601" t="s">
        <v>49</v>
      </c>
      <c r="D31" s="648">
        <f t="shared" ref="D31:M31" si="27">D95+D127+D175+D223+D271+D319+D351</f>
        <v>466</v>
      </c>
      <c r="E31" s="648">
        <f t="shared" si="27"/>
        <v>82</v>
      </c>
      <c r="F31" s="648">
        <f t="shared" si="27"/>
        <v>205</v>
      </c>
      <c r="G31" s="648">
        <f t="shared" si="27"/>
        <v>0</v>
      </c>
      <c r="H31" s="648">
        <f t="shared" si="27"/>
        <v>0</v>
      </c>
      <c r="I31" s="620">
        <f t="shared" si="27"/>
        <v>1</v>
      </c>
      <c r="J31" s="620">
        <f t="shared" si="27"/>
        <v>0</v>
      </c>
      <c r="K31" s="620">
        <f t="shared" si="27"/>
        <v>21</v>
      </c>
      <c r="L31" s="620">
        <f t="shared" si="27"/>
        <v>3</v>
      </c>
      <c r="M31" s="621">
        <f t="shared" si="27"/>
        <v>154</v>
      </c>
    </row>
    <row r="32" spans="1:13" ht="16.5" customHeight="1">
      <c r="A32" s="1739"/>
      <c r="B32" s="1744"/>
      <c r="C32" s="601" t="s">
        <v>228</v>
      </c>
      <c r="D32" s="648">
        <f t="shared" ref="D32:M32" si="28">D96+D128+D176+D224+D272+D320+D352</f>
        <v>35137</v>
      </c>
      <c r="E32" s="648">
        <f t="shared" si="28"/>
        <v>7814</v>
      </c>
      <c r="F32" s="648">
        <f t="shared" si="28"/>
        <v>24294</v>
      </c>
      <c r="G32" s="648">
        <f t="shared" si="28"/>
        <v>0</v>
      </c>
      <c r="H32" s="648">
        <f t="shared" si="28"/>
        <v>1</v>
      </c>
      <c r="I32" s="620">
        <f t="shared" si="28"/>
        <v>2</v>
      </c>
      <c r="J32" s="620">
        <f t="shared" si="28"/>
        <v>1</v>
      </c>
      <c r="K32" s="620">
        <f t="shared" si="28"/>
        <v>21</v>
      </c>
      <c r="L32" s="620">
        <f t="shared" si="28"/>
        <v>2615</v>
      </c>
      <c r="M32" s="621">
        <f t="shared" si="28"/>
        <v>389</v>
      </c>
    </row>
    <row r="33" spans="1:13" ht="16.5" customHeight="1">
      <c r="A33" s="1739"/>
      <c r="B33" s="1744" t="s">
        <v>47</v>
      </c>
      <c r="C33" s="601" t="s">
        <v>49</v>
      </c>
      <c r="D33" s="648">
        <f t="shared" ref="D33:M33" si="29">D97+D129+D177+D225+D273+D321+D353</f>
        <v>9</v>
      </c>
      <c r="E33" s="648">
        <f t="shared" si="29"/>
        <v>1</v>
      </c>
      <c r="F33" s="648">
        <f t="shared" si="29"/>
        <v>1</v>
      </c>
      <c r="G33" s="648">
        <f t="shared" si="29"/>
        <v>0</v>
      </c>
      <c r="H33" s="648">
        <f t="shared" si="29"/>
        <v>0</v>
      </c>
      <c r="I33" s="620">
        <f t="shared" si="29"/>
        <v>0</v>
      </c>
      <c r="J33" s="620">
        <f t="shared" si="29"/>
        <v>0</v>
      </c>
      <c r="K33" s="620">
        <f t="shared" si="29"/>
        <v>0</v>
      </c>
      <c r="L33" s="620">
        <f t="shared" si="29"/>
        <v>0</v>
      </c>
      <c r="M33" s="621">
        <f t="shared" si="29"/>
        <v>7</v>
      </c>
    </row>
    <row r="34" spans="1:13" ht="16.5" customHeight="1">
      <c r="A34" s="1739"/>
      <c r="B34" s="1744"/>
      <c r="C34" s="601" t="s">
        <v>228</v>
      </c>
      <c r="D34" s="648">
        <f t="shared" ref="D34:M34" si="30">D98+D130+D178+D226+D274+D322+D354</f>
        <v>356</v>
      </c>
      <c r="E34" s="648">
        <f t="shared" si="30"/>
        <v>55</v>
      </c>
      <c r="F34" s="648">
        <f t="shared" si="30"/>
        <v>253</v>
      </c>
      <c r="G34" s="648">
        <f t="shared" si="30"/>
        <v>1</v>
      </c>
      <c r="H34" s="648">
        <f t="shared" si="30"/>
        <v>0</v>
      </c>
      <c r="I34" s="620">
        <f t="shared" si="30"/>
        <v>0</v>
      </c>
      <c r="J34" s="620">
        <f t="shared" si="30"/>
        <v>0</v>
      </c>
      <c r="K34" s="620">
        <f t="shared" si="30"/>
        <v>3</v>
      </c>
      <c r="L34" s="620">
        <f t="shared" si="30"/>
        <v>41</v>
      </c>
      <c r="M34" s="621">
        <f t="shared" si="30"/>
        <v>3</v>
      </c>
    </row>
    <row r="35" spans="1:13" ht="16.5" customHeight="1">
      <c r="A35" s="1739"/>
      <c r="B35" s="1744" t="s">
        <v>45</v>
      </c>
      <c r="C35" s="601" t="s">
        <v>49</v>
      </c>
      <c r="D35" s="648">
        <f t="shared" ref="D35:M35" si="31">D99+D131+D179+D227+D275+D323+D355</f>
        <v>30</v>
      </c>
      <c r="E35" s="648">
        <f t="shared" si="31"/>
        <v>2</v>
      </c>
      <c r="F35" s="648">
        <f t="shared" si="31"/>
        <v>13</v>
      </c>
      <c r="G35" s="648">
        <f t="shared" si="31"/>
        <v>0</v>
      </c>
      <c r="H35" s="648">
        <f t="shared" si="31"/>
        <v>0</v>
      </c>
      <c r="I35" s="620">
        <f t="shared" si="31"/>
        <v>0</v>
      </c>
      <c r="J35" s="620">
        <f t="shared" si="31"/>
        <v>0</v>
      </c>
      <c r="K35" s="620">
        <f t="shared" si="31"/>
        <v>0</v>
      </c>
      <c r="L35" s="620">
        <f t="shared" si="31"/>
        <v>0</v>
      </c>
      <c r="M35" s="621">
        <f t="shared" si="31"/>
        <v>15</v>
      </c>
    </row>
    <row r="36" spans="1:13" ht="16.5" customHeight="1">
      <c r="A36" s="1739"/>
      <c r="B36" s="1744"/>
      <c r="C36" s="601" t="s">
        <v>228</v>
      </c>
      <c r="D36" s="648">
        <f t="shared" ref="D36:M36" si="32">D100+D132+D180+D228+D276+D324+D356</f>
        <v>3986</v>
      </c>
      <c r="E36" s="648">
        <f t="shared" si="32"/>
        <v>317</v>
      </c>
      <c r="F36" s="648">
        <f t="shared" si="32"/>
        <v>2945</v>
      </c>
      <c r="G36" s="648">
        <f t="shared" si="32"/>
        <v>2</v>
      </c>
      <c r="H36" s="648">
        <f t="shared" si="32"/>
        <v>0</v>
      </c>
      <c r="I36" s="620">
        <f t="shared" si="32"/>
        <v>55</v>
      </c>
      <c r="J36" s="620">
        <f t="shared" si="32"/>
        <v>44</v>
      </c>
      <c r="K36" s="620">
        <f t="shared" si="32"/>
        <v>50</v>
      </c>
      <c r="L36" s="620">
        <f t="shared" si="32"/>
        <v>473</v>
      </c>
      <c r="M36" s="621">
        <f t="shared" si="32"/>
        <v>100</v>
      </c>
    </row>
    <row r="37" spans="1:13" ht="16.5" customHeight="1">
      <c r="A37" s="1739" t="s">
        <v>299</v>
      </c>
      <c r="B37" s="1744" t="s">
        <v>46</v>
      </c>
      <c r="C37" s="601" t="s">
        <v>49</v>
      </c>
      <c r="D37" s="648">
        <f>D389+D437+D485+D533+D581+D629+D677+D725+D773+D821</f>
        <v>4297</v>
      </c>
      <c r="E37" s="648">
        <f t="shared" ref="E37:M37" si="33">E389+E437+E485+E533+E581+E629+E677+E725+E773+E821</f>
        <v>532</v>
      </c>
      <c r="F37" s="648">
        <f t="shared" si="33"/>
        <v>794</v>
      </c>
      <c r="G37" s="648">
        <f t="shared" si="33"/>
        <v>26</v>
      </c>
      <c r="H37" s="648">
        <f t="shared" si="33"/>
        <v>15</v>
      </c>
      <c r="I37" s="648">
        <f t="shared" si="33"/>
        <v>1</v>
      </c>
      <c r="J37" s="648">
        <f t="shared" si="33"/>
        <v>16</v>
      </c>
      <c r="K37" s="648">
        <f t="shared" si="33"/>
        <v>140</v>
      </c>
      <c r="L37" s="648">
        <f t="shared" si="33"/>
        <v>30</v>
      </c>
      <c r="M37" s="624">
        <f t="shared" si="33"/>
        <v>2743</v>
      </c>
    </row>
    <row r="38" spans="1:13" ht="16.5" customHeight="1">
      <c r="A38" s="1739"/>
      <c r="B38" s="1744"/>
      <c r="C38" s="601" t="s">
        <v>228</v>
      </c>
      <c r="D38" s="648">
        <f t="shared" ref="D38:D52" si="34">D390+D438+D486+D534+D582+D630+D678+D726+D774+D822</f>
        <v>116296</v>
      </c>
      <c r="E38" s="648">
        <f t="shared" ref="E38:M38" si="35">E390+E438+E486+E534+E582+E630+E678+E726+E774+E822</f>
        <v>19027</v>
      </c>
      <c r="F38" s="648">
        <f t="shared" si="35"/>
        <v>83991</v>
      </c>
      <c r="G38" s="648">
        <f t="shared" si="35"/>
        <v>484</v>
      </c>
      <c r="H38" s="648">
        <f t="shared" si="35"/>
        <v>113</v>
      </c>
      <c r="I38" s="648">
        <f t="shared" si="35"/>
        <v>288</v>
      </c>
      <c r="J38" s="648">
        <f t="shared" si="35"/>
        <v>422</v>
      </c>
      <c r="K38" s="648">
        <f t="shared" si="35"/>
        <v>315</v>
      </c>
      <c r="L38" s="648">
        <f t="shared" si="35"/>
        <v>10170</v>
      </c>
      <c r="M38" s="624">
        <f t="shared" si="35"/>
        <v>1486</v>
      </c>
    </row>
    <row r="39" spans="1:13" ht="16.5" customHeight="1">
      <c r="A39" s="1739"/>
      <c r="B39" s="1744" t="s">
        <v>44</v>
      </c>
      <c r="C39" s="601" t="s">
        <v>49</v>
      </c>
      <c r="D39" s="648">
        <f t="shared" si="34"/>
        <v>173</v>
      </c>
      <c r="E39" s="648">
        <f t="shared" ref="E39:M39" si="36">E391+E439+E487+E535+E583+E631+E679+E727+E775+E823</f>
        <v>6</v>
      </c>
      <c r="F39" s="648">
        <f t="shared" si="36"/>
        <v>8</v>
      </c>
      <c r="G39" s="648">
        <f t="shared" si="36"/>
        <v>4</v>
      </c>
      <c r="H39" s="648">
        <f t="shared" si="36"/>
        <v>1</v>
      </c>
      <c r="I39" s="648">
        <f t="shared" si="36"/>
        <v>0</v>
      </c>
      <c r="J39" s="648">
        <f t="shared" si="36"/>
        <v>0</v>
      </c>
      <c r="K39" s="648">
        <f t="shared" si="36"/>
        <v>4</v>
      </c>
      <c r="L39" s="648">
        <f t="shared" si="36"/>
        <v>0</v>
      </c>
      <c r="M39" s="624">
        <f t="shared" si="36"/>
        <v>150</v>
      </c>
    </row>
    <row r="40" spans="1:13" ht="16.5" customHeight="1">
      <c r="A40" s="1739"/>
      <c r="B40" s="1744"/>
      <c r="C40" s="601" t="s">
        <v>228</v>
      </c>
      <c r="D40" s="648">
        <f t="shared" si="34"/>
        <v>7295</v>
      </c>
      <c r="E40" s="648">
        <f t="shared" ref="E40:M40" si="37">E392+E440+E488+E536+E584+E632+E680+E728+E776+E824</f>
        <v>631</v>
      </c>
      <c r="F40" s="648">
        <f t="shared" si="37"/>
        <v>5232</v>
      </c>
      <c r="G40" s="648">
        <f t="shared" si="37"/>
        <v>214</v>
      </c>
      <c r="H40" s="648">
        <f t="shared" si="37"/>
        <v>27</v>
      </c>
      <c r="I40" s="648">
        <f t="shared" si="37"/>
        <v>40</v>
      </c>
      <c r="J40" s="648">
        <f t="shared" si="37"/>
        <v>69</v>
      </c>
      <c r="K40" s="648">
        <f t="shared" si="37"/>
        <v>90</v>
      </c>
      <c r="L40" s="648">
        <f t="shared" si="37"/>
        <v>883</v>
      </c>
      <c r="M40" s="624">
        <f t="shared" si="37"/>
        <v>109</v>
      </c>
    </row>
    <row r="41" spans="1:13" ht="16.5" customHeight="1">
      <c r="A41" s="1739"/>
      <c r="B41" s="1744" t="s">
        <v>915</v>
      </c>
      <c r="C41" s="601" t="s">
        <v>49</v>
      </c>
      <c r="D41" s="648">
        <f t="shared" si="34"/>
        <v>363</v>
      </c>
      <c r="E41" s="648">
        <f t="shared" ref="E41:M41" si="38">E393+E441+E489+E537+E585+E633+E681+E729+E777+E825</f>
        <v>62</v>
      </c>
      <c r="F41" s="648">
        <f t="shared" si="38"/>
        <v>29</v>
      </c>
      <c r="G41" s="648">
        <f t="shared" si="38"/>
        <v>17</v>
      </c>
      <c r="H41" s="648">
        <f t="shared" si="38"/>
        <v>8</v>
      </c>
      <c r="I41" s="648">
        <f t="shared" si="38"/>
        <v>0</v>
      </c>
      <c r="J41" s="648">
        <f t="shared" si="38"/>
        <v>1</v>
      </c>
      <c r="K41" s="648">
        <f t="shared" si="38"/>
        <v>16</v>
      </c>
      <c r="L41" s="648">
        <f t="shared" si="38"/>
        <v>0</v>
      </c>
      <c r="M41" s="624">
        <f t="shared" si="38"/>
        <v>230</v>
      </c>
    </row>
    <row r="42" spans="1:13" ht="16.5" customHeight="1">
      <c r="A42" s="1739"/>
      <c r="B42" s="1744"/>
      <c r="C42" s="601" t="s">
        <v>228</v>
      </c>
      <c r="D42" s="648">
        <f t="shared" si="34"/>
        <v>3487</v>
      </c>
      <c r="E42" s="648">
        <f t="shared" ref="E42:M42" si="39">E394+E442+E490+E538+E586+E634+E682+E730+E778+E826</f>
        <v>223</v>
      </c>
      <c r="F42" s="648">
        <f t="shared" si="39"/>
        <v>2499</v>
      </c>
      <c r="G42" s="648">
        <f t="shared" si="39"/>
        <v>183</v>
      </c>
      <c r="H42" s="648">
        <f t="shared" si="39"/>
        <v>70</v>
      </c>
      <c r="I42" s="648">
        <f t="shared" si="39"/>
        <v>25</v>
      </c>
      <c r="J42" s="648">
        <f t="shared" si="39"/>
        <v>31</v>
      </c>
      <c r="K42" s="648">
        <f t="shared" si="39"/>
        <v>25</v>
      </c>
      <c r="L42" s="648">
        <f t="shared" si="39"/>
        <v>387</v>
      </c>
      <c r="M42" s="624">
        <f t="shared" si="39"/>
        <v>44</v>
      </c>
    </row>
    <row r="43" spans="1:13" ht="16.5" customHeight="1">
      <c r="A43" s="1739"/>
      <c r="B43" s="1744" t="s">
        <v>916</v>
      </c>
      <c r="C43" s="601" t="s">
        <v>49</v>
      </c>
      <c r="D43" s="648">
        <f t="shared" si="34"/>
        <v>148</v>
      </c>
      <c r="E43" s="648">
        <f t="shared" ref="E43:M43" si="40">E395+E443+E491+E539+E587+E635+E683+E731+E779+E827</f>
        <v>11</v>
      </c>
      <c r="F43" s="648">
        <f t="shared" si="40"/>
        <v>10</v>
      </c>
      <c r="G43" s="648">
        <f t="shared" si="40"/>
        <v>1</v>
      </c>
      <c r="H43" s="648">
        <f t="shared" si="40"/>
        <v>0</v>
      </c>
      <c r="I43" s="648">
        <f t="shared" si="40"/>
        <v>0</v>
      </c>
      <c r="J43" s="648">
        <f t="shared" si="40"/>
        <v>0</v>
      </c>
      <c r="K43" s="648">
        <f t="shared" si="40"/>
        <v>4</v>
      </c>
      <c r="L43" s="648">
        <f t="shared" si="40"/>
        <v>1</v>
      </c>
      <c r="M43" s="624">
        <f t="shared" si="40"/>
        <v>121</v>
      </c>
    </row>
    <row r="44" spans="1:13" ht="16.5" customHeight="1">
      <c r="A44" s="1739"/>
      <c r="B44" s="1744"/>
      <c r="C44" s="601" t="s">
        <v>228</v>
      </c>
      <c r="D44" s="648">
        <f t="shared" si="34"/>
        <v>2256</v>
      </c>
      <c r="E44" s="648">
        <f t="shared" ref="E44:M44" si="41">E396+E444+E492+E540+E588+E636+E684+E732+E780+E828</f>
        <v>192</v>
      </c>
      <c r="F44" s="648">
        <f t="shared" si="41"/>
        <v>1650</v>
      </c>
      <c r="G44" s="648">
        <f t="shared" si="41"/>
        <v>15</v>
      </c>
      <c r="H44" s="648">
        <f t="shared" si="41"/>
        <v>0</v>
      </c>
      <c r="I44" s="648">
        <f t="shared" si="41"/>
        <v>23</v>
      </c>
      <c r="J44" s="648">
        <f t="shared" si="41"/>
        <v>27</v>
      </c>
      <c r="K44" s="648">
        <f t="shared" si="41"/>
        <v>36</v>
      </c>
      <c r="L44" s="648">
        <f t="shared" si="41"/>
        <v>271</v>
      </c>
      <c r="M44" s="624">
        <f t="shared" si="41"/>
        <v>42</v>
      </c>
    </row>
    <row r="45" spans="1:13" ht="16.5" customHeight="1">
      <c r="A45" s="1739"/>
      <c r="B45" s="1744" t="s">
        <v>917</v>
      </c>
      <c r="C45" s="601" t="s">
        <v>49</v>
      </c>
      <c r="D45" s="648">
        <f t="shared" si="34"/>
        <v>2817</v>
      </c>
      <c r="E45" s="648">
        <f t="shared" ref="E45:M45" si="42">E397+E445+E493+E541+E589+E637+E685+E733+E781+E829</f>
        <v>307</v>
      </c>
      <c r="F45" s="648">
        <f t="shared" si="42"/>
        <v>429</v>
      </c>
      <c r="G45" s="648">
        <f t="shared" si="42"/>
        <v>4</v>
      </c>
      <c r="H45" s="648">
        <f t="shared" si="42"/>
        <v>6</v>
      </c>
      <c r="I45" s="648">
        <f t="shared" si="42"/>
        <v>1</v>
      </c>
      <c r="J45" s="648">
        <f t="shared" si="42"/>
        <v>15</v>
      </c>
      <c r="K45" s="648">
        <f t="shared" si="42"/>
        <v>103</v>
      </c>
      <c r="L45" s="648">
        <f t="shared" si="42"/>
        <v>22</v>
      </c>
      <c r="M45" s="624">
        <f t="shared" si="42"/>
        <v>1930</v>
      </c>
    </row>
    <row r="46" spans="1:13" ht="16.5" customHeight="1">
      <c r="A46" s="1739"/>
      <c r="B46" s="1744"/>
      <c r="C46" s="601" t="s">
        <v>228</v>
      </c>
      <c r="D46" s="648">
        <f t="shared" si="34"/>
        <v>47961</v>
      </c>
      <c r="E46" s="648">
        <f t="shared" ref="E46:M46" si="43">E398+E446+E494+E542+E590+E638+E686+E734+E782+E830</f>
        <v>5444</v>
      </c>
      <c r="F46" s="648">
        <f t="shared" si="43"/>
        <v>36654</v>
      </c>
      <c r="G46" s="648">
        <f t="shared" si="43"/>
        <v>69</v>
      </c>
      <c r="H46" s="648">
        <f t="shared" si="43"/>
        <v>15</v>
      </c>
      <c r="I46" s="648">
        <f t="shared" si="43"/>
        <v>158</v>
      </c>
      <c r="J46" s="648">
        <f t="shared" si="43"/>
        <v>256</v>
      </c>
      <c r="K46" s="648">
        <f t="shared" si="43"/>
        <v>104</v>
      </c>
      <c r="L46" s="648">
        <f t="shared" si="43"/>
        <v>4602</v>
      </c>
      <c r="M46" s="624">
        <f t="shared" si="43"/>
        <v>659</v>
      </c>
    </row>
    <row r="47" spans="1:13" ht="16.5" customHeight="1">
      <c r="A47" s="1739"/>
      <c r="B47" s="1744" t="s">
        <v>48</v>
      </c>
      <c r="C47" s="601" t="s">
        <v>49</v>
      </c>
      <c r="D47" s="648">
        <f t="shared" si="34"/>
        <v>764</v>
      </c>
      <c r="E47" s="648">
        <f t="shared" ref="E47:M47" si="44">E399+E447+E495+E543+E591+E639+E687+E735+E783+E831</f>
        <v>145</v>
      </c>
      <c r="F47" s="648">
        <f t="shared" si="44"/>
        <v>308</v>
      </c>
      <c r="G47" s="648">
        <f t="shared" si="44"/>
        <v>0</v>
      </c>
      <c r="H47" s="648">
        <f t="shared" si="44"/>
        <v>0</v>
      </c>
      <c r="I47" s="648">
        <f t="shared" si="44"/>
        <v>0</v>
      </c>
      <c r="J47" s="648">
        <f t="shared" si="44"/>
        <v>0</v>
      </c>
      <c r="K47" s="648">
        <f t="shared" si="44"/>
        <v>10</v>
      </c>
      <c r="L47" s="648">
        <f t="shared" si="44"/>
        <v>7</v>
      </c>
      <c r="M47" s="624">
        <f t="shared" si="44"/>
        <v>294</v>
      </c>
    </row>
    <row r="48" spans="1:13" ht="16.5" customHeight="1">
      <c r="A48" s="1739"/>
      <c r="B48" s="1744"/>
      <c r="C48" s="601" t="s">
        <v>228</v>
      </c>
      <c r="D48" s="648">
        <f t="shared" si="34"/>
        <v>52343</v>
      </c>
      <c r="E48" s="648">
        <f t="shared" ref="E48:M48" si="45">E400+E448+E496+E544+E592+E640+E688+E736+E784+E832</f>
        <v>12288</v>
      </c>
      <c r="F48" s="648">
        <f t="shared" si="45"/>
        <v>35777</v>
      </c>
      <c r="G48" s="648">
        <f t="shared" si="45"/>
        <v>3</v>
      </c>
      <c r="H48" s="648">
        <f t="shared" si="45"/>
        <v>1</v>
      </c>
      <c r="I48" s="648">
        <f t="shared" si="45"/>
        <v>2</v>
      </c>
      <c r="J48" s="648">
        <f t="shared" si="45"/>
        <v>0</v>
      </c>
      <c r="K48" s="648">
        <f t="shared" si="45"/>
        <v>18</v>
      </c>
      <c r="L48" s="648">
        <f t="shared" si="45"/>
        <v>3694</v>
      </c>
      <c r="M48" s="624">
        <f t="shared" si="45"/>
        <v>560</v>
      </c>
    </row>
    <row r="49" spans="1:13" ht="16.5" customHeight="1">
      <c r="A49" s="1739"/>
      <c r="B49" s="1744" t="s">
        <v>47</v>
      </c>
      <c r="C49" s="601" t="s">
        <v>49</v>
      </c>
      <c r="D49" s="648">
        <f t="shared" si="34"/>
        <v>7</v>
      </c>
      <c r="E49" s="648">
        <f t="shared" ref="E49:M49" si="46">E401+E449+E497+E545+E593+E641+E689+E737+E785+E833</f>
        <v>1</v>
      </c>
      <c r="F49" s="648">
        <f t="shared" si="46"/>
        <v>4</v>
      </c>
      <c r="G49" s="648">
        <f t="shared" si="46"/>
        <v>0</v>
      </c>
      <c r="H49" s="648">
        <f t="shared" si="46"/>
        <v>0</v>
      </c>
      <c r="I49" s="648">
        <f t="shared" si="46"/>
        <v>0</v>
      </c>
      <c r="J49" s="648">
        <f t="shared" si="46"/>
        <v>0</v>
      </c>
      <c r="K49" s="648">
        <f t="shared" si="46"/>
        <v>1</v>
      </c>
      <c r="L49" s="648">
        <f t="shared" si="46"/>
        <v>0</v>
      </c>
      <c r="M49" s="624">
        <f t="shared" si="46"/>
        <v>1</v>
      </c>
    </row>
    <row r="50" spans="1:13" ht="16.5" customHeight="1">
      <c r="A50" s="1739"/>
      <c r="B50" s="1744"/>
      <c r="C50" s="601" t="s">
        <v>228</v>
      </c>
      <c r="D50" s="648">
        <f t="shared" si="34"/>
        <v>259</v>
      </c>
      <c r="E50" s="648">
        <f t="shared" ref="E50:M50" si="47">E402+E450+E498+E546+E594+E642+E690+E738+E786+E834</f>
        <v>51</v>
      </c>
      <c r="F50" s="648">
        <f t="shared" si="47"/>
        <v>166</v>
      </c>
      <c r="G50" s="648">
        <f t="shared" si="47"/>
        <v>0</v>
      </c>
      <c r="H50" s="648">
        <f t="shared" si="47"/>
        <v>0</v>
      </c>
      <c r="I50" s="648">
        <f t="shared" si="47"/>
        <v>0</v>
      </c>
      <c r="J50" s="648">
        <f t="shared" si="47"/>
        <v>0</v>
      </c>
      <c r="K50" s="648">
        <f t="shared" si="47"/>
        <v>0</v>
      </c>
      <c r="L50" s="648">
        <f t="shared" si="47"/>
        <v>36</v>
      </c>
      <c r="M50" s="624">
        <f t="shared" si="47"/>
        <v>6</v>
      </c>
    </row>
    <row r="51" spans="1:13" ht="16.5" customHeight="1">
      <c r="A51" s="1739"/>
      <c r="B51" s="1744" t="s">
        <v>45</v>
      </c>
      <c r="C51" s="601" t="s">
        <v>49</v>
      </c>
      <c r="D51" s="648">
        <f t="shared" si="34"/>
        <v>25</v>
      </c>
      <c r="E51" s="648">
        <f t="shared" ref="E51:M51" si="48">E403+E451+E499+E547+E595+E643+E691+E739+E787+E835</f>
        <v>0</v>
      </c>
      <c r="F51" s="648">
        <f t="shared" si="48"/>
        <v>6</v>
      </c>
      <c r="G51" s="648">
        <f t="shared" si="48"/>
        <v>0</v>
      </c>
      <c r="H51" s="648">
        <f t="shared" si="48"/>
        <v>0</v>
      </c>
      <c r="I51" s="648">
        <f t="shared" si="48"/>
        <v>0</v>
      </c>
      <c r="J51" s="648">
        <f t="shared" si="48"/>
        <v>0</v>
      </c>
      <c r="K51" s="648">
        <f t="shared" si="48"/>
        <v>2</v>
      </c>
      <c r="L51" s="648">
        <f t="shared" si="48"/>
        <v>0</v>
      </c>
      <c r="M51" s="624">
        <f t="shared" si="48"/>
        <v>17</v>
      </c>
    </row>
    <row r="52" spans="1:13" ht="17.25" customHeight="1">
      <c r="A52" s="1739"/>
      <c r="B52" s="1744"/>
      <c r="C52" s="601" t="s">
        <v>228</v>
      </c>
      <c r="D52" s="648">
        <f t="shared" si="34"/>
        <v>2695</v>
      </c>
      <c r="E52" s="648">
        <f t="shared" ref="E52:M52" si="49">E404+E452+E500+E548+E596+E644+E692+E740+E788+E836</f>
        <v>198</v>
      </c>
      <c r="F52" s="648">
        <f t="shared" si="49"/>
        <v>2013</v>
      </c>
      <c r="G52" s="648">
        <f t="shared" si="49"/>
        <v>0</v>
      </c>
      <c r="H52" s="648">
        <f t="shared" si="49"/>
        <v>0</v>
      </c>
      <c r="I52" s="648">
        <f t="shared" si="49"/>
        <v>40</v>
      </c>
      <c r="J52" s="648">
        <f t="shared" si="49"/>
        <v>39</v>
      </c>
      <c r="K52" s="648">
        <f t="shared" si="49"/>
        <v>42</v>
      </c>
      <c r="L52" s="648">
        <f t="shared" si="49"/>
        <v>297</v>
      </c>
      <c r="M52" s="624">
        <f t="shared" si="49"/>
        <v>66</v>
      </c>
    </row>
    <row r="53" spans="1:13" ht="16.5" customHeight="1">
      <c r="A53" s="1739" t="s">
        <v>300</v>
      </c>
      <c r="B53" s="1744" t="s">
        <v>46</v>
      </c>
      <c r="C53" s="601" t="s">
        <v>49</v>
      </c>
      <c r="D53" s="648">
        <f>D133+D181+D229+D277+D357+D405+D453+D501+D549+D597+D645+D693+D741+D789+D837</f>
        <v>4358</v>
      </c>
      <c r="E53" s="648">
        <f t="shared" ref="E53:M53" si="50">E133+E181+E229+E277+E357+E405+E453+E501+E549+E597+E645+E693+E741+E789+E837</f>
        <v>542</v>
      </c>
      <c r="F53" s="648">
        <f t="shared" si="50"/>
        <v>623</v>
      </c>
      <c r="G53" s="648">
        <f t="shared" si="50"/>
        <v>35</v>
      </c>
      <c r="H53" s="648">
        <f t="shared" si="50"/>
        <v>20</v>
      </c>
      <c r="I53" s="648">
        <f t="shared" si="50"/>
        <v>2</v>
      </c>
      <c r="J53" s="648">
        <f t="shared" si="50"/>
        <v>15</v>
      </c>
      <c r="K53" s="648">
        <f t="shared" si="50"/>
        <v>162</v>
      </c>
      <c r="L53" s="648">
        <f t="shared" si="50"/>
        <v>24</v>
      </c>
      <c r="M53" s="624">
        <f t="shared" si="50"/>
        <v>2935</v>
      </c>
    </row>
    <row r="54" spans="1:13" ht="16.5" customHeight="1">
      <c r="A54" s="1739"/>
      <c r="B54" s="1744"/>
      <c r="C54" s="601" t="s">
        <v>228</v>
      </c>
      <c r="D54" s="648">
        <f t="shared" ref="D54:M54" si="51">D134+D182+D230+D278+D358+D406+D454+D502+D550+D598+D646+D694+D742+D790+D838</f>
        <v>59570</v>
      </c>
      <c r="E54" s="648">
        <f t="shared" si="51"/>
        <v>7670</v>
      </c>
      <c r="F54" s="648">
        <f t="shared" si="51"/>
        <v>43492</v>
      </c>
      <c r="G54" s="648">
        <f t="shared" si="51"/>
        <v>385</v>
      </c>
      <c r="H54" s="648">
        <f t="shared" si="51"/>
        <v>144</v>
      </c>
      <c r="I54" s="648">
        <f t="shared" si="51"/>
        <v>208</v>
      </c>
      <c r="J54" s="648">
        <f t="shared" si="51"/>
        <v>316</v>
      </c>
      <c r="K54" s="648">
        <f t="shared" si="51"/>
        <v>160</v>
      </c>
      <c r="L54" s="648">
        <f t="shared" si="51"/>
        <v>5870</v>
      </c>
      <c r="M54" s="624">
        <f t="shared" si="51"/>
        <v>1325</v>
      </c>
    </row>
    <row r="55" spans="1:13" ht="16.5" customHeight="1">
      <c r="A55" s="1739"/>
      <c r="B55" s="1744" t="s">
        <v>44</v>
      </c>
      <c r="C55" s="601" t="s">
        <v>49</v>
      </c>
      <c r="D55" s="648">
        <f t="shared" ref="D55:M55" si="52">D135+D183+D231+D279+D359+D407+D455+D503+D551+D599+D647+D695+D743+D791+D839</f>
        <v>371</v>
      </c>
      <c r="E55" s="648">
        <f t="shared" si="52"/>
        <v>16</v>
      </c>
      <c r="F55" s="648">
        <f t="shared" si="52"/>
        <v>13</v>
      </c>
      <c r="G55" s="648">
        <f t="shared" si="52"/>
        <v>3</v>
      </c>
      <c r="H55" s="648">
        <f t="shared" si="52"/>
        <v>2</v>
      </c>
      <c r="I55" s="648">
        <f t="shared" si="52"/>
        <v>0</v>
      </c>
      <c r="J55" s="648">
        <f t="shared" si="52"/>
        <v>0</v>
      </c>
      <c r="K55" s="648">
        <f t="shared" si="52"/>
        <v>8</v>
      </c>
      <c r="L55" s="648">
        <f t="shared" si="52"/>
        <v>0</v>
      </c>
      <c r="M55" s="624">
        <f t="shared" si="52"/>
        <v>329</v>
      </c>
    </row>
    <row r="56" spans="1:13" ht="16.5" customHeight="1">
      <c r="A56" s="1739"/>
      <c r="B56" s="1744"/>
      <c r="C56" s="601" t="s">
        <v>228</v>
      </c>
      <c r="D56" s="648">
        <f t="shared" ref="D56:M56" si="53">D136+D184+D232+D280+D360+D408+D456+D504+D552+D600+D648+D696+D744+D792+D840</f>
        <v>4921</v>
      </c>
      <c r="E56" s="648">
        <f t="shared" si="53"/>
        <v>543</v>
      </c>
      <c r="F56" s="648">
        <f t="shared" si="53"/>
        <v>3513</v>
      </c>
      <c r="G56" s="648">
        <f t="shared" si="53"/>
        <v>53</v>
      </c>
      <c r="H56" s="648">
        <f t="shared" si="53"/>
        <v>23</v>
      </c>
      <c r="I56" s="648">
        <f t="shared" si="53"/>
        <v>10</v>
      </c>
      <c r="J56" s="648">
        <f t="shared" si="53"/>
        <v>8</v>
      </c>
      <c r="K56" s="648">
        <f t="shared" si="53"/>
        <v>19</v>
      </c>
      <c r="L56" s="648">
        <f t="shared" si="53"/>
        <v>639</v>
      </c>
      <c r="M56" s="624">
        <f t="shared" si="53"/>
        <v>113</v>
      </c>
    </row>
    <row r="57" spans="1:13" ht="16.5" customHeight="1">
      <c r="A57" s="1739"/>
      <c r="B57" s="1744" t="s">
        <v>915</v>
      </c>
      <c r="C57" s="601" t="s">
        <v>49</v>
      </c>
      <c r="D57" s="648">
        <f t="shared" ref="D57:M57" si="54">D137+D185+D233+D281+D361+D409+D457+D505+D553+D601+D649+D697+D745+D793+D841</f>
        <v>1005</v>
      </c>
      <c r="E57" s="648">
        <f t="shared" si="54"/>
        <v>199</v>
      </c>
      <c r="F57" s="648">
        <f t="shared" si="54"/>
        <v>94</v>
      </c>
      <c r="G57" s="648">
        <f t="shared" si="54"/>
        <v>29</v>
      </c>
      <c r="H57" s="648">
        <f t="shared" si="54"/>
        <v>15</v>
      </c>
      <c r="I57" s="648">
        <f t="shared" si="54"/>
        <v>2</v>
      </c>
      <c r="J57" s="648">
        <f t="shared" si="54"/>
        <v>3</v>
      </c>
      <c r="K57" s="648">
        <f t="shared" si="54"/>
        <v>52</v>
      </c>
      <c r="L57" s="648">
        <f t="shared" si="54"/>
        <v>4</v>
      </c>
      <c r="M57" s="624">
        <f t="shared" si="54"/>
        <v>607</v>
      </c>
    </row>
    <row r="58" spans="1:13" ht="16.5" customHeight="1">
      <c r="A58" s="1739"/>
      <c r="B58" s="1744"/>
      <c r="C58" s="601" t="s">
        <v>228</v>
      </c>
      <c r="D58" s="648">
        <f t="shared" ref="D58:M58" si="55">D138+D186+D234+D282+D362+D410+D458+D506+D554+D602+D650+D698+D746+D794+D842</f>
        <v>8418</v>
      </c>
      <c r="E58" s="648">
        <f t="shared" si="55"/>
        <v>571</v>
      </c>
      <c r="F58" s="648">
        <f t="shared" si="55"/>
        <v>6198</v>
      </c>
      <c r="G58" s="648">
        <f t="shared" si="55"/>
        <v>254</v>
      </c>
      <c r="H58" s="648">
        <f t="shared" si="55"/>
        <v>97</v>
      </c>
      <c r="I58" s="648">
        <f t="shared" si="55"/>
        <v>35</v>
      </c>
      <c r="J58" s="648">
        <f t="shared" si="55"/>
        <v>62</v>
      </c>
      <c r="K58" s="648">
        <f t="shared" si="55"/>
        <v>40</v>
      </c>
      <c r="L58" s="648">
        <f t="shared" si="55"/>
        <v>986</v>
      </c>
      <c r="M58" s="624">
        <f t="shared" si="55"/>
        <v>175</v>
      </c>
    </row>
    <row r="59" spans="1:13" ht="16.5" customHeight="1">
      <c r="A59" s="1739"/>
      <c r="B59" s="1744" t="s">
        <v>916</v>
      </c>
      <c r="C59" s="601" t="s">
        <v>49</v>
      </c>
      <c r="D59" s="648">
        <f t="shared" ref="D59:M59" si="56">D139+D187+D235+D283+D363+D411+D459+D507+D555+D603+D651+D699+D747+D795+D843</f>
        <v>358</v>
      </c>
      <c r="E59" s="648">
        <f t="shared" si="56"/>
        <v>31</v>
      </c>
      <c r="F59" s="648">
        <f t="shared" si="56"/>
        <v>18</v>
      </c>
      <c r="G59" s="648">
        <f t="shared" si="56"/>
        <v>0</v>
      </c>
      <c r="H59" s="648">
        <f t="shared" si="56"/>
        <v>0</v>
      </c>
      <c r="I59" s="648">
        <f t="shared" si="56"/>
        <v>0</v>
      </c>
      <c r="J59" s="648">
        <f t="shared" si="56"/>
        <v>0</v>
      </c>
      <c r="K59" s="648">
        <f t="shared" si="56"/>
        <v>12</v>
      </c>
      <c r="L59" s="648">
        <f t="shared" si="56"/>
        <v>1</v>
      </c>
      <c r="M59" s="624">
        <f t="shared" si="56"/>
        <v>296</v>
      </c>
    </row>
    <row r="60" spans="1:13" ht="16.5" customHeight="1">
      <c r="A60" s="1739"/>
      <c r="B60" s="1744"/>
      <c r="C60" s="601" t="s">
        <v>228</v>
      </c>
      <c r="D60" s="648">
        <f t="shared" ref="D60:M60" si="57">D140+D188+D236+D284+D364+D412+D460+D508+D556+D604+D652+D700+D748+D796+D844</f>
        <v>3130</v>
      </c>
      <c r="E60" s="648">
        <f t="shared" si="57"/>
        <v>330</v>
      </c>
      <c r="F60" s="648">
        <f t="shared" si="57"/>
        <v>2241</v>
      </c>
      <c r="G60" s="648">
        <f t="shared" si="57"/>
        <v>15</v>
      </c>
      <c r="H60" s="648">
        <f t="shared" si="57"/>
        <v>4</v>
      </c>
      <c r="I60" s="648">
        <f t="shared" si="57"/>
        <v>10</v>
      </c>
      <c r="J60" s="648">
        <f t="shared" si="57"/>
        <v>19</v>
      </c>
      <c r="K60" s="648">
        <f t="shared" si="57"/>
        <v>17</v>
      </c>
      <c r="L60" s="648">
        <f t="shared" si="57"/>
        <v>415</v>
      </c>
      <c r="M60" s="624">
        <f t="shared" si="57"/>
        <v>79</v>
      </c>
    </row>
    <row r="61" spans="1:13" ht="16.5" customHeight="1">
      <c r="A61" s="1739"/>
      <c r="B61" s="1744" t="s">
        <v>917</v>
      </c>
      <c r="C61" s="601" t="s">
        <v>49</v>
      </c>
      <c r="D61" s="648">
        <f t="shared" ref="D61:M61" si="58">D141+D189+D237+D285+D365+D413+D461+D509+D557+D605+D653+D701+D749+D797+D845</f>
        <v>2293</v>
      </c>
      <c r="E61" s="648">
        <f t="shared" si="58"/>
        <v>238</v>
      </c>
      <c r="F61" s="648">
        <f t="shared" si="58"/>
        <v>384</v>
      </c>
      <c r="G61" s="648">
        <f t="shared" si="58"/>
        <v>3</v>
      </c>
      <c r="H61" s="648">
        <f t="shared" si="58"/>
        <v>3</v>
      </c>
      <c r="I61" s="648">
        <f t="shared" si="58"/>
        <v>0</v>
      </c>
      <c r="J61" s="648">
        <f t="shared" si="58"/>
        <v>12</v>
      </c>
      <c r="K61" s="648">
        <f t="shared" si="58"/>
        <v>81</v>
      </c>
      <c r="L61" s="648">
        <f t="shared" si="58"/>
        <v>18</v>
      </c>
      <c r="M61" s="624">
        <f t="shared" si="58"/>
        <v>1554</v>
      </c>
    </row>
    <row r="62" spans="1:13" ht="16.5" customHeight="1">
      <c r="A62" s="1739"/>
      <c r="B62" s="1744"/>
      <c r="C62" s="601" t="s">
        <v>228</v>
      </c>
      <c r="D62" s="648">
        <f t="shared" ref="D62:M62" si="59">D142+D190+D238+D286+D366+D414+D462+D510+D558+D606+D654+D702+D750+D798+D846</f>
        <v>28188</v>
      </c>
      <c r="E62" s="648">
        <f t="shared" si="59"/>
        <v>2954</v>
      </c>
      <c r="F62" s="648">
        <f t="shared" si="59"/>
        <v>21319</v>
      </c>
      <c r="G62" s="648">
        <f t="shared" si="59"/>
        <v>63</v>
      </c>
      <c r="H62" s="648">
        <f t="shared" si="59"/>
        <v>20</v>
      </c>
      <c r="I62" s="648">
        <f t="shared" si="59"/>
        <v>134</v>
      </c>
      <c r="J62" s="648">
        <f t="shared" si="59"/>
        <v>210</v>
      </c>
      <c r="K62" s="648">
        <f t="shared" si="59"/>
        <v>61</v>
      </c>
      <c r="L62" s="648">
        <f t="shared" si="59"/>
        <v>2833</v>
      </c>
      <c r="M62" s="624">
        <f t="shared" si="59"/>
        <v>594</v>
      </c>
    </row>
    <row r="63" spans="1:13" ht="16.5" customHeight="1">
      <c r="A63" s="1739"/>
      <c r="B63" s="1744" t="s">
        <v>48</v>
      </c>
      <c r="C63" s="601" t="s">
        <v>49</v>
      </c>
      <c r="D63" s="648">
        <f t="shared" ref="D63:M63" si="60">D143+D191+D239+D287+D367+D415+D463+D511+D559+D607+D655+D703+D751+D799+D847</f>
        <v>304</v>
      </c>
      <c r="E63" s="648">
        <f t="shared" si="60"/>
        <v>56</v>
      </c>
      <c r="F63" s="648">
        <f t="shared" si="60"/>
        <v>108</v>
      </c>
      <c r="G63" s="648">
        <f t="shared" si="60"/>
        <v>0</v>
      </c>
      <c r="H63" s="648">
        <f t="shared" si="60"/>
        <v>0</v>
      </c>
      <c r="I63" s="648">
        <f t="shared" si="60"/>
        <v>0</v>
      </c>
      <c r="J63" s="648">
        <f t="shared" si="60"/>
        <v>0</v>
      </c>
      <c r="K63" s="648">
        <f t="shared" si="60"/>
        <v>8</v>
      </c>
      <c r="L63" s="648">
        <f t="shared" si="60"/>
        <v>1</v>
      </c>
      <c r="M63" s="624">
        <f t="shared" si="60"/>
        <v>131</v>
      </c>
    </row>
    <row r="64" spans="1:13" ht="16.5" customHeight="1">
      <c r="A64" s="1739"/>
      <c r="B64" s="1744"/>
      <c r="C64" s="601" t="s">
        <v>228</v>
      </c>
      <c r="D64" s="648">
        <f t="shared" ref="D64:M64" si="61">D144+D192+D240+D288+D368+D416+D464+D512+D560+D608+D656+D704+D752+D800+D848</f>
        <v>13717</v>
      </c>
      <c r="E64" s="648">
        <f t="shared" si="61"/>
        <v>3150</v>
      </c>
      <c r="F64" s="648">
        <f t="shared" si="61"/>
        <v>9382</v>
      </c>
      <c r="G64" s="648">
        <f t="shared" si="61"/>
        <v>0</v>
      </c>
      <c r="H64" s="648">
        <f t="shared" si="61"/>
        <v>0</v>
      </c>
      <c r="I64" s="648">
        <f t="shared" si="61"/>
        <v>1</v>
      </c>
      <c r="J64" s="648">
        <f t="shared" si="61"/>
        <v>0</v>
      </c>
      <c r="K64" s="648">
        <f t="shared" si="61"/>
        <v>5</v>
      </c>
      <c r="L64" s="648">
        <f t="shared" si="61"/>
        <v>849</v>
      </c>
      <c r="M64" s="624">
        <f t="shared" si="61"/>
        <v>330</v>
      </c>
    </row>
    <row r="65" spans="1:13" ht="16.5" customHeight="1">
      <c r="A65" s="1739"/>
      <c r="B65" s="1744" t="s">
        <v>47</v>
      </c>
      <c r="C65" s="601" t="s">
        <v>49</v>
      </c>
      <c r="D65" s="648">
        <f t="shared" ref="D65:M65" si="62">D145+D193+D241+D289+D369+D417+D465+D513+D561+D609+D657+D705+D753+D801+D849</f>
        <v>2</v>
      </c>
      <c r="E65" s="648">
        <f t="shared" si="62"/>
        <v>2</v>
      </c>
      <c r="F65" s="648">
        <f t="shared" si="62"/>
        <v>0</v>
      </c>
      <c r="G65" s="648">
        <f t="shared" si="62"/>
        <v>0</v>
      </c>
      <c r="H65" s="648">
        <f t="shared" si="62"/>
        <v>0</v>
      </c>
      <c r="I65" s="648">
        <f t="shared" si="62"/>
        <v>0</v>
      </c>
      <c r="J65" s="648">
        <f t="shared" si="62"/>
        <v>0</v>
      </c>
      <c r="K65" s="648">
        <f t="shared" si="62"/>
        <v>0</v>
      </c>
      <c r="L65" s="648">
        <f t="shared" si="62"/>
        <v>0</v>
      </c>
      <c r="M65" s="624">
        <f t="shared" si="62"/>
        <v>0</v>
      </c>
    </row>
    <row r="66" spans="1:13" ht="16.5" customHeight="1">
      <c r="A66" s="1739"/>
      <c r="B66" s="1744"/>
      <c r="C66" s="601" t="s">
        <v>228</v>
      </c>
      <c r="D66" s="648">
        <f t="shared" ref="D66:M66" si="63">D146+D194+D242+D290+D370+D418+D466+D514+D562+D610+D658+D706+D754+D802+D850</f>
        <v>97</v>
      </c>
      <c r="E66" s="648">
        <f t="shared" si="63"/>
        <v>19</v>
      </c>
      <c r="F66" s="648">
        <f t="shared" si="63"/>
        <v>65</v>
      </c>
      <c r="G66" s="648">
        <f t="shared" si="63"/>
        <v>0</v>
      </c>
      <c r="H66" s="648">
        <f t="shared" si="63"/>
        <v>0</v>
      </c>
      <c r="I66" s="648">
        <f t="shared" si="63"/>
        <v>0</v>
      </c>
      <c r="J66" s="648">
        <f t="shared" si="63"/>
        <v>0</v>
      </c>
      <c r="K66" s="648">
        <f t="shared" si="63"/>
        <v>1</v>
      </c>
      <c r="L66" s="648">
        <f t="shared" si="63"/>
        <v>10</v>
      </c>
      <c r="M66" s="624">
        <f t="shared" si="63"/>
        <v>2</v>
      </c>
    </row>
    <row r="67" spans="1:13" ht="16.5" customHeight="1">
      <c r="A67" s="1739"/>
      <c r="B67" s="1744" t="s">
        <v>45</v>
      </c>
      <c r="C67" s="601" t="s">
        <v>49</v>
      </c>
      <c r="D67" s="648">
        <f t="shared" ref="D67:M67" si="64">D147+D195+D243+D291+D371+D419+D467+D515+D563+D611+D659+D707+D755+D803+D851</f>
        <v>25</v>
      </c>
      <c r="E67" s="648">
        <f t="shared" si="64"/>
        <v>0</v>
      </c>
      <c r="F67" s="648">
        <f t="shared" si="64"/>
        <v>6</v>
      </c>
      <c r="G67" s="648">
        <f t="shared" si="64"/>
        <v>0</v>
      </c>
      <c r="H67" s="648">
        <f t="shared" si="64"/>
        <v>0</v>
      </c>
      <c r="I67" s="648">
        <f t="shared" si="64"/>
        <v>0</v>
      </c>
      <c r="J67" s="648">
        <f t="shared" si="64"/>
        <v>0</v>
      </c>
      <c r="K67" s="648">
        <f t="shared" si="64"/>
        <v>1</v>
      </c>
      <c r="L67" s="648">
        <f t="shared" si="64"/>
        <v>0</v>
      </c>
      <c r="M67" s="624">
        <f t="shared" si="64"/>
        <v>18</v>
      </c>
    </row>
    <row r="68" spans="1:13" ht="16.5" customHeight="1" thickBot="1">
      <c r="A68" s="1587"/>
      <c r="B68" s="1735"/>
      <c r="C68" s="426" t="s">
        <v>228</v>
      </c>
      <c r="D68" s="574">
        <f t="shared" ref="D68:M68" si="65">D148+D196+D244+D292+D372+D420+D468+D516+D564+D612+D660+D708+D756+D804+D852</f>
        <v>1099</v>
      </c>
      <c r="E68" s="574">
        <f t="shared" si="65"/>
        <v>103</v>
      </c>
      <c r="F68" s="574">
        <f t="shared" si="65"/>
        <v>774</v>
      </c>
      <c r="G68" s="574">
        <f t="shared" si="65"/>
        <v>0</v>
      </c>
      <c r="H68" s="574">
        <f t="shared" si="65"/>
        <v>0</v>
      </c>
      <c r="I68" s="574">
        <f t="shared" si="65"/>
        <v>18</v>
      </c>
      <c r="J68" s="574">
        <f t="shared" si="65"/>
        <v>17</v>
      </c>
      <c r="K68" s="574">
        <f t="shared" si="65"/>
        <v>17</v>
      </c>
      <c r="L68" s="574">
        <f t="shared" si="65"/>
        <v>138</v>
      </c>
      <c r="M68" s="575">
        <f t="shared" si="65"/>
        <v>32</v>
      </c>
    </row>
    <row r="69" spans="1:13" ht="16.5" customHeight="1">
      <c r="A69" s="1740" t="s">
        <v>318</v>
      </c>
      <c r="B69" s="1741" t="s">
        <v>46</v>
      </c>
      <c r="C69" s="633" t="s">
        <v>49</v>
      </c>
      <c r="D69" s="617">
        <v>1862</v>
      </c>
      <c r="E69" s="617">
        <v>164</v>
      </c>
      <c r="F69" s="617">
        <v>295</v>
      </c>
      <c r="G69" s="617">
        <v>7</v>
      </c>
      <c r="H69" s="617">
        <v>3</v>
      </c>
      <c r="I69" s="617">
        <v>0</v>
      </c>
      <c r="J69" s="617">
        <v>3</v>
      </c>
      <c r="K69" s="617">
        <v>67</v>
      </c>
      <c r="L69" s="617">
        <v>12</v>
      </c>
      <c r="M69" s="618">
        <v>1311</v>
      </c>
    </row>
    <row r="70" spans="1:13" ht="16.5" customHeight="1">
      <c r="A70" s="1739"/>
      <c r="B70" s="1736"/>
      <c r="C70" s="631" t="s">
        <v>228</v>
      </c>
      <c r="D70" s="623">
        <v>49571</v>
      </c>
      <c r="E70" s="623">
        <v>6543</v>
      </c>
      <c r="F70" s="623">
        <v>35672</v>
      </c>
      <c r="G70" s="623">
        <v>379</v>
      </c>
      <c r="H70" s="623">
        <v>58</v>
      </c>
      <c r="I70" s="623">
        <v>140</v>
      </c>
      <c r="J70" s="623">
        <v>140</v>
      </c>
      <c r="K70" s="623">
        <v>116</v>
      </c>
      <c r="L70" s="623">
        <v>4998</v>
      </c>
      <c r="M70" s="624">
        <v>1525</v>
      </c>
    </row>
    <row r="71" spans="1:13" ht="16.5" customHeight="1">
      <c r="A71" s="1739"/>
      <c r="B71" s="1736" t="s">
        <v>44</v>
      </c>
      <c r="C71" s="631" t="s">
        <v>49</v>
      </c>
      <c r="D71" s="623">
        <v>91</v>
      </c>
      <c r="E71" s="623">
        <v>13</v>
      </c>
      <c r="F71" s="623">
        <v>27</v>
      </c>
      <c r="G71" s="623">
        <v>5</v>
      </c>
      <c r="H71" s="623">
        <v>0</v>
      </c>
      <c r="I71" s="623">
        <v>0</v>
      </c>
      <c r="J71" s="623">
        <v>0</v>
      </c>
      <c r="K71" s="623">
        <v>2</v>
      </c>
      <c r="L71" s="623">
        <v>1</v>
      </c>
      <c r="M71" s="624">
        <v>43</v>
      </c>
    </row>
    <row r="72" spans="1:13" ht="16.5" customHeight="1">
      <c r="A72" s="1739"/>
      <c r="B72" s="1736"/>
      <c r="C72" s="631" t="s">
        <v>228</v>
      </c>
      <c r="D72" s="623">
        <v>9737</v>
      </c>
      <c r="E72" s="623">
        <v>726</v>
      </c>
      <c r="F72" s="623">
        <v>7082</v>
      </c>
      <c r="G72" s="623">
        <v>318</v>
      </c>
      <c r="H72" s="623">
        <v>44</v>
      </c>
      <c r="I72" s="623">
        <v>40</v>
      </c>
      <c r="J72" s="623">
        <v>56</v>
      </c>
      <c r="K72" s="623">
        <v>15</v>
      </c>
      <c r="L72" s="623">
        <v>1018</v>
      </c>
      <c r="M72" s="624">
        <v>438</v>
      </c>
    </row>
    <row r="73" spans="1:13" ht="16.5" customHeight="1">
      <c r="A73" s="1739"/>
      <c r="B73" s="1736" t="s">
        <v>915</v>
      </c>
      <c r="C73" s="631" t="s">
        <v>49</v>
      </c>
      <c r="D73" s="623">
        <v>14</v>
      </c>
      <c r="E73" s="623">
        <v>2</v>
      </c>
      <c r="F73" s="623">
        <v>5</v>
      </c>
      <c r="G73" s="623">
        <v>0</v>
      </c>
      <c r="H73" s="623">
        <v>0</v>
      </c>
      <c r="I73" s="623">
        <v>0</v>
      </c>
      <c r="J73" s="623">
        <v>0</v>
      </c>
      <c r="K73" s="623">
        <v>2</v>
      </c>
      <c r="L73" s="623">
        <v>0</v>
      </c>
      <c r="M73" s="624">
        <v>5</v>
      </c>
    </row>
    <row r="74" spans="1:13" ht="16.5" customHeight="1">
      <c r="A74" s="1739"/>
      <c r="B74" s="1736"/>
      <c r="C74" s="631" t="s">
        <v>228</v>
      </c>
      <c r="D74" s="623">
        <v>374</v>
      </c>
      <c r="E74" s="623">
        <v>37</v>
      </c>
      <c r="F74" s="623">
        <v>242</v>
      </c>
      <c r="G74" s="623">
        <v>13</v>
      </c>
      <c r="H74" s="623">
        <v>6</v>
      </c>
      <c r="I74" s="623">
        <v>4</v>
      </c>
      <c r="J74" s="623">
        <v>3</v>
      </c>
      <c r="K74" s="623">
        <v>0</v>
      </c>
      <c r="L74" s="623">
        <v>39</v>
      </c>
      <c r="M74" s="624">
        <v>30</v>
      </c>
    </row>
    <row r="75" spans="1:13" ht="16.5" customHeight="1">
      <c r="A75" s="1739"/>
      <c r="B75" s="1736" t="s">
        <v>916</v>
      </c>
      <c r="C75" s="631" t="s">
        <v>49</v>
      </c>
      <c r="D75" s="623">
        <v>64</v>
      </c>
      <c r="E75" s="623">
        <v>9</v>
      </c>
      <c r="F75" s="623">
        <v>4</v>
      </c>
      <c r="G75" s="623">
        <v>1</v>
      </c>
      <c r="H75" s="623">
        <v>0</v>
      </c>
      <c r="I75" s="623">
        <v>0</v>
      </c>
      <c r="J75" s="623">
        <v>0</v>
      </c>
      <c r="K75" s="623">
        <v>0</v>
      </c>
      <c r="L75" s="623">
        <v>0</v>
      </c>
      <c r="M75" s="624">
        <v>50</v>
      </c>
    </row>
    <row r="76" spans="1:13" ht="17.25" customHeight="1">
      <c r="A76" s="1739"/>
      <c r="B76" s="1736"/>
      <c r="C76" s="631" t="s">
        <v>228</v>
      </c>
      <c r="D76" s="623">
        <v>1252</v>
      </c>
      <c r="E76" s="623">
        <v>156</v>
      </c>
      <c r="F76" s="623">
        <v>846</v>
      </c>
      <c r="G76" s="623">
        <v>25</v>
      </c>
      <c r="H76" s="623">
        <v>3</v>
      </c>
      <c r="I76" s="623">
        <v>4</v>
      </c>
      <c r="J76" s="623">
        <v>2</v>
      </c>
      <c r="K76" s="623">
        <v>8</v>
      </c>
      <c r="L76" s="623">
        <v>119</v>
      </c>
      <c r="M76" s="624">
        <v>89</v>
      </c>
    </row>
    <row r="77" spans="1:13" ht="16.5" customHeight="1">
      <c r="A77" s="1739"/>
      <c r="B77" s="1736" t="s">
        <v>917</v>
      </c>
      <c r="C77" s="631" t="s">
        <v>49</v>
      </c>
      <c r="D77" s="623">
        <v>1447</v>
      </c>
      <c r="E77" s="623">
        <v>94</v>
      </c>
      <c r="F77" s="623">
        <v>157</v>
      </c>
      <c r="G77" s="623">
        <v>1</v>
      </c>
      <c r="H77" s="623">
        <v>3</v>
      </c>
      <c r="I77" s="623">
        <v>0</v>
      </c>
      <c r="J77" s="623">
        <v>3</v>
      </c>
      <c r="K77" s="623">
        <v>47</v>
      </c>
      <c r="L77" s="623">
        <v>8</v>
      </c>
      <c r="M77" s="624">
        <v>1134</v>
      </c>
    </row>
    <row r="78" spans="1:13" ht="16.5" customHeight="1">
      <c r="A78" s="1739"/>
      <c r="B78" s="1736"/>
      <c r="C78" s="631" t="s">
        <v>228</v>
      </c>
      <c r="D78" s="623">
        <v>20416</v>
      </c>
      <c r="E78" s="623">
        <v>2231</v>
      </c>
      <c r="F78" s="623">
        <v>15356</v>
      </c>
      <c r="G78" s="623">
        <v>20</v>
      </c>
      <c r="H78" s="623">
        <v>4</v>
      </c>
      <c r="I78" s="623">
        <v>56</v>
      </c>
      <c r="J78" s="623">
        <v>49</v>
      </c>
      <c r="K78" s="623">
        <v>53</v>
      </c>
      <c r="L78" s="623">
        <v>2087</v>
      </c>
      <c r="M78" s="624">
        <v>560</v>
      </c>
    </row>
    <row r="79" spans="1:13" ht="16.5" customHeight="1">
      <c r="A79" s="1739"/>
      <c r="B79" s="1736" t="s">
        <v>48</v>
      </c>
      <c r="C79" s="631" t="s">
        <v>49</v>
      </c>
      <c r="D79" s="623">
        <v>225</v>
      </c>
      <c r="E79" s="623">
        <v>44</v>
      </c>
      <c r="F79" s="623">
        <v>93</v>
      </c>
      <c r="G79" s="623">
        <v>0</v>
      </c>
      <c r="H79" s="623">
        <v>0</v>
      </c>
      <c r="I79" s="623">
        <v>0</v>
      </c>
      <c r="J79" s="623">
        <v>0</v>
      </c>
      <c r="K79" s="623">
        <v>16</v>
      </c>
      <c r="L79" s="623">
        <v>3</v>
      </c>
      <c r="M79" s="624">
        <v>69</v>
      </c>
    </row>
    <row r="80" spans="1:13" ht="16.5" customHeight="1">
      <c r="A80" s="1739"/>
      <c r="B80" s="1736"/>
      <c r="C80" s="631" t="s">
        <v>228</v>
      </c>
      <c r="D80" s="623">
        <v>15305</v>
      </c>
      <c r="E80" s="623">
        <v>3204</v>
      </c>
      <c r="F80" s="623">
        <v>10326</v>
      </c>
      <c r="G80" s="623">
        <v>0</v>
      </c>
      <c r="H80" s="623">
        <v>1</v>
      </c>
      <c r="I80" s="623">
        <v>0</v>
      </c>
      <c r="J80" s="623">
        <v>0</v>
      </c>
      <c r="K80" s="623">
        <v>10</v>
      </c>
      <c r="L80" s="623">
        <v>1440</v>
      </c>
      <c r="M80" s="624">
        <v>324</v>
      </c>
    </row>
    <row r="81" spans="1:13" ht="16.5" customHeight="1">
      <c r="A81" s="1739"/>
      <c r="B81" s="1736" t="s">
        <v>47</v>
      </c>
      <c r="C81" s="631" t="s">
        <v>49</v>
      </c>
      <c r="D81" s="623">
        <v>5</v>
      </c>
      <c r="E81" s="623">
        <v>1</v>
      </c>
      <c r="F81" s="623">
        <v>1</v>
      </c>
      <c r="G81" s="623">
        <v>0</v>
      </c>
      <c r="H81" s="623">
        <v>0</v>
      </c>
      <c r="I81" s="623">
        <v>0</v>
      </c>
      <c r="J81" s="623">
        <v>0</v>
      </c>
      <c r="K81" s="623">
        <v>0</v>
      </c>
      <c r="L81" s="623">
        <v>0</v>
      </c>
      <c r="M81" s="624">
        <v>3</v>
      </c>
    </row>
    <row r="82" spans="1:13" ht="16.5" customHeight="1">
      <c r="A82" s="1739"/>
      <c r="B82" s="1736"/>
      <c r="C82" s="631" t="s">
        <v>228</v>
      </c>
      <c r="D82" s="623">
        <v>177</v>
      </c>
      <c r="E82" s="623">
        <v>25</v>
      </c>
      <c r="F82" s="623">
        <v>123</v>
      </c>
      <c r="G82" s="623">
        <v>1</v>
      </c>
      <c r="H82" s="623">
        <v>0</v>
      </c>
      <c r="I82" s="623">
        <v>0</v>
      </c>
      <c r="J82" s="623">
        <v>0</v>
      </c>
      <c r="K82" s="623">
        <v>2</v>
      </c>
      <c r="L82" s="623">
        <v>23</v>
      </c>
      <c r="M82" s="624">
        <v>3</v>
      </c>
    </row>
    <row r="83" spans="1:13" ht="16.5" customHeight="1">
      <c r="A83" s="1739"/>
      <c r="B83" s="1736" t="s">
        <v>45</v>
      </c>
      <c r="C83" s="631" t="s">
        <v>49</v>
      </c>
      <c r="D83" s="623">
        <v>16</v>
      </c>
      <c r="E83" s="623">
        <v>1</v>
      </c>
      <c r="F83" s="623">
        <v>8</v>
      </c>
      <c r="G83" s="623">
        <v>0</v>
      </c>
      <c r="H83" s="623">
        <v>0</v>
      </c>
      <c r="I83" s="623">
        <v>0</v>
      </c>
      <c r="J83" s="623">
        <v>0</v>
      </c>
      <c r="K83" s="623">
        <v>0</v>
      </c>
      <c r="L83" s="623">
        <v>0</v>
      </c>
      <c r="M83" s="624">
        <v>7</v>
      </c>
    </row>
    <row r="84" spans="1:13" ht="16.5" customHeight="1">
      <c r="A84" s="1739"/>
      <c r="B84" s="1736"/>
      <c r="C84" s="631" t="s">
        <v>228</v>
      </c>
      <c r="D84" s="623">
        <v>2310</v>
      </c>
      <c r="E84" s="623">
        <v>164</v>
      </c>
      <c r="F84" s="623">
        <v>1697</v>
      </c>
      <c r="G84" s="623">
        <v>2</v>
      </c>
      <c r="H84" s="623">
        <v>0</v>
      </c>
      <c r="I84" s="623">
        <v>36</v>
      </c>
      <c r="J84" s="623">
        <v>30</v>
      </c>
      <c r="K84" s="623">
        <v>28</v>
      </c>
      <c r="L84" s="623">
        <v>272</v>
      </c>
      <c r="M84" s="624">
        <v>81</v>
      </c>
    </row>
    <row r="85" spans="1:13" ht="16.5" customHeight="1">
      <c r="A85" s="1739" t="s">
        <v>298</v>
      </c>
      <c r="B85" s="1736" t="s">
        <v>46</v>
      </c>
      <c r="C85" s="631" t="s">
        <v>49</v>
      </c>
      <c r="D85" s="623">
        <v>1862</v>
      </c>
      <c r="E85" s="623">
        <v>164</v>
      </c>
      <c r="F85" s="623">
        <v>295</v>
      </c>
      <c r="G85" s="623">
        <v>7</v>
      </c>
      <c r="H85" s="623">
        <v>3</v>
      </c>
      <c r="I85" s="623">
        <v>0</v>
      </c>
      <c r="J85" s="623">
        <v>3</v>
      </c>
      <c r="K85" s="623">
        <v>67</v>
      </c>
      <c r="L85" s="623">
        <v>12</v>
      </c>
      <c r="M85" s="624">
        <v>1311</v>
      </c>
    </row>
    <row r="86" spans="1:13" ht="16.5" customHeight="1">
      <c r="A86" s="1739"/>
      <c r="B86" s="1736"/>
      <c r="C86" s="631" t="s">
        <v>228</v>
      </c>
      <c r="D86" s="623">
        <v>49571</v>
      </c>
      <c r="E86" s="623">
        <v>6543</v>
      </c>
      <c r="F86" s="623">
        <v>35672</v>
      </c>
      <c r="G86" s="623">
        <v>379</v>
      </c>
      <c r="H86" s="623">
        <v>58</v>
      </c>
      <c r="I86" s="623">
        <v>140</v>
      </c>
      <c r="J86" s="623">
        <v>140</v>
      </c>
      <c r="K86" s="623">
        <v>116</v>
      </c>
      <c r="L86" s="623">
        <v>4998</v>
      </c>
      <c r="M86" s="624">
        <v>1525</v>
      </c>
    </row>
    <row r="87" spans="1:13" ht="16.5" customHeight="1">
      <c r="A87" s="1739"/>
      <c r="B87" s="1736" t="s">
        <v>44</v>
      </c>
      <c r="C87" s="631" t="s">
        <v>49</v>
      </c>
      <c r="D87" s="623">
        <v>91</v>
      </c>
      <c r="E87" s="623">
        <v>13</v>
      </c>
      <c r="F87" s="623">
        <v>27</v>
      </c>
      <c r="G87" s="623">
        <v>5</v>
      </c>
      <c r="H87" s="623">
        <v>0</v>
      </c>
      <c r="I87" s="623">
        <v>0</v>
      </c>
      <c r="J87" s="623">
        <v>0</v>
      </c>
      <c r="K87" s="623">
        <v>2</v>
      </c>
      <c r="L87" s="623">
        <v>1</v>
      </c>
      <c r="M87" s="624">
        <v>43</v>
      </c>
    </row>
    <row r="88" spans="1:13" ht="16.5" customHeight="1">
      <c r="A88" s="1739"/>
      <c r="B88" s="1736"/>
      <c r="C88" s="631" t="s">
        <v>228</v>
      </c>
      <c r="D88" s="623">
        <v>9737</v>
      </c>
      <c r="E88" s="623">
        <v>726</v>
      </c>
      <c r="F88" s="623">
        <v>7082</v>
      </c>
      <c r="G88" s="623">
        <v>318</v>
      </c>
      <c r="H88" s="623">
        <v>44</v>
      </c>
      <c r="I88" s="623">
        <v>40</v>
      </c>
      <c r="J88" s="623">
        <v>56</v>
      </c>
      <c r="K88" s="623">
        <v>15</v>
      </c>
      <c r="L88" s="623">
        <v>1018</v>
      </c>
      <c r="M88" s="624">
        <v>438</v>
      </c>
    </row>
    <row r="89" spans="1:13" ht="16.5" customHeight="1">
      <c r="A89" s="1739"/>
      <c r="B89" s="1736" t="s">
        <v>915</v>
      </c>
      <c r="C89" s="631" t="s">
        <v>49</v>
      </c>
      <c r="D89" s="623">
        <v>14</v>
      </c>
      <c r="E89" s="623">
        <v>2</v>
      </c>
      <c r="F89" s="623">
        <v>5</v>
      </c>
      <c r="G89" s="623">
        <v>0</v>
      </c>
      <c r="H89" s="623">
        <v>0</v>
      </c>
      <c r="I89" s="623">
        <v>0</v>
      </c>
      <c r="J89" s="623">
        <v>0</v>
      </c>
      <c r="K89" s="623">
        <v>2</v>
      </c>
      <c r="L89" s="623">
        <v>0</v>
      </c>
      <c r="M89" s="624">
        <v>5</v>
      </c>
    </row>
    <row r="90" spans="1:13" ht="16.5" customHeight="1">
      <c r="A90" s="1739"/>
      <c r="B90" s="1736"/>
      <c r="C90" s="631" t="s">
        <v>228</v>
      </c>
      <c r="D90" s="623">
        <v>374</v>
      </c>
      <c r="E90" s="623">
        <v>37</v>
      </c>
      <c r="F90" s="623">
        <v>242</v>
      </c>
      <c r="G90" s="623">
        <v>13</v>
      </c>
      <c r="H90" s="623">
        <v>6</v>
      </c>
      <c r="I90" s="623">
        <v>4</v>
      </c>
      <c r="J90" s="623">
        <v>3</v>
      </c>
      <c r="K90" s="623">
        <v>0</v>
      </c>
      <c r="L90" s="623">
        <v>39</v>
      </c>
      <c r="M90" s="624">
        <v>30</v>
      </c>
    </row>
    <row r="91" spans="1:13" ht="16.5" customHeight="1">
      <c r="A91" s="1739"/>
      <c r="B91" s="1736" t="s">
        <v>916</v>
      </c>
      <c r="C91" s="631" t="s">
        <v>49</v>
      </c>
      <c r="D91" s="623">
        <v>64</v>
      </c>
      <c r="E91" s="623">
        <v>9</v>
      </c>
      <c r="F91" s="623">
        <v>4</v>
      </c>
      <c r="G91" s="623">
        <v>1</v>
      </c>
      <c r="H91" s="623">
        <v>0</v>
      </c>
      <c r="I91" s="623">
        <v>0</v>
      </c>
      <c r="J91" s="623">
        <v>0</v>
      </c>
      <c r="K91" s="623">
        <v>0</v>
      </c>
      <c r="L91" s="623">
        <v>0</v>
      </c>
      <c r="M91" s="624">
        <v>50</v>
      </c>
    </row>
    <row r="92" spans="1:13" ht="16.5" customHeight="1">
      <c r="A92" s="1739"/>
      <c r="B92" s="1736"/>
      <c r="C92" s="631" t="s">
        <v>228</v>
      </c>
      <c r="D92" s="623">
        <v>1252</v>
      </c>
      <c r="E92" s="623">
        <v>156</v>
      </c>
      <c r="F92" s="623">
        <v>846</v>
      </c>
      <c r="G92" s="623">
        <v>25</v>
      </c>
      <c r="H92" s="623">
        <v>3</v>
      </c>
      <c r="I92" s="623">
        <v>4</v>
      </c>
      <c r="J92" s="623">
        <v>2</v>
      </c>
      <c r="K92" s="623">
        <v>8</v>
      </c>
      <c r="L92" s="623">
        <v>119</v>
      </c>
      <c r="M92" s="624">
        <v>89</v>
      </c>
    </row>
    <row r="93" spans="1:13" ht="16.5" customHeight="1">
      <c r="A93" s="1739"/>
      <c r="B93" s="1736" t="s">
        <v>917</v>
      </c>
      <c r="C93" s="631" t="s">
        <v>49</v>
      </c>
      <c r="D93" s="623">
        <v>1447</v>
      </c>
      <c r="E93" s="623">
        <v>94</v>
      </c>
      <c r="F93" s="623">
        <v>157</v>
      </c>
      <c r="G93" s="623">
        <v>1</v>
      </c>
      <c r="H93" s="623">
        <v>3</v>
      </c>
      <c r="I93" s="623">
        <v>0</v>
      </c>
      <c r="J93" s="623">
        <v>3</v>
      </c>
      <c r="K93" s="623">
        <v>47</v>
      </c>
      <c r="L93" s="623">
        <v>8</v>
      </c>
      <c r="M93" s="624">
        <v>1134</v>
      </c>
    </row>
    <row r="94" spans="1:13" ht="16.5" customHeight="1">
      <c r="A94" s="1739"/>
      <c r="B94" s="1736"/>
      <c r="C94" s="631" t="s">
        <v>228</v>
      </c>
      <c r="D94" s="623">
        <v>20416</v>
      </c>
      <c r="E94" s="623">
        <v>2231</v>
      </c>
      <c r="F94" s="623">
        <v>15356</v>
      </c>
      <c r="G94" s="623">
        <v>20</v>
      </c>
      <c r="H94" s="623">
        <v>4</v>
      </c>
      <c r="I94" s="623">
        <v>56</v>
      </c>
      <c r="J94" s="623">
        <v>49</v>
      </c>
      <c r="K94" s="623">
        <v>53</v>
      </c>
      <c r="L94" s="623">
        <v>2087</v>
      </c>
      <c r="M94" s="624">
        <v>560</v>
      </c>
    </row>
    <row r="95" spans="1:13" ht="16.5" customHeight="1">
      <c r="A95" s="1739"/>
      <c r="B95" s="1736" t="s">
        <v>48</v>
      </c>
      <c r="C95" s="631" t="s">
        <v>49</v>
      </c>
      <c r="D95" s="623">
        <v>225</v>
      </c>
      <c r="E95" s="623">
        <v>44</v>
      </c>
      <c r="F95" s="623">
        <v>93</v>
      </c>
      <c r="G95" s="623">
        <v>0</v>
      </c>
      <c r="H95" s="623">
        <v>0</v>
      </c>
      <c r="I95" s="623">
        <v>0</v>
      </c>
      <c r="J95" s="623">
        <v>0</v>
      </c>
      <c r="K95" s="623">
        <v>16</v>
      </c>
      <c r="L95" s="623">
        <v>3</v>
      </c>
      <c r="M95" s="624">
        <v>69</v>
      </c>
    </row>
    <row r="96" spans="1:13" ht="16.5" customHeight="1">
      <c r="A96" s="1739"/>
      <c r="B96" s="1736"/>
      <c r="C96" s="631" t="s">
        <v>228</v>
      </c>
      <c r="D96" s="623">
        <v>15305</v>
      </c>
      <c r="E96" s="623">
        <v>3204</v>
      </c>
      <c r="F96" s="623">
        <v>10326</v>
      </c>
      <c r="G96" s="623">
        <v>0</v>
      </c>
      <c r="H96" s="623">
        <v>1</v>
      </c>
      <c r="I96" s="623">
        <v>0</v>
      </c>
      <c r="J96" s="623">
        <v>0</v>
      </c>
      <c r="K96" s="623">
        <v>10</v>
      </c>
      <c r="L96" s="623">
        <v>1440</v>
      </c>
      <c r="M96" s="624">
        <v>324</v>
      </c>
    </row>
    <row r="97" spans="1:13" ht="16.5" customHeight="1">
      <c r="A97" s="1739"/>
      <c r="B97" s="1736" t="s">
        <v>47</v>
      </c>
      <c r="C97" s="631" t="s">
        <v>49</v>
      </c>
      <c r="D97" s="623">
        <v>5</v>
      </c>
      <c r="E97" s="623">
        <v>1</v>
      </c>
      <c r="F97" s="623">
        <v>1</v>
      </c>
      <c r="G97" s="623">
        <v>0</v>
      </c>
      <c r="H97" s="623">
        <v>0</v>
      </c>
      <c r="I97" s="623">
        <v>0</v>
      </c>
      <c r="J97" s="623">
        <v>0</v>
      </c>
      <c r="K97" s="623">
        <v>0</v>
      </c>
      <c r="L97" s="623">
        <v>0</v>
      </c>
      <c r="M97" s="624">
        <v>3</v>
      </c>
    </row>
    <row r="98" spans="1:13" ht="16.5" customHeight="1">
      <c r="A98" s="1739"/>
      <c r="B98" s="1736"/>
      <c r="C98" s="631" t="s">
        <v>228</v>
      </c>
      <c r="D98" s="623">
        <v>177</v>
      </c>
      <c r="E98" s="623">
        <v>25</v>
      </c>
      <c r="F98" s="623">
        <v>123</v>
      </c>
      <c r="G98" s="623">
        <v>1</v>
      </c>
      <c r="H98" s="623">
        <v>0</v>
      </c>
      <c r="I98" s="623">
        <v>0</v>
      </c>
      <c r="J98" s="623">
        <v>0</v>
      </c>
      <c r="K98" s="623">
        <v>2</v>
      </c>
      <c r="L98" s="623">
        <v>23</v>
      </c>
      <c r="M98" s="624">
        <v>3</v>
      </c>
    </row>
    <row r="99" spans="1:13" ht="16.5" customHeight="1">
      <c r="A99" s="1739"/>
      <c r="B99" s="1736" t="s">
        <v>45</v>
      </c>
      <c r="C99" s="631" t="s">
        <v>49</v>
      </c>
      <c r="D99" s="623">
        <v>16</v>
      </c>
      <c r="E99" s="623">
        <v>1</v>
      </c>
      <c r="F99" s="623">
        <v>8</v>
      </c>
      <c r="G99" s="623">
        <v>0</v>
      </c>
      <c r="H99" s="623">
        <v>0</v>
      </c>
      <c r="I99" s="623">
        <v>0</v>
      </c>
      <c r="J99" s="623">
        <v>0</v>
      </c>
      <c r="K99" s="623">
        <v>0</v>
      </c>
      <c r="L99" s="623">
        <v>0</v>
      </c>
      <c r="M99" s="624">
        <v>7</v>
      </c>
    </row>
    <row r="100" spans="1:13" ht="17.25" customHeight="1" thickBot="1">
      <c r="A100" s="1745"/>
      <c r="B100" s="1735"/>
      <c r="C100" s="645" t="s">
        <v>228</v>
      </c>
      <c r="D100" s="646">
        <v>2310</v>
      </c>
      <c r="E100" s="646">
        <v>164</v>
      </c>
      <c r="F100" s="646">
        <v>1697</v>
      </c>
      <c r="G100" s="646">
        <v>2</v>
      </c>
      <c r="H100" s="646">
        <v>0</v>
      </c>
      <c r="I100" s="646">
        <v>36</v>
      </c>
      <c r="J100" s="646">
        <v>30</v>
      </c>
      <c r="K100" s="646">
        <v>28</v>
      </c>
      <c r="L100" s="646">
        <v>272</v>
      </c>
      <c r="M100" s="647">
        <v>81</v>
      </c>
    </row>
    <row r="101" spans="1:13" ht="16.5" customHeight="1">
      <c r="A101" s="1740" t="s">
        <v>319</v>
      </c>
      <c r="B101" s="1741" t="s">
        <v>46</v>
      </c>
      <c r="C101" s="633" t="s">
        <v>49</v>
      </c>
      <c r="D101" s="617">
        <v>846</v>
      </c>
      <c r="E101" s="617">
        <v>76</v>
      </c>
      <c r="F101" s="617">
        <v>75</v>
      </c>
      <c r="G101" s="617">
        <v>3</v>
      </c>
      <c r="H101" s="617">
        <v>4</v>
      </c>
      <c r="I101" s="617">
        <v>1</v>
      </c>
      <c r="J101" s="617">
        <v>1</v>
      </c>
      <c r="K101" s="617">
        <v>22</v>
      </c>
      <c r="L101" s="617">
        <v>0</v>
      </c>
      <c r="M101" s="618">
        <v>664</v>
      </c>
    </row>
    <row r="102" spans="1:13" ht="16.5" customHeight="1">
      <c r="A102" s="1739"/>
      <c r="B102" s="1744"/>
      <c r="C102" s="601" t="s">
        <v>228</v>
      </c>
      <c r="D102" s="648">
        <v>14183</v>
      </c>
      <c r="E102" s="648">
        <v>1814</v>
      </c>
      <c r="F102" s="648">
        <v>10632</v>
      </c>
      <c r="G102" s="648">
        <v>117</v>
      </c>
      <c r="H102" s="648">
        <v>42</v>
      </c>
      <c r="I102" s="648">
        <v>49</v>
      </c>
      <c r="J102" s="648">
        <v>63</v>
      </c>
      <c r="K102" s="648">
        <v>37</v>
      </c>
      <c r="L102" s="648">
        <v>1320</v>
      </c>
      <c r="M102" s="624">
        <v>109</v>
      </c>
    </row>
    <row r="103" spans="1:13" ht="16.5" customHeight="1">
      <c r="A103" s="1739"/>
      <c r="B103" s="1744" t="s">
        <v>44</v>
      </c>
      <c r="C103" s="601" t="s">
        <v>49</v>
      </c>
      <c r="D103" s="648">
        <v>132</v>
      </c>
      <c r="E103" s="648">
        <v>6</v>
      </c>
      <c r="F103" s="648">
        <v>0</v>
      </c>
      <c r="G103" s="648">
        <v>0</v>
      </c>
      <c r="H103" s="648">
        <v>1</v>
      </c>
      <c r="I103" s="648">
        <v>0</v>
      </c>
      <c r="J103" s="648">
        <v>0</v>
      </c>
      <c r="K103" s="648">
        <v>0</v>
      </c>
      <c r="L103" s="648">
        <v>0</v>
      </c>
      <c r="M103" s="624">
        <v>125</v>
      </c>
    </row>
    <row r="104" spans="1:13" ht="16.5" customHeight="1">
      <c r="A104" s="1739"/>
      <c r="B104" s="1744"/>
      <c r="C104" s="601" t="s">
        <v>228</v>
      </c>
      <c r="D104" s="648">
        <v>1604</v>
      </c>
      <c r="E104" s="648">
        <v>145</v>
      </c>
      <c r="F104" s="648">
        <v>1188</v>
      </c>
      <c r="G104" s="648">
        <v>27</v>
      </c>
      <c r="H104" s="648">
        <v>2</v>
      </c>
      <c r="I104" s="648">
        <v>8</v>
      </c>
      <c r="J104" s="648">
        <v>12</v>
      </c>
      <c r="K104" s="648">
        <v>5</v>
      </c>
      <c r="L104" s="648">
        <v>195</v>
      </c>
      <c r="M104" s="624">
        <v>22</v>
      </c>
    </row>
    <row r="105" spans="1:13" ht="16.5" customHeight="1">
      <c r="A105" s="1739"/>
      <c r="B105" s="1744" t="s">
        <v>915</v>
      </c>
      <c r="C105" s="601" t="s">
        <v>49</v>
      </c>
      <c r="D105" s="648">
        <v>107</v>
      </c>
      <c r="E105" s="648">
        <v>15</v>
      </c>
      <c r="F105" s="648">
        <v>13</v>
      </c>
      <c r="G105" s="648">
        <v>1</v>
      </c>
      <c r="H105" s="648">
        <v>3</v>
      </c>
      <c r="I105" s="648">
        <v>0</v>
      </c>
      <c r="J105" s="648">
        <v>0</v>
      </c>
      <c r="K105" s="648">
        <v>2</v>
      </c>
      <c r="L105" s="648">
        <v>0</v>
      </c>
      <c r="M105" s="624">
        <v>73</v>
      </c>
    </row>
    <row r="106" spans="1:13" ht="16.5" customHeight="1">
      <c r="A106" s="1739"/>
      <c r="B106" s="1744"/>
      <c r="C106" s="601" t="s">
        <v>228</v>
      </c>
      <c r="D106" s="648">
        <v>1029</v>
      </c>
      <c r="E106" s="648">
        <v>69</v>
      </c>
      <c r="F106" s="648">
        <v>736</v>
      </c>
      <c r="G106" s="648">
        <v>62</v>
      </c>
      <c r="H106" s="648">
        <v>26</v>
      </c>
      <c r="I106" s="648">
        <v>7</v>
      </c>
      <c r="J106" s="648">
        <v>7</v>
      </c>
      <c r="K106" s="648">
        <v>6</v>
      </c>
      <c r="L106" s="648">
        <v>111</v>
      </c>
      <c r="M106" s="624">
        <v>5</v>
      </c>
    </row>
    <row r="107" spans="1:13" ht="16.5" customHeight="1">
      <c r="A107" s="1739"/>
      <c r="B107" s="1744" t="s">
        <v>916</v>
      </c>
      <c r="C107" s="601" t="s">
        <v>49</v>
      </c>
      <c r="D107" s="648">
        <v>36</v>
      </c>
      <c r="E107" s="648">
        <v>1</v>
      </c>
      <c r="F107" s="648">
        <v>1</v>
      </c>
      <c r="G107" s="648">
        <v>0</v>
      </c>
      <c r="H107" s="648">
        <v>0</v>
      </c>
      <c r="I107" s="648">
        <v>0</v>
      </c>
      <c r="J107" s="648">
        <v>0</v>
      </c>
      <c r="K107" s="648">
        <v>0</v>
      </c>
      <c r="L107" s="648">
        <v>0</v>
      </c>
      <c r="M107" s="624">
        <v>34</v>
      </c>
    </row>
    <row r="108" spans="1:13" ht="17.25" customHeight="1">
      <c r="A108" s="1739"/>
      <c r="B108" s="1744"/>
      <c r="C108" s="601" t="s">
        <v>228</v>
      </c>
      <c r="D108" s="648">
        <v>395</v>
      </c>
      <c r="E108" s="648">
        <v>37</v>
      </c>
      <c r="F108" s="648">
        <v>297</v>
      </c>
      <c r="G108" s="648">
        <v>0</v>
      </c>
      <c r="H108" s="648">
        <v>0</v>
      </c>
      <c r="I108" s="648">
        <v>2</v>
      </c>
      <c r="J108" s="648">
        <v>2</v>
      </c>
      <c r="K108" s="648">
        <v>2</v>
      </c>
      <c r="L108" s="648">
        <v>46</v>
      </c>
      <c r="M108" s="624">
        <v>9</v>
      </c>
    </row>
    <row r="109" spans="1:13" ht="16.5" customHeight="1">
      <c r="A109" s="1739"/>
      <c r="B109" s="1744" t="s">
        <v>917</v>
      </c>
      <c r="C109" s="601" t="s">
        <v>49</v>
      </c>
      <c r="D109" s="648">
        <v>498</v>
      </c>
      <c r="E109" s="648">
        <v>45</v>
      </c>
      <c r="F109" s="648">
        <v>37</v>
      </c>
      <c r="G109" s="648">
        <v>2</v>
      </c>
      <c r="H109" s="648">
        <v>0</v>
      </c>
      <c r="I109" s="648">
        <v>0</v>
      </c>
      <c r="J109" s="648">
        <v>1</v>
      </c>
      <c r="K109" s="648">
        <v>17</v>
      </c>
      <c r="L109" s="648">
        <v>0</v>
      </c>
      <c r="M109" s="624">
        <v>396</v>
      </c>
    </row>
    <row r="110" spans="1:13" ht="16.5" customHeight="1">
      <c r="A110" s="1739"/>
      <c r="B110" s="1744"/>
      <c r="C110" s="601" t="s">
        <v>228</v>
      </c>
      <c r="D110" s="648">
        <v>7398</v>
      </c>
      <c r="E110" s="648">
        <v>765</v>
      </c>
      <c r="F110" s="648">
        <v>5763</v>
      </c>
      <c r="G110" s="648">
        <v>28</v>
      </c>
      <c r="H110" s="648">
        <v>14</v>
      </c>
      <c r="I110" s="648">
        <v>26</v>
      </c>
      <c r="J110" s="648">
        <v>36</v>
      </c>
      <c r="K110" s="648">
        <v>15</v>
      </c>
      <c r="L110" s="648">
        <v>691</v>
      </c>
      <c r="M110" s="624">
        <v>60</v>
      </c>
    </row>
    <row r="111" spans="1:13" ht="16.5" customHeight="1">
      <c r="A111" s="1739"/>
      <c r="B111" s="1744" t="s">
        <v>48</v>
      </c>
      <c r="C111" s="601" t="s">
        <v>49</v>
      </c>
      <c r="D111" s="648">
        <v>68</v>
      </c>
      <c r="E111" s="648">
        <v>9</v>
      </c>
      <c r="F111" s="648">
        <v>20</v>
      </c>
      <c r="G111" s="648">
        <v>0</v>
      </c>
      <c r="H111" s="648">
        <v>0</v>
      </c>
      <c r="I111" s="648">
        <v>1</v>
      </c>
      <c r="J111" s="648">
        <v>0</v>
      </c>
      <c r="K111" s="648">
        <v>3</v>
      </c>
      <c r="L111" s="648">
        <v>0</v>
      </c>
      <c r="M111" s="624">
        <v>35</v>
      </c>
    </row>
    <row r="112" spans="1:13" ht="16.5" customHeight="1">
      <c r="A112" s="1739"/>
      <c r="B112" s="1744"/>
      <c r="C112" s="601" t="s">
        <v>228</v>
      </c>
      <c r="D112" s="648">
        <v>3449</v>
      </c>
      <c r="E112" s="648">
        <v>764</v>
      </c>
      <c r="F112" s="648">
        <v>2435</v>
      </c>
      <c r="G112" s="648">
        <v>0</v>
      </c>
      <c r="H112" s="648">
        <v>0</v>
      </c>
      <c r="I112" s="648">
        <v>0</v>
      </c>
      <c r="J112" s="648">
        <v>1</v>
      </c>
      <c r="K112" s="648">
        <v>2</v>
      </c>
      <c r="L112" s="648">
        <v>235</v>
      </c>
      <c r="M112" s="624">
        <v>12</v>
      </c>
    </row>
    <row r="113" spans="1:13" ht="16.5" customHeight="1">
      <c r="A113" s="1739"/>
      <c r="B113" s="1744" t="s">
        <v>47</v>
      </c>
      <c r="C113" s="601" t="s">
        <v>49</v>
      </c>
      <c r="D113" s="648">
        <v>0</v>
      </c>
      <c r="E113" s="648">
        <v>0</v>
      </c>
      <c r="F113" s="648">
        <v>0</v>
      </c>
      <c r="G113" s="648">
        <v>0</v>
      </c>
      <c r="H113" s="648">
        <v>0</v>
      </c>
      <c r="I113" s="648">
        <v>0</v>
      </c>
      <c r="J113" s="648">
        <v>0</v>
      </c>
      <c r="K113" s="648">
        <v>0</v>
      </c>
      <c r="L113" s="648">
        <v>0</v>
      </c>
      <c r="M113" s="624">
        <v>0</v>
      </c>
    </row>
    <row r="114" spans="1:13" ht="16.5" customHeight="1">
      <c r="A114" s="1739"/>
      <c r="B114" s="1744"/>
      <c r="C114" s="601" t="s">
        <v>228</v>
      </c>
      <c r="D114" s="648">
        <v>24</v>
      </c>
      <c r="E114" s="648">
        <v>5</v>
      </c>
      <c r="F114" s="648">
        <v>15</v>
      </c>
      <c r="G114" s="648">
        <v>0</v>
      </c>
      <c r="H114" s="648">
        <v>0</v>
      </c>
      <c r="I114" s="648">
        <v>0</v>
      </c>
      <c r="J114" s="648">
        <v>0</v>
      </c>
      <c r="K114" s="648">
        <v>1</v>
      </c>
      <c r="L114" s="648">
        <v>3</v>
      </c>
      <c r="M114" s="624">
        <v>0</v>
      </c>
    </row>
    <row r="115" spans="1:13" ht="16.5" customHeight="1">
      <c r="A115" s="1739"/>
      <c r="B115" s="1744" t="s">
        <v>45</v>
      </c>
      <c r="C115" s="601" t="s">
        <v>49</v>
      </c>
      <c r="D115" s="648">
        <v>5</v>
      </c>
      <c r="E115" s="648">
        <v>0</v>
      </c>
      <c r="F115" s="648">
        <v>4</v>
      </c>
      <c r="G115" s="648">
        <v>0</v>
      </c>
      <c r="H115" s="648">
        <v>0</v>
      </c>
      <c r="I115" s="648">
        <v>0</v>
      </c>
      <c r="J115" s="648">
        <v>0</v>
      </c>
      <c r="K115" s="648">
        <v>0</v>
      </c>
      <c r="L115" s="648">
        <v>0</v>
      </c>
      <c r="M115" s="624">
        <v>1</v>
      </c>
    </row>
    <row r="116" spans="1:13" ht="16.5" customHeight="1">
      <c r="A116" s="1739"/>
      <c r="B116" s="1744"/>
      <c r="C116" s="601" t="s">
        <v>228</v>
      </c>
      <c r="D116" s="648">
        <v>284</v>
      </c>
      <c r="E116" s="648">
        <v>29</v>
      </c>
      <c r="F116" s="648">
        <v>198</v>
      </c>
      <c r="G116" s="648">
        <v>0</v>
      </c>
      <c r="H116" s="648">
        <v>0</v>
      </c>
      <c r="I116" s="648">
        <v>6</v>
      </c>
      <c r="J116" s="648">
        <v>5</v>
      </c>
      <c r="K116" s="648">
        <v>6</v>
      </c>
      <c r="L116" s="648">
        <v>39</v>
      </c>
      <c r="M116" s="624">
        <v>1</v>
      </c>
    </row>
    <row r="117" spans="1:13" ht="16.5" customHeight="1">
      <c r="A117" s="1739" t="s">
        <v>298</v>
      </c>
      <c r="B117" s="1744" t="s">
        <v>918</v>
      </c>
      <c r="C117" s="601" t="s">
        <v>49</v>
      </c>
      <c r="D117" s="648">
        <v>782</v>
      </c>
      <c r="E117" s="648">
        <v>71</v>
      </c>
      <c r="F117" s="648">
        <v>67</v>
      </c>
      <c r="G117" s="648">
        <v>3</v>
      </c>
      <c r="H117" s="648">
        <v>4</v>
      </c>
      <c r="I117" s="648">
        <v>1</v>
      </c>
      <c r="J117" s="648">
        <v>1</v>
      </c>
      <c r="K117" s="648">
        <v>20</v>
      </c>
      <c r="L117" s="648">
        <v>0</v>
      </c>
      <c r="M117" s="624">
        <v>615</v>
      </c>
    </row>
    <row r="118" spans="1:13" ht="16.5" customHeight="1">
      <c r="A118" s="1739"/>
      <c r="B118" s="1744"/>
      <c r="C118" s="601" t="s">
        <v>228</v>
      </c>
      <c r="D118" s="648">
        <v>13024</v>
      </c>
      <c r="E118" s="648">
        <v>1669</v>
      </c>
      <c r="F118" s="648">
        <v>9775</v>
      </c>
      <c r="G118" s="648">
        <v>106</v>
      </c>
      <c r="H118" s="648">
        <v>38</v>
      </c>
      <c r="I118" s="648">
        <v>43</v>
      </c>
      <c r="J118" s="648">
        <v>57</v>
      </c>
      <c r="K118" s="648">
        <v>32</v>
      </c>
      <c r="L118" s="648">
        <v>1201</v>
      </c>
      <c r="M118" s="624">
        <v>103</v>
      </c>
    </row>
    <row r="119" spans="1:13" ht="16.5" customHeight="1">
      <c r="A119" s="1739"/>
      <c r="B119" s="1744" t="s">
        <v>44</v>
      </c>
      <c r="C119" s="601" t="s">
        <v>49</v>
      </c>
      <c r="D119" s="648">
        <v>123</v>
      </c>
      <c r="E119" s="648">
        <v>5</v>
      </c>
      <c r="F119" s="648">
        <v>0</v>
      </c>
      <c r="G119" s="648">
        <v>0</v>
      </c>
      <c r="H119" s="648">
        <v>1</v>
      </c>
      <c r="I119" s="648">
        <v>0</v>
      </c>
      <c r="J119" s="648">
        <v>0</v>
      </c>
      <c r="K119" s="648">
        <v>0</v>
      </c>
      <c r="L119" s="648">
        <v>0</v>
      </c>
      <c r="M119" s="624">
        <v>117</v>
      </c>
    </row>
    <row r="120" spans="1:13" ht="16.5" customHeight="1">
      <c r="A120" s="1739"/>
      <c r="B120" s="1744"/>
      <c r="C120" s="601" t="s">
        <v>228</v>
      </c>
      <c r="D120" s="648">
        <v>1482</v>
      </c>
      <c r="E120" s="648">
        <v>134</v>
      </c>
      <c r="F120" s="648">
        <v>1097</v>
      </c>
      <c r="G120" s="648">
        <v>24</v>
      </c>
      <c r="H120" s="648">
        <v>2</v>
      </c>
      <c r="I120" s="648">
        <v>8</v>
      </c>
      <c r="J120" s="648">
        <v>12</v>
      </c>
      <c r="K120" s="648">
        <v>4</v>
      </c>
      <c r="L120" s="648">
        <v>183</v>
      </c>
      <c r="M120" s="624">
        <v>18</v>
      </c>
    </row>
    <row r="121" spans="1:13" ht="16.5" customHeight="1">
      <c r="A121" s="1739"/>
      <c r="B121" s="1744" t="s">
        <v>915</v>
      </c>
      <c r="C121" s="601" t="s">
        <v>49</v>
      </c>
      <c r="D121" s="648">
        <v>90</v>
      </c>
      <c r="E121" s="648">
        <v>14</v>
      </c>
      <c r="F121" s="648">
        <v>9</v>
      </c>
      <c r="G121" s="648">
        <v>1</v>
      </c>
      <c r="H121" s="648">
        <v>3</v>
      </c>
      <c r="I121" s="648">
        <v>0</v>
      </c>
      <c r="J121" s="648">
        <v>0</v>
      </c>
      <c r="K121" s="648">
        <v>2</v>
      </c>
      <c r="L121" s="648">
        <v>0</v>
      </c>
      <c r="M121" s="624">
        <v>61</v>
      </c>
    </row>
    <row r="122" spans="1:13" ht="16.5" customHeight="1">
      <c r="A122" s="1739"/>
      <c r="B122" s="1744"/>
      <c r="C122" s="601" t="s">
        <v>228</v>
      </c>
      <c r="D122" s="648">
        <v>906</v>
      </c>
      <c r="E122" s="648">
        <v>58</v>
      </c>
      <c r="F122" s="648">
        <v>643</v>
      </c>
      <c r="G122" s="648">
        <v>62</v>
      </c>
      <c r="H122" s="648">
        <v>26</v>
      </c>
      <c r="I122" s="648">
        <v>6</v>
      </c>
      <c r="J122" s="648">
        <v>6</v>
      </c>
      <c r="K122" s="648">
        <v>5</v>
      </c>
      <c r="L122" s="648">
        <v>95</v>
      </c>
      <c r="M122" s="624">
        <v>5</v>
      </c>
    </row>
    <row r="123" spans="1:13" ht="16.5" customHeight="1">
      <c r="A123" s="1739"/>
      <c r="B123" s="1744" t="s">
        <v>916</v>
      </c>
      <c r="C123" s="601" t="s">
        <v>49</v>
      </c>
      <c r="D123" s="648">
        <v>36</v>
      </c>
      <c r="E123" s="648">
        <v>1</v>
      </c>
      <c r="F123" s="648">
        <v>1</v>
      </c>
      <c r="G123" s="648">
        <v>0</v>
      </c>
      <c r="H123" s="648">
        <v>0</v>
      </c>
      <c r="I123" s="648">
        <v>0</v>
      </c>
      <c r="J123" s="648">
        <v>0</v>
      </c>
      <c r="K123" s="648">
        <v>0</v>
      </c>
      <c r="L123" s="648">
        <v>0</v>
      </c>
      <c r="M123" s="624">
        <v>34</v>
      </c>
    </row>
    <row r="124" spans="1:13" ht="16.5" customHeight="1">
      <c r="A124" s="1739"/>
      <c r="B124" s="1744"/>
      <c r="C124" s="601" t="s">
        <v>228</v>
      </c>
      <c r="D124" s="648">
        <v>395</v>
      </c>
      <c r="E124" s="648">
        <v>37</v>
      </c>
      <c r="F124" s="648">
        <v>297</v>
      </c>
      <c r="G124" s="648">
        <v>0</v>
      </c>
      <c r="H124" s="648">
        <v>0</v>
      </c>
      <c r="I124" s="648">
        <v>2</v>
      </c>
      <c r="J124" s="648">
        <v>2</v>
      </c>
      <c r="K124" s="648">
        <v>2</v>
      </c>
      <c r="L124" s="648">
        <v>46</v>
      </c>
      <c r="M124" s="624">
        <v>9</v>
      </c>
    </row>
    <row r="125" spans="1:13" ht="16.5" customHeight="1">
      <c r="A125" s="1739"/>
      <c r="B125" s="1744" t="s">
        <v>917</v>
      </c>
      <c r="C125" s="601" t="s">
        <v>49</v>
      </c>
      <c r="D125" s="648">
        <v>468</v>
      </c>
      <c r="E125" s="648">
        <v>42</v>
      </c>
      <c r="F125" s="648">
        <v>36</v>
      </c>
      <c r="G125" s="648">
        <v>2</v>
      </c>
      <c r="H125" s="648">
        <v>0</v>
      </c>
      <c r="I125" s="648">
        <v>0</v>
      </c>
      <c r="J125" s="648">
        <v>1</v>
      </c>
      <c r="K125" s="648">
        <v>15</v>
      </c>
      <c r="L125" s="648">
        <v>0</v>
      </c>
      <c r="M125" s="624">
        <v>372</v>
      </c>
    </row>
    <row r="126" spans="1:13" ht="16.5" customHeight="1">
      <c r="A126" s="1739"/>
      <c r="B126" s="1744"/>
      <c r="C126" s="601" t="s">
        <v>228</v>
      </c>
      <c r="D126" s="648">
        <v>6936</v>
      </c>
      <c r="E126" s="648">
        <v>727</v>
      </c>
      <c r="F126" s="648">
        <v>5416</v>
      </c>
      <c r="G126" s="648">
        <v>20</v>
      </c>
      <c r="H126" s="648">
        <v>10</v>
      </c>
      <c r="I126" s="648">
        <v>22</v>
      </c>
      <c r="J126" s="648">
        <v>32</v>
      </c>
      <c r="K126" s="648">
        <v>13</v>
      </c>
      <c r="L126" s="648">
        <v>637</v>
      </c>
      <c r="M126" s="624">
        <v>59</v>
      </c>
    </row>
    <row r="127" spans="1:13" ht="16.5" customHeight="1">
      <c r="A127" s="1739"/>
      <c r="B127" s="1744" t="s">
        <v>48</v>
      </c>
      <c r="C127" s="601" t="s">
        <v>49</v>
      </c>
      <c r="D127" s="648">
        <v>62</v>
      </c>
      <c r="E127" s="648">
        <v>9</v>
      </c>
      <c r="F127" s="648">
        <v>19</v>
      </c>
      <c r="G127" s="648">
        <v>0</v>
      </c>
      <c r="H127" s="648">
        <v>0</v>
      </c>
      <c r="I127" s="648">
        <v>1</v>
      </c>
      <c r="J127" s="648">
        <v>0</v>
      </c>
      <c r="K127" s="648">
        <v>3</v>
      </c>
      <c r="L127" s="648">
        <v>0</v>
      </c>
      <c r="M127" s="624">
        <v>30</v>
      </c>
    </row>
    <row r="128" spans="1:13" ht="16.5" customHeight="1">
      <c r="A128" s="1739"/>
      <c r="B128" s="1744"/>
      <c r="C128" s="601" t="s">
        <v>228</v>
      </c>
      <c r="D128" s="648">
        <v>3042</v>
      </c>
      <c r="E128" s="648">
        <v>682</v>
      </c>
      <c r="F128" s="648">
        <v>2141</v>
      </c>
      <c r="G128" s="648">
        <v>0</v>
      </c>
      <c r="H128" s="648">
        <v>0</v>
      </c>
      <c r="I128" s="648">
        <v>0</v>
      </c>
      <c r="J128" s="648">
        <v>1</v>
      </c>
      <c r="K128" s="648">
        <v>2</v>
      </c>
      <c r="L128" s="648">
        <v>205</v>
      </c>
      <c r="M128" s="624">
        <v>11</v>
      </c>
    </row>
    <row r="129" spans="1:13" ht="16.5" customHeight="1">
      <c r="A129" s="1739"/>
      <c r="B129" s="1744" t="s">
        <v>47</v>
      </c>
      <c r="C129" s="601" t="s">
        <v>49</v>
      </c>
      <c r="D129" s="648">
        <v>0</v>
      </c>
      <c r="E129" s="648">
        <v>0</v>
      </c>
      <c r="F129" s="648">
        <v>0</v>
      </c>
      <c r="G129" s="648">
        <v>0</v>
      </c>
      <c r="H129" s="648">
        <v>0</v>
      </c>
      <c r="I129" s="648">
        <v>0</v>
      </c>
      <c r="J129" s="648">
        <v>0</v>
      </c>
      <c r="K129" s="648">
        <v>0</v>
      </c>
      <c r="L129" s="648">
        <v>0</v>
      </c>
      <c r="M129" s="624">
        <v>0</v>
      </c>
    </row>
    <row r="130" spans="1:13" ht="16.5" customHeight="1">
      <c r="A130" s="1739"/>
      <c r="B130" s="1744"/>
      <c r="C130" s="601" t="s">
        <v>228</v>
      </c>
      <c r="D130" s="648">
        <v>20</v>
      </c>
      <c r="E130" s="648">
        <v>4</v>
      </c>
      <c r="F130" s="648">
        <v>12</v>
      </c>
      <c r="G130" s="648">
        <v>0</v>
      </c>
      <c r="H130" s="648">
        <v>0</v>
      </c>
      <c r="I130" s="648">
        <v>0</v>
      </c>
      <c r="J130" s="648">
        <v>0</v>
      </c>
      <c r="K130" s="648">
        <v>1</v>
      </c>
      <c r="L130" s="648">
        <v>3</v>
      </c>
      <c r="M130" s="624">
        <v>0</v>
      </c>
    </row>
    <row r="131" spans="1:13" ht="16.5" customHeight="1">
      <c r="A131" s="1739"/>
      <c r="B131" s="1744" t="s">
        <v>45</v>
      </c>
      <c r="C131" s="601" t="s">
        <v>49</v>
      </c>
      <c r="D131" s="648">
        <v>3</v>
      </c>
      <c r="E131" s="648">
        <v>0</v>
      </c>
      <c r="F131" s="648">
        <v>2</v>
      </c>
      <c r="G131" s="648">
        <v>0</v>
      </c>
      <c r="H131" s="648">
        <v>0</v>
      </c>
      <c r="I131" s="648">
        <v>0</v>
      </c>
      <c r="J131" s="648">
        <v>0</v>
      </c>
      <c r="K131" s="648">
        <v>0</v>
      </c>
      <c r="L131" s="648">
        <v>0</v>
      </c>
      <c r="M131" s="624">
        <v>1</v>
      </c>
    </row>
    <row r="132" spans="1:13" ht="17.25" customHeight="1">
      <c r="A132" s="1739"/>
      <c r="B132" s="1744"/>
      <c r="C132" s="601" t="s">
        <v>228</v>
      </c>
      <c r="D132" s="648">
        <v>243</v>
      </c>
      <c r="E132" s="648">
        <v>27</v>
      </c>
      <c r="F132" s="648">
        <v>169</v>
      </c>
      <c r="G132" s="648">
        <v>0</v>
      </c>
      <c r="H132" s="648">
        <v>0</v>
      </c>
      <c r="I132" s="648">
        <v>5</v>
      </c>
      <c r="J132" s="648">
        <v>4</v>
      </c>
      <c r="K132" s="648">
        <v>5</v>
      </c>
      <c r="L132" s="648">
        <v>32</v>
      </c>
      <c r="M132" s="624">
        <v>1</v>
      </c>
    </row>
    <row r="133" spans="1:13" ht="16.5" customHeight="1">
      <c r="A133" s="1739" t="s">
        <v>300</v>
      </c>
      <c r="B133" s="1744" t="s">
        <v>46</v>
      </c>
      <c r="C133" s="601" t="s">
        <v>49</v>
      </c>
      <c r="D133" s="648">
        <v>64</v>
      </c>
      <c r="E133" s="648">
        <v>5</v>
      </c>
      <c r="F133" s="648">
        <v>8</v>
      </c>
      <c r="G133" s="648">
        <v>0</v>
      </c>
      <c r="H133" s="648">
        <v>0</v>
      </c>
      <c r="I133" s="648">
        <v>0</v>
      </c>
      <c r="J133" s="648">
        <v>0</v>
      </c>
      <c r="K133" s="648">
        <v>2</v>
      </c>
      <c r="L133" s="648">
        <v>0</v>
      </c>
      <c r="M133" s="624">
        <v>49</v>
      </c>
    </row>
    <row r="134" spans="1:13" ht="16.5" customHeight="1">
      <c r="A134" s="1739"/>
      <c r="B134" s="1744"/>
      <c r="C134" s="601" t="s">
        <v>228</v>
      </c>
      <c r="D134" s="648">
        <v>1159</v>
      </c>
      <c r="E134" s="648">
        <v>145</v>
      </c>
      <c r="F134" s="648">
        <v>857</v>
      </c>
      <c r="G134" s="648">
        <v>11</v>
      </c>
      <c r="H134" s="648">
        <v>4</v>
      </c>
      <c r="I134" s="648">
        <v>6</v>
      </c>
      <c r="J134" s="648">
        <v>6</v>
      </c>
      <c r="K134" s="648">
        <v>5</v>
      </c>
      <c r="L134" s="648">
        <v>119</v>
      </c>
      <c r="M134" s="624">
        <v>6</v>
      </c>
    </row>
    <row r="135" spans="1:13" ht="16.5" customHeight="1">
      <c r="A135" s="1739"/>
      <c r="B135" s="1744" t="s">
        <v>44</v>
      </c>
      <c r="C135" s="601" t="s">
        <v>49</v>
      </c>
      <c r="D135" s="648">
        <v>9</v>
      </c>
      <c r="E135" s="648">
        <v>1</v>
      </c>
      <c r="F135" s="648">
        <v>0</v>
      </c>
      <c r="G135" s="648">
        <v>0</v>
      </c>
      <c r="H135" s="648">
        <v>0</v>
      </c>
      <c r="I135" s="648">
        <v>0</v>
      </c>
      <c r="J135" s="648">
        <v>0</v>
      </c>
      <c r="K135" s="648">
        <v>0</v>
      </c>
      <c r="L135" s="648">
        <v>0</v>
      </c>
      <c r="M135" s="624">
        <v>8</v>
      </c>
    </row>
    <row r="136" spans="1:13" ht="16.5" customHeight="1">
      <c r="A136" s="1739"/>
      <c r="B136" s="1744"/>
      <c r="C136" s="601" t="s">
        <v>228</v>
      </c>
      <c r="D136" s="648">
        <v>122</v>
      </c>
      <c r="E136" s="648">
        <v>11</v>
      </c>
      <c r="F136" s="648">
        <v>91</v>
      </c>
      <c r="G136" s="648">
        <v>3</v>
      </c>
      <c r="H136" s="648">
        <v>0</v>
      </c>
      <c r="I136" s="648">
        <v>0</v>
      </c>
      <c r="J136" s="648">
        <v>0</v>
      </c>
      <c r="K136" s="648">
        <v>1</v>
      </c>
      <c r="L136" s="648">
        <v>12</v>
      </c>
      <c r="M136" s="624">
        <v>4</v>
      </c>
    </row>
    <row r="137" spans="1:13" ht="16.5" customHeight="1">
      <c r="A137" s="1739"/>
      <c r="B137" s="1744" t="s">
        <v>915</v>
      </c>
      <c r="C137" s="601" t="s">
        <v>49</v>
      </c>
      <c r="D137" s="648">
        <v>17</v>
      </c>
      <c r="E137" s="648">
        <v>1</v>
      </c>
      <c r="F137" s="648">
        <v>4</v>
      </c>
      <c r="G137" s="648">
        <v>0</v>
      </c>
      <c r="H137" s="648">
        <v>0</v>
      </c>
      <c r="I137" s="648">
        <v>0</v>
      </c>
      <c r="J137" s="648">
        <v>0</v>
      </c>
      <c r="K137" s="648">
        <v>0</v>
      </c>
      <c r="L137" s="648">
        <v>0</v>
      </c>
      <c r="M137" s="624">
        <v>12</v>
      </c>
    </row>
    <row r="138" spans="1:13" ht="16.5" customHeight="1">
      <c r="A138" s="1739"/>
      <c r="B138" s="1744"/>
      <c r="C138" s="601" t="s">
        <v>228</v>
      </c>
      <c r="D138" s="648">
        <v>123</v>
      </c>
      <c r="E138" s="648">
        <v>11</v>
      </c>
      <c r="F138" s="648">
        <v>93</v>
      </c>
      <c r="G138" s="648">
        <v>0</v>
      </c>
      <c r="H138" s="648">
        <v>0</v>
      </c>
      <c r="I138" s="648">
        <v>1</v>
      </c>
      <c r="J138" s="648">
        <v>1</v>
      </c>
      <c r="K138" s="648">
        <v>1</v>
      </c>
      <c r="L138" s="648">
        <v>16</v>
      </c>
      <c r="M138" s="624">
        <v>0</v>
      </c>
    </row>
    <row r="139" spans="1:13" ht="16.5" customHeight="1">
      <c r="A139" s="1739"/>
      <c r="B139" s="1744" t="s">
        <v>916</v>
      </c>
      <c r="C139" s="601" t="s">
        <v>49</v>
      </c>
      <c r="D139" s="648">
        <v>0</v>
      </c>
      <c r="E139" s="648">
        <v>0</v>
      </c>
      <c r="F139" s="648">
        <v>0</v>
      </c>
      <c r="G139" s="648">
        <v>0</v>
      </c>
      <c r="H139" s="648">
        <v>0</v>
      </c>
      <c r="I139" s="648">
        <v>0</v>
      </c>
      <c r="J139" s="648">
        <v>0</v>
      </c>
      <c r="K139" s="648">
        <v>0</v>
      </c>
      <c r="L139" s="648">
        <v>0</v>
      </c>
      <c r="M139" s="624">
        <v>0</v>
      </c>
    </row>
    <row r="140" spans="1:13" ht="16.5" customHeight="1">
      <c r="A140" s="1739"/>
      <c r="B140" s="1744"/>
      <c r="C140" s="601" t="s">
        <v>228</v>
      </c>
      <c r="D140" s="648">
        <v>0</v>
      </c>
      <c r="E140" s="648">
        <v>0</v>
      </c>
      <c r="F140" s="648">
        <v>0</v>
      </c>
      <c r="G140" s="648">
        <v>0</v>
      </c>
      <c r="H140" s="648">
        <v>0</v>
      </c>
      <c r="I140" s="648">
        <v>0</v>
      </c>
      <c r="J140" s="648">
        <v>0</v>
      </c>
      <c r="K140" s="648">
        <v>0</v>
      </c>
      <c r="L140" s="648">
        <v>0</v>
      </c>
      <c r="M140" s="624">
        <v>0</v>
      </c>
    </row>
    <row r="141" spans="1:13" ht="16.5" customHeight="1">
      <c r="A141" s="1739"/>
      <c r="B141" s="1744" t="s">
        <v>917</v>
      </c>
      <c r="C141" s="601" t="s">
        <v>49</v>
      </c>
      <c r="D141" s="648">
        <v>30</v>
      </c>
      <c r="E141" s="648">
        <v>3</v>
      </c>
      <c r="F141" s="648">
        <v>1</v>
      </c>
      <c r="G141" s="648">
        <v>0</v>
      </c>
      <c r="H141" s="648">
        <v>0</v>
      </c>
      <c r="I141" s="648">
        <v>0</v>
      </c>
      <c r="J141" s="648">
        <v>0</v>
      </c>
      <c r="K141" s="648">
        <v>2</v>
      </c>
      <c r="L141" s="648">
        <v>0</v>
      </c>
      <c r="M141" s="624">
        <v>24</v>
      </c>
    </row>
    <row r="142" spans="1:13" ht="16.5" customHeight="1">
      <c r="A142" s="1739"/>
      <c r="B142" s="1744"/>
      <c r="C142" s="601" t="s">
        <v>228</v>
      </c>
      <c r="D142" s="648">
        <v>462</v>
      </c>
      <c r="E142" s="648">
        <v>38</v>
      </c>
      <c r="F142" s="648">
        <v>347</v>
      </c>
      <c r="G142" s="648">
        <v>8</v>
      </c>
      <c r="H142" s="648">
        <v>4</v>
      </c>
      <c r="I142" s="648">
        <v>4</v>
      </c>
      <c r="J142" s="648">
        <v>4</v>
      </c>
      <c r="K142" s="648">
        <v>2</v>
      </c>
      <c r="L142" s="648">
        <v>54</v>
      </c>
      <c r="M142" s="624">
        <v>1</v>
      </c>
    </row>
    <row r="143" spans="1:13" ht="16.5" customHeight="1">
      <c r="A143" s="1739"/>
      <c r="B143" s="1744" t="s">
        <v>48</v>
      </c>
      <c r="C143" s="601" t="s">
        <v>49</v>
      </c>
      <c r="D143" s="648">
        <v>6</v>
      </c>
      <c r="E143" s="648">
        <v>0</v>
      </c>
      <c r="F143" s="648">
        <v>1</v>
      </c>
      <c r="G143" s="648">
        <v>0</v>
      </c>
      <c r="H143" s="648">
        <v>0</v>
      </c>
      <c r="I143" s="648">
        <v>0</v>
      </c>
      <c r="J143" s="648">
        <v>0</v>
      </c>
      <c r="K143" s="648">
        <v>0</v>
      </c>
      <c r="L143" s="648">
        <v>0</v>
      </c>
      <c r="M143" s="624">
        <v>5</v>
      </c>
    </row>
    <row r="144" spans="1:13" ht="16.5" customHeight="1">
      <c r="A144" s="1739"/>
      <c r="B144" s="1744"/>
      <c r="C144" s="601" t="s">
        <v>228</v>
      </c>
      <c r="D144" s="648">
        <v>407</v>
      </c>
      <c r="E144" s="648">
        <v>82</v>
      </c>
      <c r="F144" s="648">
        <v>294</v>
      </c>
      <c r="G144" s="648">
        <v>0</v>
      </c>
      <c r="H144" s="648">
        <v>0</v>
      </c>
      <c r="I144" s="648">
        <v>0</v>
      </c>
      <c r="J144" s="648">
        <v>0</v>
      </c>
      <c r="K144" s="648">
        <v>0</v>
      </c>
      <c r="L144" s="648">
        <v>30</v>
      </c>
      <c r="M144" s="624">
        <v>1</v>
      </c>
    </row>
    <row r="145" spans="1:13" ht="16.5" customHeight="1">
      <c r="A145" s="1739"/>
      <c r="B145" s="1744" t="s">
        <v>47</v>
      </c>
      <c r="C145" s="601" t="s">
        <v>49</v>
      </c>
      <c r="D145" s="648">
        <v>0</v>
      </c>
      <c r="E145" s="648">
        <v>0</v>
      </c>
      <c r="F145" s="648">
        <v>0</v>
      </c>
      <c r="G145" s="648">
        <v>0</v>
      </c>
      <c r="H145" s="648">
        <v>0</v>
      </c>
      <c r="I145" s="648">
        <v>0</v>
      </c>
      <c r="J145" s="648">
        <v>0</v>
      </c>
      <c r="K145" s="648">
        <v>0</v>
      </c>
      <c r="L145" s="648">
        <v>0</v>
      </c>
      <c r="M145" s="624">
        <v>0</v>
      </c>
    </row>
    <row r="146" spans="1:13" ht="16.5" customHeight="1">
      <c r="A146" s="1739"/>
      <c r="B146" s="1744"/>
      <c r="C146" s="601" t="s">
        <v>228</v>
      </c>
      <c r="D146" s="648">
        <v>4</v>
      </c>
      <c r="E146" s="648">
        <v>1</v>
      </c>
      <c r="F146" s="648">
        <v>3</v>
      </c>
      <c r="G146" s="648">
        <v>0</v>
      </c>
      <c r="H146" s="648">
        <v>0</v>
      </c>
      <c r="I146" s="648">
        <v>0</v>
      </c>
      <c r="J146" s="648">
        <v>0</v>
      </c>
      <c r="K146" s="648">
        <v>0</v>
      </c>
      <c r="L146" s="648">
        <v>0</v>
      </c>
      <c r="M146" s="624">
        <v>0</v>
      </c>
    </row>
    <row r="147" spans="1:13" ht="16.5" customHeight="1">
      <c r="A147" s="1739"/>
      <c r="B147" s="1744" t="s">
        <v>45</v>
      </c>
      <c r="C147" s="601" t="s">
        <v>49</v>
      </c>
      <c r="D147" s="648">
        <v>2</v>
      </c>
      <c r="E147" s="648">
        <v>0</v>
      </c>
      <c r="F147" s="648">
        <v>2</v>
      </c>
      <c r="G147" s="648">
        <v>0</v>
      </c>
      <c r="H147" s="648">
        <v>0</v>
      </c>
      <c r="I147" s="648">
        <v>0</v>
      </c>
      <c r="J147" s="648">
        <v>0</v>
      </c>
      <c r="K147" s="648">
        <v>0</v>
      </c>
      <c r="L147" s="648">
        <v>0</v>
      </c>
      <c r="M147" s="624">
        <v>0</v>
      </c>
    </row>
    <row r="148" spans="1:13" ht="16.5" customHeight="1" thickBot="1">
      <c r="A148" s="1587"/>
      <c r="B148" s="1735"/>
      <c r="C148" s="426" t="s">
        <v>228</v>
      </c>
      <c r="D148" s="574">
        <v>41</v>
      </c>
      <c r="E148" s="574">
        <v>2</v>
      </c>
      <c r="F148" s="574">
        <v>29</v>
      </c>
      <c r="G148" s="574">
        <v>0</v>
      </c>
      <c r="H148" s="574">
        <v>0</v>
      </c>
      <c r="I148" s="574">
        <v>1</v>
      </c>
      <c r="J148" s="574">
        <v>1</v>
      </c>
      <c r="K148" s="574">
        <v>1</v>
      </c>
      <c r="L148" s="574">
        <v>7</v>
      </c>
      <c r="M148" s="575">
        <v>0</v>
      </c>
    </row>
    <row r="149" spans="1:13" ht="16.5" customHeight="1">
      <c r="A149" s="1617" t="s">
        <v>320</v>
      </c>
      <c r="B149" s="1738" t="s">
        <v>46</v>
      </c>
      <c r="C149" s="319" t="s">
        <v>49</v>
      </c>
      <c r="D149" s="568">
        <v>571</v>
      </c>
      <c r="E149" s="568">
        <v>61</v>
      </c>
      <c r="F149" s="568">
        <v>107</v>
      </c>
      <c r="G149" s="568">
        <v>18</v>
      </c>
      <c r="H149" s="568">
        <v>6</v>
      </c>
      <c r="I149" s="568">
        <v>2</v>
      </c>
      <c r="J149" s="568">
        <v>1</v>
      </c>
      <c r="K149" s="568">
        <v>14</v>
      </c>
      <c r="L149" s="568">
        <v>1</v>
      </c>
      <c r="M149" s="569">
        <v>361</v>
      </c>
    </row>
    <row r="150" spans="1:13" ht="16.5" customHeight="1">
      <c r="A150" s="1586"/>
      <c r="B150" s="1734"/>
      <c r="C150" s="302" t="s">
        <v>228</v>
      </c>
      <c r="D150" s="570">
        <v>12331</v>
      </c>
      <c r="E150" s="570">
        <v>1516</v>
      </c>
      <c r="F150" s="570">
        <v>9311</v>
      </c>
      <c r="G150" s="570">
        <v>163</v>
      </c>
      <c r="H150" s="570">
        <v>53</v>
      </c>
      <c r="I150" s="570">
        <v>45</v>
      </c>
      <c r="J150" s="570">
        <v>33</v>
      </c>
      <c r="K150" s="570">
        <v>25</v>
      </c>
      <c r="L150" s="570">
        <v>1123</v>
      </c>
      <c r="M150" s="571">
        <v>62</v>
      </c>
    </row>
    <row r="151" spans="1:13" ht="16.5" customHeight="1">
      <c r="A151" s="1586"/>
      <c r="B151" s="1734" t="s">
        <v>44</v>
      </c>
      <c r="C151" s="302" t="s">
        <v>49</v>
      </c>
      <c r="D151" s="570">
        <v>7</v>
      </c>
      <c r="E151" s="570">
        <v>1</v>
      </c>
      <c r="F151" s="570">
        <v>1</v>
      </c>
      <c r="G151" s="570">
        <v>0</v>
      </c>
      <c r="H151" s="570">
        <v>0</v>
      </c>
      <c r="I151" s="570">
        <v>0</v>
      </c>
      <c r="J151" s="570">
        <v>0</v>
      </c>
      <c r="K151" s="570">
        <v>0</v>
      </c>
      <c r="L151" s="570">
        <v>0</v>
      </c>
      <c r="M151" s="571">
        <v>5</v>
      </c>
    </row>
    <row r="152" spans="1:13" ht="16.5" customHeight="1">
      <c r="A152" s="1586"/>
      <c r="B152" s="1734"/>
      <c r="C152" s="302" t="s">
        <v>228</v>
      </c>
      <c r="D152" s="570">
        <v>351</v>
      </c>
      <c r="E152" s="570">
        <v>37</v>
      </c>
      <c r="F152" s="570">
        <v>251</v>
      </c>
      <c r="G152" s="570">
        <v>13</v>
      </c>
      <c r="H152" s="570">
        <v>2</v>
      </c>
      <c r="I152" s="570">
        <v>0</v>
      </c>
      <c r="J152" s="570">
        <v>0</v>
      </c>
      <c r="K152" s="570">
        <v>1</v>
      </c>
      <c r="L152" s="570">
        <v>45</v>
      </c>
      <c r="M152" s="571">
        <v>2</v>
      </c>
    </row>
    <row r="153" spans="1:13" ht="16.5" customHeight="1">
      <c r="A153" s="1586"/>
      <c r="B153" s="1736" t="s">
        <v>915</v>
      </c>
      <c r="C153" s="631" t="s">
        <v>49</v>
      </c>
      <c r="D153" s="623">
        <v>171</v>
      </c>
      <c r="E153" s="623">
        <v>23</v>
      </c>
      <c r="F153" s="623">
        <v>22</v>
      </c>
      <c r="G153" s="623">
        <v>15</v>
      </c>
      <c r="H153" s="623">
        <v>6</v>
      </c>
      <c r="I153" s="570">
        <v>1</v>
      </c>
      <c r="J153" s="570">
        <v>0</v>
      </c>
      <c r="K153" s="570">
        <v>5</v>
      </c>
      <c r="L153" s="570">
        <v>0</v>
      </c>
      <c r="M153" s="571">
        <v>99</v>
      </c>
    </row>
    <row r="154" spans="1:13" ht="16.5" customHeight="1">
      <c r="A154" s="1586"/>
      <c r="B154" s="1736"/>
      <c r="C154" s="631" t="s">
        <v>228</v>
      </c>
      <c r="D154" s="623">
        <v>1862</v>
      </c>
      <c r="E154" s="623">
        <v>100</v>
      </c>
      <c r="F154" s="623">
        <v>1353</v>
      </c>
      <c r="G154" s="623">
        <v>124</v>
      </c>
      <c r="H154" s="623">
        <v>39</v>
      </c>
      <c r="I154" s="570">
        <v>18</v>
      </c>
      <c r="J154" s="570">
        <v>8</v>
      </c>
      <c r="K154" s="570">
        <v>5</v>
      </c>
      <c r="L154" s="570">
        <v>204</v>
      </c>
      <c r="M154" s="571">
        <v>11</v>
      </c>
    </row>
    <row r="155" spans="1:13" ht="16.5" customHeight="1">
      <c r="A155" s="1586"/>
      <c r="B155" s="1736" t="s">
        <v>916</v>
      </c>
      <c r="C155" s="631" t="s">
        <v>49</v>
      </c>
      <c r="D155" s="623">
        <v>26</v>
      </c>
      <c r="E155" s="623">
        <v>4</v>
      </c>
      <c r="F155" s="623">
        <v>2</v>
      </c>
      <c r="G155" s="623">
        <v>3</v>
      </c>
      <c r="H155" s="623">
        <v>0</v>
      </c>
      <c r="I155" s="570">
        <v>0</v>
      </c>
      <c r="J155" s="570">
        <v>0</v>
      </c>
      <c r="K155" s="570">
        <v>0</v>
      </c>
      <c r="L155" s="570">
        <v>0</v>
      </c>
      <c r="M155" s="571">
        <v>17</v>
      </c>
    </row>
    <row r="156" spans="1:13" ht="17.25" customHeight="1">
      <c r="A156" s="1586"/>
      <c r="B156" s="1736"/>
      <c r="C156" s="631" t="s">
        <v>228</v>
      </c>
      <c r="D156" s="623">
        <v>336</v>
      </c>
      <c r="E156" s="623">
        <v>30</v>
      </c>
      <c r="F156" s="623">
        <v>229</v>
      </c>
      <c r="G156" s="623">
        <v>18</v>
      </c>
      <c r="H156" s="623">
        <v>11</v>
      </c>
      <c r="I156" s="570">
        <v>1</v>
      </c>
      <c r="J156" s="570">
        <v>1</v>
      </c>
      <c r="K156" s="570">
        <v>2</v>
      </c>
      <c r="L156" s="570">
        <v>40</v>
      </c>
      <c r="M156" s="571">
        <v>4</v>
      </c>
    </row>
    <row r="157" spans="1:13" ht="16.5" customHeight="1">
      <c r="A157" s="1586"/>
      <c r="B157" s="1736" t="s">
        <v>917</v>
      </c>
      <c r="C157" s="631" t="s">
        <v>49</v>
      </c>
      <c r="D157" s="623">
        <v>327</v>
      </c>
      <c r="E157" s="623">
        <v>27</v>
      </c>
      <c r="F157" s="623">
        <v>60</v>
      </c>
      <c r="G157" s="623">
        <v>0</v>
      </c>
      <c r="H157" s="623">
        <v>0</v>
      </c>
      <c r="I157" s="570">
        <v>1</v>
      </c>
      <c r="J157" s="570">
        <v>1</v>
      </c>
      <c r="K157" s="570">
        <v>9</v>
      </c>
      <c r="L157" s="570">
        <v>1</v>
      </c>
      <c r="M157" s="571">
        <v>228</v>
      </c>
    </row>
    <row r="158" spans="1:13" ht="16.5" customHeight="1">
      <c r="A158" s="1586"/>
      <c r="B158" s="1736"/>
      <c r="C158" s="631" t="s">
        <v>228</v>
      </c>
      <c r="D158" s="623">
        <v>6887</v>
      </c>
      <c r="E158" s="623">
        <v>692</v>
      </c>
      <c r="F158" s="623">
        <v>5444</v>
      </c>
      <c r="G158" s="623">
        <v>8</v>
      </c>
      <c r="H158" s="623">
        <v>1</v>
      </c>
      <c r="I158" s="570">
        <v>25</v>
      </c>
      <c r="J158" s="570">
        <v>23</v>
      </c>
      <c r="K158" s="570">
        <v>12</v>
      </c>
      <c r="L158" s="570">
        <v>644</v>
      </c>
      <c r="M158" s="571">
        <v>38</v>
      </c>
    </row>
    <row r="159" spans="1:13" ht="16.5" customHeight="1">
      <c r="A159" s="1586"/>
      <c r="B159" s="1736" t="s">
        <v>48</v>
      </c>
      <c r="C159" s="631" t="s">
        <v>49</v>
      </c>
      <c r="D159" s="623">
        <v>39</v>
      </c>
      <c r="E159" s="623">
        <v>6</v>
      </c>
      <c r="F159" s="623">
        <v>22</v>
      </c>
      <c r="G159" s="623">
        <v>0</v>
      </c>
      <c r="H159" s="623">
        <v>0</v>
      </c>
      <c r="I159" s="570">
        <v>0</v>
      </c>
      <c r="J159" s="570">
        <v>0</v>
      </c>
      <c r="K159" s="570">
        <v>0</v>
      </c>
      <c r="L159" s="570">
        <v>0</v>
      </c>
      <c r="M159" s="571">
        <v>11</v>
      </c>
    </row>
    <row r="160" spans="1:13" ht="16.5" customHeight="1">
      <c r="A160" s="1586"/>
      <c r="B160" s="1736"/>
      <c r="C160" s="631" t="s">
        <v>228</v>
      </c>
      <c r="D160" s="623">
        <v>2714</v>
      </c>
      <c r="E160" s="623">
        <v>635</v>
      </c>
      <c r="F160" s="623">
        <v>1902</v>
      </c>
      <c r="G160" s="623">
        <v>0</v>
      </c>
      <c r="H160" s="623">
        <v>0</v>
      </c>
      <c r="I160" s="570">
        <v>0</v>
      </c>
      <c r="J160" s="570">
        <v>0</v>
      </c>
      <c r="K160" s="570">
        <v>1</v>
      </c>
      <c r="L160" s="570">
        <v>170</v>
      </c>
      <c r="M160" s="571">
        <v>6</v>
      </c>
    </row>
    <row r="161" spans="1:13" ht="16.5" customHeight="1">
      <c r="A161" s="1586"/>
      <c r="B161" s="1736" t="s">
        <v>47</v>
      </c>
      <c r="C161" s="631" t="s">
        <v>49</v>
      </c>
      <c r="D161" s="623">
        <v>0</v>
      </c>
      <c r="E161" s="623">
        <v>0</v>
      </c>
      <c r="F161" s="623">
        <v>0</v>
      </c>
      <c r="G161" s="623">
        <v>0</v>
      </c>
      <c r="H161" s="623">
        <v>0</v>
      </c>
      <c r="I161" s="570">
        <v>0</v>
      </c>
      <c r="J161" s="570">
        <v>0</v>
      </c>
      <c r="K161" s="570">
        <v>0</v>
      </c>
      <c r="L161" s="570">
        <v>0</v>
      </c>
      <c r="M161" s="571">
        <v>0</v>
      </c>
    </row>
    <row r="162" spans="1:13" ht="16.5" customHeight="1">
      <c r="A162" s="1586"/>
      <c r="B162" s="1736"/>
      <c r="C162" s="631" t="s">
        <v>228</v>
      </c>
      <c r="D162" s="623">
        <v>19</v>
      </c>
      <c r="E162" s="623">
        <v>5</v>
      </c>
      <c r="F162" s="623">
        <v>12</v>
      </c>
      <c r="G162" s="623">
        <v>0</v>
      </c>
      <c r="H162" s="623">
        <v>0</v>
      </c>
      <c r="I162" s="570">
        <v>0</v>
      </c>
      <c r="J162" s="570">
        <v>0</v>
      </c>
      <c r="K162" s="570">
        <v>0</v>
      </c>
      <c r="L162" s="570">
        <v>2</v>
      </c>
      <c r="M162" s="571">
        <v>0</v>
      </c>
    </row>
    <row r="163" spans="1:13" ht="16.5" customHeight="1">
      <c r="A163" s="1586"/>
      <c r="B163" s="1736" t="s">
        <v>45</v>
      </c>
      <c r="C163" s="631" t="s">
        <v>49</v>
      </c>
      <c r="D163" s="623">
        <v>1</v>
      </c>
      <c r="E163" s="623">
        <v>0</v>
      </c>
      <c r="F163" s="623">
        <v>0</v>
      </c>
      <c r="G163" s="623">
        <v>0</v>
      </c>
      <c r="H163" s="623">
        <v>0</v>
      </c>
      <c r="I163" s="570">
        <v>0</v>
      </c>
      <c r="J163" s="570">
        <v>0</v>
      </c>
      <c r="K163" s="570">
        <v>0</v>
      </c>
      <c r="L163" s="570">
        <v>0</v>
      </c>
      <c r="M163" s="571">
        <v>1</v>
      </c>
    </row>
    <row r="164" spans="1:13" ht="16.5" customHeight="1">
      <c r="A164" s="1586"/>
      <c r="B164" s="1736"/>
      <c r="C164" s="631" t="s">
        <v>228</v>
      </c>
      <c r="D164" s="623">
        <v>162</v>
      </c>
      <c r="E164" s="623">
        <v>17</v>
      </c>
      <c r="F164" s="623">
        <v>120</v>
      </c>
      <c r="G164" s="623">
        <v>0</v>
      </c>
      <c r="H164" s="623">
        <v>0</v>
      </c>
      <c r="I164" s="570">
        <v>1</v>
      </c>
      <c r="J164" s="570">
        <v>1</v>
      </c>
      <c r="K164" s="570">
        <v>4</v>
      </c>
      <c r="L164" s="570">
        <v>18</v>
      </c>
      <c r="M164" s="571">
        <v>1</v>
      </c>
    </row>
    <row r="165" spans="1:13" ht="16.5" customHeight="1">
      <c r="A165" s="1586" t="s">
        <v>298</v>
      </c>
      <c r="B165" s="1736" t="s">
        <v>46</v>
      </c>
      <c r="C165" s="631" t="s">
        <v>49</v>
      </c>
      <c r="D165" s="623">
        <v>510</v>
      </c>
      <c r="E165" s="623">
        <v>56</v>
      </c>
      <c r="F165" s="623">
        <v>99</v>
      </c>
      <c r="G165" s="623">
        <v>15</v>
      </c>
      <c r="H165" s="623">
        <v>4</v>
      </c>
      <c r="I165" s="570">
        <v>2</v>
      </c>
      <c r="J165" s="570">
        <v>0</v>
      </c>
      <c r="K165" s="570">
        <v>12</v>
      </c>
      <c r="L165" s="570">
        <v>1</v>
      </c>
      <c r="M165" s="571">
        <v>321</v>
      </c>
    </row>
    <row r="166" spans="1:13" ht="16.5" customHeight="1">
      <c r="A166" s="1586"/>
      <c r="B166" s="1736"/>
      <c r="C166" s="631" t="s">
        <v>228</v>
      </c>
      <c r="D166" s="623">
        <v>11166</v>
      </c>
      <c r="E166" s="623">
        <v>1383</v>
      </c>
      <c r="F166" s="623">
        <v>8432</v>
      </c>
      <c r="G166" s="623">
        <v>149</v>
      </c>
      <c r="H166" s="623">
        <v>49</v>
      </c>
      <c r="I166" s="570">
        <v>43</v>
      </c>
      <c r="J166" s="570">
        <v>29</v>
      </c>
      <c r="K166" s="570">
        <v>24</v>
      </c>
      <c r="L166" s="570">
        <v>1006</v>
      </c>
      <c r="M166" s="571">
        <v>51</v>
      </c>
    </row>
    <row r="167" spans="1:13" ht="16.5" customHeight="1">
      <c r="A167" s="1586"/>
      <c r="B167" s="1736" t="s">
        <v>44</v>
      </c>
      <c r="C167" s="631" t="s">
        <v>49</v>
      </c>
      <c r="D167" s="623">
        <v>6</v>
      </c>
      <c r="E167" s="623">
        <v>1</v>
      </c>
      <c r="F167" s="623">
        <v>1</v>
      </c>
      <c r="G167" s="623">
        <v>0</v>
      </c>
      <c r="H167" s="623">
        <v>0</v>
      </c>
      <c r="I167" s="570">
        <v>0</v>
      </c>
      <c r="J167" s="570">
        <v>0</v>
      </c>
      <c r="K167" s="570">
        <v>0</v>
      </c>
      <c r="L167" s="570">
        <v>0</v>
      </c>
      <c r="M167" s="571">
        <v>4</v>
      </c>
    </row>
    <row r="168" spans="1:13" ht="16.5" customHeight="1">
      <c r="A168" s="1586"/>
      <c r="B168" s="1736"/>
      <c r="C168" s="631" t="s">
        <v>228</v>
      </c>
      <c r="D168" s="623">
        <v>295</v>
      </c>
      <c r="E168" s="623">
        <v>31</v>
      </c>
      <c r="F168" s="623">
        <v>209</v>
      </c>
      <c r="G168" s="623">
        <v>13</v>
      </c>
      <c r="H168" s="623">
        <v>2</v>
      </c>
      <c r="I168" s="570">
        <v>0</v>
      </c>
      <c r="J168" s="570">
        <v>0</v>
      </c>
      <c r="K168" s="570">
        <v>1</v>
      </c>
      <c r="L168" s="570">
        <v>38</v>
      </c>
      <c r="M168" s="571">
        <v>1</v>
      </c>
    </row>
    <row r="169" spans="1:13" ht="16.5" customHeight="1">
      <c r="A169" s="1586"/>
      <c r="B169" s="1736" t="s">
        <v>915</v>
      </c>
      <c r="C169" s="631" t="s">
        <v>49</v>
      </c>
      <c r="D169" s="623">
        <v>151</v>
      </c>
      <c r="E169" s="623">
        <v>21</v>
      </c>
      <c r="F169" s="623">
        <v>20</v>
      </c>
      <c r="G169" s="623">
        <v>12</v>
      </c>
      <c r="H169" s="623">
        <v>4</v>
      </c>
      <c r="I169" s="570">
        <v>1</v>
      </c>
      <c r="J169" s="570">
        <v>0</v>
      </c>
      <c r="K169" s="570">
        <v>5</v>
      </c>
      <c r="L169" s="570">
        <v>0</v>
      </c>
      <c r="M169" s="571">
        <v>88</v>
      </c>
    </row>
    <row r="170" spans="1:13" ht="16.5" customHeight="1">
      <c r="A170" s="1586"/>
      <c r="B170" s="1736"/>
      <c r="C170" s="631" t="s">
        <v>228</v>
      </c>
      <c r="D170" s="623">
        <v>1668</v>
      </c>
      <c r="E170" s="623">
        <v>89</v>
      </c>
      <c r="F170" s="623">
        <v>1211</v>
      </c>
      <c r="G170" s="623">
        <v>110</v>
      </c>
      <c r="H170" s="623">
        <v>35</v>
      </c>
      <c r="I170" s="570">
        <v>17</v>
      </c>
      <c r="J170" s="570">
        <v>7</v>
      </c>
      <c r="K170" s="570">
        <v>5</v>
      </c>
      <c r="L170" s="570">
        <v>184</v>
      </c>
      <c r="M170" s="571">
        <v>10</v>
      </c>
    </row>
    <row r="171" spans="1:13" ht="16.5" customHeight="1">
      <c r="A171" s="1586"/>
      <c r="B171" s="1736" t="s">
        <v>916</v>
      </c>
      <c r="C171" s="631" t="s">
        <v>49</v>
      </c>
      <c r="D171" s="623">
        <v>26</v>
      </c>
      <c r="E171" s="623">
        <v>4</v>
      </c>
      <c r="F171" s="623">
        <v>2</v>
      </c>
      <c r="G171" s="623">
        <v>3</v>
      </c>
      <c r="H171" s="623">
        <v>0</v>
      </c>
      <c r="I171" s="570">
        <v>0</v>
      </c>
      <c r="J171" s="570">
        <v>0</v>
      </c>
      <c r="K171" s="570">
        <v>0</v>
      </c>
      <c r="L171" s="570">
        <v>0</v>
      </c>
      <c r="M171" s="571">
        <v>17</v>
      </c>
    </row>
    <row r="172" spans="1:13" ht="16.5" customHeight="1">
      <c r="A172" s="1586"/>
      <c r="B172" s="1736"/>
      <c r="C172" s="631" t="s">
        <v>228</v>
      </c>
      <c r="D172" s="623">
        <v>336</v>
      </c>
      <c r="E172" s="623">
        <v>30</v>
      </c>
      <c r="F172" s="623">
        <v>229</v>
      </c>
      <c r="G172" s="623">
        <v>18</v>
      </c>
      <c r="H172" s="623">
        <v>11</v>
      </c>
      <c r="I172" s="570">
        <v>1</v>
      </c>
      <c r="J172" s="570">
        <v>1</v>
      </c>
      <c r="K172" s="570">
        <v>2</v>
      </c>
      <c r="L172" s="570">
        <v>40</v>
      </c>
      <c r="M172" s="571">
        <v>4</v>
      </c>
    </row>
    <row r="173" spans="1:13" ht="16.5" customHeight="1">
      <c r="A173" s="1586"/>
      <c r="B173" s="1736" t="s">
        <v>917</v>
      </c>
      <c r="C173" s="631" t="s">
        <v>49</v>
      </c>
      <c r="D173" s="623">
        <v>290</v>
      </c>
      <c r="E173" s="623">
        <v>25</v>
      </c>
      <c r="F173" s="623">
        <v>55</v>
      </c>
      <c r="G173" s="623">
        <v>0</v>
      </c>
      <c r="H173" s="623">
        <v>0</v>
      </c>
      <c r="I173" s="570">
        <v>1</v>
      </c>
      <c r="J173" s="570">
        <v>0</v>
      </c>
      <c r="K173" s="570">
        <v>7</v>
      </c>
      <c r="L173" s="570">
        <v>1</v>
      </c>
      <c r="M173" s="571">
        <v>201</v>
      </c>
    </row>
    <row r="174" spans="1:13" ht="16.5" customHeight="1">
      <c r="A174" s="1586"/>
      <c r="B174" s="1736"/>
      <c r="C174" s="631" t="s">
        <v>228</v>
      </c>
      <c r="D174" s="623">
        <v>6203</v>
      </c>
      <c r="E174" s="623">
        <v>627</v>
      </c>
      <c r="F174" s="623">
        <v>4910</v>
      </c>
      <c r="G174" s="623">
        <v>8</v>
      </c>
      <c r="H174" s="623">
        <v>1</v>
      </c>
      <c r="I174" s="570">
        <v>24</v>
      </c>
      <c r="J174" s="570">
        <v>20</v>
      </c>
      <c r="K174" s="570">
        <v>11</v>
      </c>
      <c r="L174" s="570">
        <v>571</v>
      </c>
      <c r="M174" s="571">
        <v>31</v>
      </c>
    </row>
    <row r="175" spans="1:13" ht="16.5" customHeight="1">
      <c r="A175" s="1586"/>
      <c r="B175" s="1736" t="s">
        <v>48</v>
      </c>
      <c r="C175" s="631" t="s">
        <v>49</v>
      </c>
      <c r="D175" s="623">
        <v>36</v>
      </c>
      <c r="E175" s="623">
        <v>5</v>
      </c>
      <c r="F175" s="623">
        <v>21</v>
      </c>
      <c r="G175" s="623">
        <v>0</v>
      </c>
      <c r="H175" s="623">
        <v>0</v>
      </c>
      <c r="I175" s="570">
        <v>0</v>
      </c>
      <c r="J175" s="570">
        <v>0</v>
      </c>
      <c r="K175" s="570">
        <v>0</v>
      </c>
      <c r="L175" s="570">
        <v>0</v>
      </c>
      <c r="M175" s="571">
        <v>10</v>
      </c>
    </row>
    <row r="176" spans="1:13" ht="16.5" customHeight="1">
      <c r="A176" s="1586"/>
      <c r="B176" s="1736"/>
      <c r="C176" s="631" t="s">
        <v>228</v>
      </c>
      <c r="D176" s="623">
        <v>2486</v>
      </c>
      <c r="E176" s="623">
        <v>585</v>
      </c>
      <c r="F176" s="623">
        <v>1742</v>
      </c>
      <c r="G176" s="623">
        <v>0</v>
      </c>
      <c r="H176" s="623">
        <v>0</v>
      </c>
      <c r="I176" s="570">
        <v>0</v>
      </c>
      <c r="J176" s="570">
        <v>0</v>
      </c>
      <c r="K176" s="570">
        <v>1</v>
      </c>
      <c r="L176" s="570">
        <v>154</v>
      </c>
      <c r="M176" s="571">
        <v>4</v>
      </c>
    </row>
    <row r="177" spans="1:13" ht="16.5" customHeight="1">
      <c r="A177" s="1586"/>
      <c r="B177" s="1736" t="s">
        <v>47</v>
      </c>
      <c r="C177" s="631" t="s">
        <v>49</v>
      </c>
      <c r="D177" s="623">
        <v>0</v>
      </c>
      <c r="E177" s="623">
        <v>0</v>
      </c>
      <c r="F177" s="623">
        <v>0</v>
      </c>
      <c r="G177" s="623">
        <v>0</v>
      </c>
      <c r="H177" s="623">
        <v>0</v>
      </c>
      <c r="I177" s="570">
        <v>0</v>
      </c>
      <c r="J177" s="570">
        <v>0</v>
      </c>
      <c r="K177" s="570">
        <v>0</v>
      </c>
      <c r="L177" s="570">
        <v>0</v>
      </c>
      <c r="M177" s="571">
        <v>0</v>
      </c>
    </row>
    <row r="178" spans="1:13" ht="16.5" customHeight="1">
      <c r="A178" s="1586"/>
      <c r="B178" s="1736"/>
      <c r="C178" s="631" t="s">
        <v>228</v>
      </c>
      <c r="D178" s="623">
        <v>16</v>
      </c>
      <c r="E178" s="623">
        <v>4</v>
      </c>
      <c r="F178" s="623">
        <v>11</v>
      </c>
      <c r="G178" s="623">
        <v>0</v>
      </c>
      <c r="H178" s="623">
        <v>0</v>
      </c>
      <c r="I178" s="570">
        <v>0</v>
      </c>
      <c r="J178" s="570">
        <v>0</v>
      </c>
      <c r="K178" s="570">
        <v>0</v>
      </c>
      <c r="L178" s="570">
        <v>1</v>
      </c>
      <c r="M178" s="571">
        <v>0</v>
      </c>
    </row>
    <row r="179" spans="1:13" ht="16.5" customHeight="1">
      <c r="A179" s="1586"/>
      <c r="B179" s="1736" t="s">
        <v>45</v>
      </c>
      <c r="C179" s="631" t="s">
        <v>49</v>
      </c>
      <c r="D179" s="623">
        <v>1</v>
      </c>
      <c r="E179" s="623">
        <v>0</v>
      </c>
      <c r="F179" s="623">
        <v>0</v>
      </c>
      <c r="G179" s="623">
        <v>0</v>
      </c>
      <c r="H179" s="623">
        <v>0</v>
      </c>
      <c r="I179" s="570">
        <v>0</v>
      </c>
      <c r="J179" s="570">
        <v>0</v>
      </c>
      <c r="K179" s="570">
        <v>0</v>
      </c>
      <c r="L179" s="570">
        <v>0</v>
      </c>
      <c r="M179" s="571">
        <v>1</v>
      </c>
    </row>
    <row r="180" spans="1:13" ht="17.25" customHeight="1">
      <c r="A180" s="1586"/>
      <c r="B180" s="1736"/>
      <c r="C180" s="631" t="s">
        <v>228</v>
      </c>
      <c r="D180" s="623">
        <v>162</v>
      </c>
      <c r="E180" s="623">
        <v>17</v>
      </c>
      <c r="F180" s="623">
        <v>120</v>
      </c>
      <c r="G180" s="623">
        <v>0</v>
      </c>
      <c r="H180" s="623">
        <v>0</v>
      </c>
      <c r="I180" s="570">
        <v>1</v>
      </c>
      <c r="J180" s="570">
        <v>1</v>
      </c>
      <c r="K180" s="570">
        <v>4</v>
      </c>
      <c r="L180" s="570">
        <v>18</v>
      </c>
      <c r="M180" s="571">
        <v>1</v>
      </c>
    </row>
    <row r="181" spans="1:13" ht="16.5" customHeight="1">
      <c r="A181" s="1586" t="s">
        <v>300</v>
      </c>
      <c r="B181" s="1736" t="s">
        <v>46</v>
      </c>
      <c r="C181" s="631" t="s">
        <v>49</v>
      </c>
      <c r="D181" s="623">
        <v>61</v>
      </c>
      <c r="E181" s="623">
        <v>5</v>
      </c>
      <c r="F181" s="623">
        <v>8</v>
      </c>
      <c r="G181" s="623">
        <v>3</v>
      </c>
      <c r="H181" s="623">
        <v>2</v>
      </c>
      <c r="I181" s="570">
        <v>0</v>
      </c>
      <c r="J181" s="570">
        <v>1</v>
      </c>
      <c r="K181" s="570">
        <v>2</v>
      </c>
      <c r="L181" s="570">
        <v>0</v>
      </c>
      <c r="M181" s="571">
        <v>40</v>
      </c>
    </row>
    <row r="182" spans="1:13" ht="16.5" customHeight="1">
      <c r="A182" s="1586"/>
      <c r="B182" s="1736"/>
      <c r="C182" s="631" t="s">
        <v>228</v>
      </c>
      <c r="D182" s="623">
        <v>1165</v>
      </c>
      <c r="E182" s="623">
        <v>133</v>
      </c>
      <c r="F182" s="623">
        <v>879</v>
      </c>
      <c r="G182" s="623">
        <v>14</v>
      </c>
      <c r="H182" s="623">
        <v>4</v>
      </c>
      <c r="I182" s="570">
        <v>2</v>
      </c>
      <c r="J182" s="570">
        <v>4</v>
      </c>
      <c r="K182" s="570">
        <v>1</v>
      </c>
      <c r="L182" s="570">
        <v>117</v>
      </c>
      <c r="M182" s="571">
        <v>11</v>
      </c>
    </row>
    <row r="183" spans="1:13" ht="16.5" customHeight="1">
      <c r="A183" s="1586"/>
      <c r="B183" s="1736" t="s">
        <v>44</v>
      </c>
      <c r="C183" s="631" t="s">
        <v>49</v>
      </c>
      <c r="D183" s="623">
        <v>1</v>
      </c>
      <c r="E183" s="623">
        <v>0</v>
      </c>
      <c r="F183" s="623">
        <v>0</v>
      </c>
      <c r="G183" s="623">
        <v>0</v>
      </c>
      <c r="H183" s="623">
        <v>0</v>
      </c>
      <c r="I183" s="570">
        <v>0</v>
      </c>
      <c r="J183" s="570">
        <v>0</v>
      </c>
      <c r="K183" s="570">
        <v>0</v>
      </c>
      <c r="L183" s="570">
        <v>0</v>
      </c>
      <c r="M183" s="571">
        <v>1</v>
      </c>
    </row>
    <row r="184" spans="1:13" ht="16.5" customHeight="1">
      <c r="A184" s="1586"/>
      <c r="B184" s="1736"/>
      <c r="C184" s="631" t="s">
        <v>228</v>
      </c>
      <c r="D184" s="623">
        <v>56</v>
      </c>
      <c r="E184" s="623">
        <v>6</v>
      </c>
      <c r="F184" s="623">
        <v>42</v>
      </c>
      <c r="G184" s="623">
        <v>0</v>
      </c>
      <c r="H184" s="623">
        <v>0</v>
      </c>
      <c r="I184" s="570">
        <v>0</v>
      </c>
      <c r="J184" s="570">
        <v>0</v>
      </c>
      <c r="K184" s="570">
        <v>0</v>
      </c>
      <c r="L184" s="570">
        <v>7</v>
      </c>
      <c r="M184" s="571">
        <v>1</v>
      </c>
    </row>
    <row r="185" spans="1:13" ht="16.5" customHeight="1">
      <c r="A185" s="1586"/>
      <c r="B185" s="1736" t="s">
        <v>915</v>
      </c>
      <c r="C185" s="631" t="s">
        <v>49</v>
      </c>
      <c r="D185" s="623">
        <v>20</v>
      </c>
      <c r="E185" s="623">
        <v>2</v>
      </c>
      <c r="F185" s="623">
        <v>2</v>
      </c>
      <c r="G185" s="623">
        <v>3</v>
      </c>
      <c r="H185" s="623">
        <v>2</v>
      </c>
      <c r="I185" s="570">
        <v>0</v>
      </c>
      <c r="J185" s="570">
        <v>0</v>
      </c>
      <c r="K185" s="570">
        <v>0</v>
      </c>
      <c r="L185" s="570">
        <v>0</v>
      </c>
      <c r="M185" s="571">
        <v>11</v>
      </c>
    </row>
    <row r="186" spans="1:13" ht="16.5" customHeight="1">
      <c r="A186" s="1586"/>
      <c r="B186" s="1736"/>
      <c r="C186" s="631" t="s">
        <v>228</v>
      </c>
      <c r="D186" s="623">
        <v>194</v>
      </c>
      <c r="E186" s="623">
        <v>11</v>
      </c>
      <c r="F186" s="623">
        <v>142</v>
      </c>
      <c r="G186" s="623">
        <v>14</v>
      </c>
      <c r="H186" s="623">
        <v>4</v>
      </c>
      <c r="I186" s="570">
        <v>1</v>
      </c>
      <c r="J186" s="570">
        <v>1</v>
      </c>
      <c r="K186" s="570">
        <v>0</v>
      </c>
      <c r="L186" s="570">
        <v>20</v>
      </c>
      <c r="M186" s="571">
        <v>1</v>
      </c>
    </row>
    <row r="187" spans="1:13" ht="16.5" customHeight="1">
      <c r="A187" s="1586"/>
      <c r="B187" s="1736" t="s">
        <v>916</v>
      </c>
      <c r="C187" s="631" t="s">
        <v>49</v>
      </c>
      <c r="D187" s="623">
        <v>0</v>
      </c>
      <c r="E187" s="623">
        <v>0</v>
      </c>
      <c r="F187" s="623">
        <v>0</v>
      </c>
      <c r="G187" s="623">
        <v>0</v>
      </c>
      <c r="H187" s="623">
        <v>0</v>
      </c>
      <c r="I187" s="570">
        <v>0</v>
      </c>
      <c r="J187" s="570">
        <v>0</v>
      </c>
      <c r="K187" s="570">
        <v>0</v>
      </c>
      <c r="L187" s="570">
        <v>0</v>
      </c>
      <c r="M187" s="571">
        <v>0</v>
      </c>
    </row>
    <row r="188" spans="1:13" ht="16.5" customHeight="1">
      <c r="A188" s="1586"/>
      <c r="B188" s="1736"/>
      <c r="C188" s="631" t="s">
        <v>228</v>
      </c>
      <c r="D188" s="623">
        <v>0</v>
      </c>
      <c r="E188" s="623">
        <v>0</v>
      </c>
      <c r="F188" s="623">
        <v>0</v>
      </c>
      <c r="G188" s="623">
        <v>0</v>
      </c>
      <c r="H188" s="623">
        <v>0</v>
      </c>
      <c r="I188" s="570">
        <v>0</v>
      </c>
      <c r="J188" s="570">
        <v>0</v>
      </c>
      <c r="K188" s="570">
        <v>0</v>
      </c>
      <c r="L188" s="570">
        <v>0</v>
      </c>
      <c r="M188" s="571">
        <v>0</v>
      </c>
    </row>
    <row r="189" spans="1:13" ht="16.5" customHeight="1">
      <c r="A189" s="1586"/>
      <c r="B189" s="1742" t="s">
        <v>917</v>
      </c>
      <c r="C189" s="632" t="s">
        <v>49</v>
      </c>
      <c r="D189" s="620">
        <v>37</v>
      </c>
      <c r="E189" s="620">
        <v>2</v>
      </c>
      <c r="F189" s="620">
        <v>5</v>
      </c>
      <c r="G189" s="620">
        <v>0</v>
      </c>
      <c r="H189" s="620">
        <v>0</v>
      </c>
      <c r="I189" s="570">
        <v>0</v>
      </c>
      <c r="J189" s="570">
        <v>1</v>
      </c>
      <c r="K189" s="570">
        <v>2</v>
      </c>
      <c r="L189" s="570">
        <v>0</v>
      </c>
      <c r="M189" s="571">
        <v>27</v>
      </c>
    </row>
    <row r="190" spans="1:13" ht="16.5" customHeight="1">
      <c r="A190" s="1586"/>
      <c r="B190" s="1743"/>
      <c r="C190" s="302" t="s">
        <v>228</v>
      </c>
      <c r="D190" s="570">
        <v>684</v>
      </c>
      <c r="E190" s="570">
        <v>65</v>
      </c>
      <c r="F190" s="570">
        <v>534</v>
      </c>
      <c r="G190" s="570">
        <v>0</v>
      </c>
      <c r="H190" s="570">
        <v>0</v>
      </c>
      <c r="I190" s="570">
        <v>1</v>
      </c>
      <c r="J190" s="570">
        <v>3</v>
      </c>
      <c r="K190" s="570">
        <v>1</v>
      </c>
      <c r="L190" s="570">
        <v>73</v>
      </c>
      <c r="M190" s="571">
        <v>7</v>
      </c>
    </row>
    <row r="191" spans="1:13" ht="16.5" customHeight="1">
      <c r="A191" s="1586"/>
      <c r="B191" s="1734" t="s">
        <v>48</v>
      </c>
      <c r="C191" s="302" t="s">
        <v>49</v>
      </c>
      <c r="D191" s="570">
        <v>3</v>
      </c>
      <c r="E191" s="570">
        <v>1</v>
      </c>
      <c r="F191" s="570">
        <v>1</v>
      </c>
      <c r="G191" s="570">
        <v>0</v>
      </c>
      <c r="H191" s="570">
        <v>0</v>
      </c>
      <c r="I191" s="570">
        <v>0</v>
      </c>
      <c r="J191" s="570">
        <v>0</v>
      </c>
      <c r="K191" s="570">
        <v>0</v>
      </c>
      <c r="L191" s="570">
        <v>0</v>
      </c>
      <c r="M191" s="571">
        <v>1</v>
      </c>
    </row>
    <row r="192" spans="1:13" ht="16.5" customHeight="1">
      <c r="A192" s="1586"/>
      <c r="B192" s="1734"/>
      <c r="C192" s="302" t="s">
        <v>228</v>
      </c>
      <c r="D192" s="570">
        <v>228</v>
      </c>
      <c r="E192" s="570">
        <v>50</v>
      </c>
      <c r="F192" s="570">
        <v>160</v>
      </c>
      <c r="G192" s="570">
        <v>0</v>
      </c>
      <c r="H192" s="570">
        <v>0</v>
      </c>
      <c r="I192" s="570">
        <v>0</v>
      </c>
      <c r="J192" s="570">
        <v>0</v>
      </c>
      <c r="K192" s="570">
        <v>0</v>
      </c>
      <c r="L192" s="570">
        <v>16</v>
      </c>
      <c r="M192" s="571">
        <v>2</v>
      </c>
    </row>
    <row r="193" spans="1:13" ht="16.5" customHeight="1">
      <c r="A193" s="1586"/>
      <c r="B193" s="1734" t="s">
        <v>47</v>
      </c>
      <c r="C193" s="302" t="s">
        <v>49</v>
      </c>
      <c r="D193" s="570">
        <v>0</v>
      </c>
      <c r="E193" s="570">
        <v>0</v>
      </c>
      <c r="F193" s="570">
        <v>0</v>
      </c>
      <c r="G193" s="570">
        <v>0</v>
      </c>
      <c r="H193" s="570">
        <v>0</v>
      </c>
      <c r="I193" s="570">
        <v>0</v>
      </c>
      <c r="J193" s="570">
        <v>0</v>
      </c>
      <c r="K193" s="570">
        <v>0</v>
      </c>
      <c r="L193" s="570">
        <v>0</v>
      </c>
      <c r="M193" s="571">
        <v>0</v>
      </c>
    </row>
    <row r="194" spans="1:13" ht="16.5" customHeight="1">
      <c r="A194" s="1586"/>
      <c r="B194" s="1734"/>
      <c r="C194" s="302" t="s">
        <v>228</v>
      </c>
      <c r="D194" s="570">
        <v>3</v>
      </c>
      <c r="E194" s="570">
        <v>1</v>
      </c>
      <c r="F194" s="570">
        <v>1</v>
      </c>
      <c r="G194" s="570">
        <v>0</v>
      </c>
      <c r="H194" s="570">
        <v>0</v>
      </c>
      <c r="I194" s="570">
        <v>0</v>
      </c>
      <c r="J194" s="570">
        <v>0</v>
      </c>
      <c r="K194" s="570">
        <v>0</v>
      </c>
      <c r="L194" s="570">
        <v>1</v>
      </c>
      <c r="M194" s="571">
        <v>0</v>
      </c>
    </row>
    <row r="195" spans="1:13" ht="16.5" customHeight="1">
      <c r="A195" s="1586"/>
      <c r="B195" s="1734" t="s">
        <v>45</v>
      </c>
      <c r="C195" s="302" t="s">
        <v>49</v>
      </c>
      <c r="D195" s="570">
        <v>0</v>
      </c>
      <c r="E195" s="570">
        <v>0</v>
      </c>
      <c r="F195" s="570">
        <v>0</v>
      </c>
      <c r="G195" s="570">
        <v>0</v>
      </c>
      <c r="H195" s="570">
        <v>0</v>
      </c>
      <c r="I195" s="570">
        <v>0</v>
      </c>
      <c r="J195" s="570">
        <v>0</v>
      </c>
      <c r="K195" s="570">
        <v>0</v>
      </c>
      <c r="L195" s="570">
        <v>0</v>
      </c>
      <c r="M195" s="571">
        <v>0</v>
      </c>
    </row>
    <row r="196" spans="1:13" ht="16.5" customHeight="1" thickBot="1">
      <c r="A196" s="1737"/>
      <c r="B196" s="1735"/>
      <c r="C196" s="320" t="s">
        <v>228</v>
      </c>
      <c r="D196" s="572">
        <v>0</v>
      </c>
      <c r="E196" s="572">
        <v>0</v>
      </c>
      <c r="F196" s="572">
        <v>0</v>
      </c>
      <c r="G196" s="572">
        <v>0</v>
      </c>
      <c r="H196" s="572">
        <v>0</v>
      </c>
      <c r="I196" s="572">
        <v>0</v>
      </c>
      <c r="J196" s="572">
        <v>0</v>
      </c>
      <c r="K196" s="572">
        <v>0</v>
      </c>
      <c r="L196" s="572">
        <v>0</v>
      </c>
      <c r="M196" s="573">
        <v>0</v>
      </c>
    </row>
    <row r="197" spans="1:13" ht="16.5" customHeight="1">
      <c r="A197" s="1617" t="s">
        <v>321</v>
      </c>
      <c r="B197" s="1738" t="s">
        <v>46</v>
      </c>
      <c r="C197" s="319" t="s">
        <v>49</v>
      </c>
      <c r="D197" s="568">
        <v>660</v>
      </c>
      <c r="E197" s="568">
        <v>45</v>
      </c>
      <c r="F197" s="568">
        <v>84</v>
      </c>
      <c r="G197" s="568">
        <v>3</v>
      </c>
      <c r="H197" s="568">
        <v>2</v>
      </c>
      <c r="I197" s="568">
        <v>0</v>
      </c>
      <c r="J197" s="568">
        <v>1</v>
      </c>
      <c r="K197" s="568">
        <v>16</v>
      </c>
      <c r="L197" s="568">
        <v>5</v>
      </c>
      <c r="M197" s="569">
        <v>504</v>
      </c>
    </row>
    <row r="198" spans="1:13" ht="16.5" customHeight="1">
      <c r="A198" s="1586"/>
      <c r="B198" s="1734"/>
      <c r="C198" s="302" t="s">
        <v>228</v>
      </c>
      <c r="D198" s="570">
        <v>15308</v>
      </c>
      <c r="E198" s="570">
        <v>2207</v>
      </c>
      <c r="F198" s="570">
        <v>11149</v>
      </c>
      <c r="G198" s="570">
        <v>69</v>
      </c>
      <c r="H198" s="570">
        <v>19</v>
      </c>
      <c r="I198" s="570">
        <v>50</v>
      </c>
      <c r="J198" s="570">
        <v>92</v>
      </c>
      <c r="K198" s="570">
        <v>49</v>
      </c>
      <c r="L198" s="570">
        <v>1568</v>
      </c>
      <c r="M198" s="571">
        <v>105</v>
      </c>
    </row>
    <row r="199" spans="1:13" ht="16.5" customHeight="1">
      <c r="A199" s="1586"/>
      <c r="B199" s="1734" t="s">
        <v>44</v>
      </c>
      <c r="C199" s="302" t="s">
        <v>49</v>
      </c>
      <c r="D199" s="570">
        <v>31</v>
      </c>
      <c r="E199" s="570">
        <v>2</v>
      </c>
      <c r="F199" s="570">
        <v>6</v>
      </c>
      <c r="G199" s="570">
        <v>2</v>
      </c>
      <c r="H199" s="570">
        <v>1</v>
      </c>
      <c r="I199" s="570">
        <v>0</v>
      </c>
      <c r="J199" s="570">
        <v>0</v>
      </c>
      <c r="K199" s="570">
        <v>0</v>
      </c>
      <c r="L199" s="570">
        <v>0</v>
      </c>
      <c r="M199" s="571">
        <v>20</v>
      </c>
    </row>
    <row r="200" spans="1:13" ht="16.5" customHeight="1">
      <c r="A200" s="1586"/>
      <c r="B200" s="1734"/>
      <c r="C200" s="302" t="s">
        <v>228</v>
      </c>
      <c r="D200" s="570">
        <v>1359</v>
      </c>
      <c r="E200" s="570">
        <v>121</v>
      </c>
      <c r="F200" s="570">
        <v>960</v>
      </c>
      <c r="G200" s="570">
        <v>57</v>
      </c>
      <c r="H200" s="570">
        <v>15</v>
      </c>
      <c r="I200" s="570">
        <v>6</v>
      </c>
      <c r="J200" s="570">
        <v>11</v>
      </c>
      <c r="K200" s="570">
        <v>8</v>
      </c>
      <c r="L200" s="570">
        <v>162</v>
      </c>
      <c r="M200" s="571">
        <v>19</v>
      </c>
    </row>
    <row r="201" spans="1:13" ht="16.5" customHeight="1">
      <c r="A201" s="1586"/>
      <c r="B201" s="1734" t="s">
        <v>915</v>
      </c>
      <c r="C201" s="302" t="s">
        <v>49</v>
      </c>
      <c r="D201" s="570">
        <v>10</v>
      </c>
      <c r="E201" s="570">
        <v>1</v>
      </c>
      <c r="F201" s="570">
        <v>0</v>
      </c>
      <c r="G201" s="570">
        <v>0</v>
      </c>
      <c r="H201" s="570">
        <v>0</v>
      </c>
      <c r="I201" s="570">
        <v>0</v>
      </c>
      <c r="J201" s="570">
        <v>0</v>
      </c>
      <c r="K201" s="570">
        <v>0</v>
      </c>
      <c r="L201" s="570">
        <v>1</v>
      </c>
      <c r="M201" s="571">
        <v>8</v>
      </c>
    </row>
    <row r="202" spans="1:13" ht="16.5" customHeight="1">
      <c r="A202" s="1586"/>
      <c r="B202" s="1734"/>
      <c r="C202" s="302" t="s">
        <v>228</v>
      </c>
      <c r="D202" s="570">
        <v>145</v>
      </c>
      <c r="E202" s="570">
        <v>9</v>
      </c>
      <c r="F202" s="570">
        <v>110</v>
      </c>
      <c r="G202" s="570">
        <v>0</v>
      </c>
      <c r="H202" s="570">
        <v>1</v>
      </c>
      <c r="I202" s="570">
        <v>2</v>
      </c>
      <c r="J202" s="570">
        <v>3</v>
      </c>
      <c r="K202" s="570">
        <v>0</v>
      </c>
      <c r="L202" s="570">
        <v>18</v>
      </c>
      <c r="M202" s="571">
        <v>2</v>
      </c>
    </row>
    <row r="203" spans="1:13" ht="16.5" customHeight="1">
      <c r="A203" s="1586"/>
      <c r="B203" s="1736" t="s">
        <v>916</v>
      </c>
      <c r="C203" s="631" t="s">
        <v>49</v>
      </c>
      <c r="D203" s="623">
        <v>14</v>
      </c>
      <c r="E203" s="623">
        <v>0</v>
      </c>
      <c r="F203" s="623">
        <v>1</v>
      </c>
      <c r="G203" s="623">
        <v>0</v>
      </c>
      <c r="H203" s="623">
        <v>1</v>
      </c>
      <c r="I203" s="623">
        <v>0</v>
      </c>
      <c r="J203" s="623">
        <v>0</v>
      </c>
      <c r="K203" s="623">
        <v>0</v>
      </c>
      <c r="L203" s="570">
        <v>0</v>
      </c>
      <c r="M203" s="571">
        <v>12</v>
      </c>
    </row>
    <row r="204" spans="1:13" ht="17.25" customHeight="1">
      <c r="A204" s="1586"/>
      <c r="B204" s="1736"/>
      <c r="C204" s="631" t="s">
        <v>228</v>
      </c>
      <c r="D204" s="623">
        <v>245</v>
      </c>
      <c r="E204" s="623">
        <v>22</v>
      </c>
      <c r="F204" s="623">
        <v>164</v>
      </c>
      <c r="G204" s="623">
        <v>11</v>
      </c>
      <c r="H204" s="623">
        <v>3</v>
      </c>
      <c r="I204" s="623">
        <v>2</v>
      </c>
      <c r="J204" s="623">
        <v>4</v>
      </c>
      <c r="K204" s="623">
        <v>5</v>
      </c>
      <c r="L204" s="570">
        <v>30</v>
      </c>
      <c r="M204" s="571">
        <v>4</v>
      </c>
    </row>
    <row r="205" spans="1:13" ht="16.5" customHeight="1">
      <c r="A205" s="1586"/>
      <c r="B205" s="1736" t="s">
        <v>917</v>
      </c>
      <c r="C205" s="631" t="s">
        <v>49</v>
      </c>
      <c r="D205" s="623">
        <v>551</v>
      </c>
      <c r="E205" s="623">
        <v>36</v>
      </c>
      <c r="F205" s="623">
        <v>53</v>
      </c>
      <c r="G205" s="623">
        <v>1</v>
      </c>
      <c r="H205" s="623">
        <v>0</v>
      </c>
      <c r="I205" s="623">
        <v>0</v>
      </c>
      <c r="J205" s="623">
        <v>1</v>
      </c>
      <c r="K205" s="623">
        <v>15</v>
      </c>
      <c r="L205" s="570">
        <v>4</v>
      </c>
      <c r="M205" s="571">
        <v>441</v>
      </c>
    </row>
    <row r="206" spans="1:13" ht="16.5" customHeight="1">
      <c r="A206" s="1586"/>
      <c r="B206" s="1736"/>
      <c r="C206" s="631" t="s">
        <v>228</v>
      </c>
      <c r="D206" s="623">
        <v>7535</v>
      </c>
      <c r="E206" s="623">
        <v>759</v>
      </c>
      <c r="F206" s="623">
        <v>5751</v>
      </c>
      <c r="G206" s="623">
        <v>1</v>
      </c>
      <c r="H206" s="623">
        <v>0</v>
      </c>
      <c r="I206" s="623">
        <v>37</v>
      </c>
      <c r="J206" s="623">
        <v>72</v>
      </c>
      <c r="K206" s="623">
        <v>25</v>
      </c>
      <c r="L206" s="570">
        <v>826</v>
      </c>
      <c r="M206" s="571">
        <v>64</v>
      </c>
    </row>
    <row r="207" spans="1:13" ht="16.5" customHeight="1">
      <c r="A207" s="1586"/>
      <c r="B207" s="1736" t="s">
        <v>48</v>
      </c>
      <c r="C207" s="631" t="s">
        <v>49</v>
      </c>
      <c r="D207" s="623">
        <v>52</v>
      </c>
      <c r="E207" s="623">
        <v>6</v>
      </c>
      <c r="F207" s="623">
        <v>24</v>
      </c>
      <c r="G207" s="623">
        <v>0</v>
      </c>
      <c r="H207" s="623">
        <v>0</v>
      </c>
      <c r="I207" s="623">
        <v>0</v>
      </c>
      <c r="J207" s="623">
        <v>0</v>
      </c>
      <c r="K207" s="623">
        <v>1</v>
      </c>
      <c r="L207" s="570">
        <v>0</v>
      </c>
      <c r="M207" s="571">
        <v>21</v>
      </c>
    </row>
    <row r="208" spans="1:13" ht="16.5" customHeight="1">
      <c r="A208" s="1586"/>
      <c r="B208" s="1736"/>
      <c r="C208" s="631" t="s">
        <v>228</v>
      </c>
      <c r="D208" s="623">
        <v>5521</v>
      </c>
      <c r="E208" s="623">
        <v>1244</v>
      </c>
      <c r="F208" s="623">
        <v>3792</v>
      </c>
      <c r="G208" s="623">
        <v>0</v>
      </c>
      <c r="H208" s="623">
        <v>0</v>
      </c>
      <c r="I208" s="623">
        <v>0</v>
      </c>
      <c r="J208" s="623">
        <v>0</v>
      </c>
      <c r="K208" s="623">
        <v>7</v>
      </c>
      <c r="L208" s="570">
        <v>471</v>
      </c>
      <c r="M208" s="571">
        <v>7</v>
      </c>
    </row>
    <row r="209" spans="1:13" ht="16.5" customHeight="1">
      <c r="A209" s="1586"/>
      <c r="B209" s="1736" t="s">
        <v>47</v>
      </c>
      <c r="C209" s="631" t="s">
        <v>49</v>
      </c>
      <c r="D209" s="623">
        <v>0</v>
      </c>
      <c r="E209" s="623">
        <v>0</v>
      </c>
      <c r="F209" s="623">
        <v>0</v>
      </c>
      <c r="G209" s="623">
        <v>0</v>
      </c>
      <c r="H209" s="623">
        <v>0</v>
      </c>
      <c r="I209" s="623">
        <v>0</v>
      </c>
      <c r="J209" s="623">
        <v>0</v>
      </c>
      <c r="K209" s="623">
        <v>0</v>
      </c>
      <c r="L209" s="570">
        <v>0</v>
      </c>
      <c r="M209" s="571">
        <v>0</v>
      </c>
    </row>
    <row r="210" spans="1:13" ht="16.5" customHeight="1">
      <c r="A210" s="1586"/>
      <c r="B210" s="1736"/>
      <c r="C210" s="631" t="s">
        <v>228</v>
      </c>
      <c r="D210" s="623">
        <v>46</v>
      </c>
      <c r="E210" s="623">
        <v>8</v>
      </c>
      <c r="F210" s="623">
        <v>32</v>
      </c>
      <c r="G210" s="623">
        <v>0</v>
      </c>
      <c r="H210" s="623">
        <v>0</v>
      </c>
      <c r="I210" s="623">
        <v>0</v>
      </c>
      <c r="J210" s="623">
        <v>0</v>
      </c>
      <c r="K210" s="623">
        <v>0</v>
      </c>
      <c r="L210" s="570">
        <v>6</v>
      </c>
      <c r="M210" s="571">
        <v>0</v>
      </c>
    </row>
    <row r="211" spans="1:13" ht="16.5" customHeight="1">
      <c r="A211" s="1586"/>
      <c r="B211" s="1736" t="s">
        <v>45</v>
      </c>
      <c r="C211" s="631" t="s">
        <v>49</v>
      </c>
      <c r="D211" s="623">
        <v>2</v>
      </c>
      <c r="E211" s="623">
        <v>0</v>
      </c>
      <c r="F211" s="623">
        <v>0</v>
      </c>
      <c r="G211" s="623">
        <v>0</v>
      </c>
      <c r="H211" s="623">
        <v>0</v>
      </c>
      <c r="I211" s="623">
        <v>0</v>
      </c>
      <c r="J211" s="623">
        <v>0</v>
      </c>
      <c r="K211" s="623">
        <v>0</v>
      </c>
      <c r="L211" s="570">
        <v>0</v>
      </c>
      <c r="M211" s="571">
        <v>2</v>
      </c>
    </row>
    <row r="212" spans="1:13" ht="16.5" customHeight="1">
      <c r="A212" s="1586"/>
      <c r="B212" s="1736"/>
      <c r="C212" s="631" t="s">
        <v>228</v>
      </c>
      <c r="D212" s="623">
        <v>457</v>
      </c>
      <c r="E212" s="623">
        <v>44</v>
      </c>
      <c r="F212" s="623">
        <v>340</v>
      </c>
      <c r="G212" s="623">
        <v>0</v>
      </c>
      <c r="H212" s="623">
        <v>0</v>
      </c>
      <c r="I212" s="623">
        <v>3</v>
      </c>
      <c r="J212" s="623">
        <v>2</v>
      </c>
      <c r="K212" s="623">
        <v>4</v>
      </c>
      <c r="L212" s="570">
        <v>55</v>
      </c>
      <c r="M212" s="571">
        <v>9</v>
      </c>
    </row>
    <row r="213" spans="1:13" ht="16.5" customHeight="1">
      <c r="A213" s="1586" t="s">
        <v>298</v>
      </c>
      <c r="B213" s="1736" t="s">
        <v>46</v>
      </c>
      <c r="C213" s="631" t="s">
        <v>49</v>
      </c>
      <c r="D213" s="623">
        <v>633</v>
      </c>
      <c r="E213" s="623">
        <v>44</v>
      </c>
      <c r="F213" s="623">
        <v>80</v>
      </c>
      <c r="G213" s="623">
        <v>3</v>
      </c>
      <c r="H213" s="623">
        <v>2</v>
      </c>
      <c r="I213" s="623">
        <v>0</v>
      </c>
      <c r="J213" s="623">
        <v>1</v>
      </c>
      <c r="K213" s="623">
        <v>16</v>
      </c>
      <c r="L213" s="570">
        <v>4</v>
      </c>
      <c r="M213" s="571">
        <v>483</v>
      </c>
    </row>
    <row r="214" spans="1:13" ht="16.5" customHeight="1">
      <c r="A214" s="1586"/>
      <c r="B214" s="1736"/>
      <c r="C214" s="631" t="s">
        <v>228</v>
      </c>
      <c r="D214" s="623">
        <v>15087</v>
      </c>
      <c r="E214" s="623">
        <v>2178</v>
      </c>
      <c r="F214" s="623">
        <v>10999</v>
      </c>
      <c r="G214" s="623">
        <v>69</v>
      </c>
      <c r="H214" s="623">
        <v>19</v>
      </c>
      <c r="I214" s="623">
        <v>48</v>
      </c>
      <c r="J214" s="623">
        <v>92</v>
      </c>
      <c r="K214" s="623">
        <v>49</v>
      </c>
      <c r="L214" s="570">
        <v>1534</v>
      </c>
      <c r="M214" s="571">
        <v>99</v>
      </c>
    </row>
    <row r="215" spans="1:13" ht="16.5" customHeight="1">
      <c r="A215" s="1586"/>
      <c r="B215" s="1736" t="s">
        <v>44</v>
      </c>
      <c r="C215" s="631" t="s">
        <v>49</v>
      </c>
      <c r="D215" s="623">
        <v>17</v>
      </c>
      <c r="E215" s="623">
        <v>2</v>
      </c>
      <c r="F215" s="623">
        <v>3</v>
      </c>
      <c r="G215" s="623">
        <v>2</v>
      </c>
      <c r="H215" s="623">
        <v>1</v>
      </c>
      <c r="I215" s="623">
        <v>0</v>
      </c>
      <c r="J215" s="623">
        <v>0</v>
      </c>
      <c r="K215" s="623">
        <v>0</v>
      </c>
      <c r="L215" s="570">
        <v>0</v>
      </c>
      <c r="M215" s="571">
        <v>9</v>
      </c>
    </row>
    <row r="216" spans="1:13" ht="16.5" customHeight="1">
      <c r="A216" s="1586"/>
      <c r="B216" s="1736"/>
      <c r="C216" s="631" t="s">
        <v>228</v>
      </c>
      <c r="D216" s="623">
        <v>1265</v>
      </c>
      <c r="E216" s="623">
        <v>110</v>
      </c>
      <c r="F216" s="623">
        <v>898</v>
      </c>
      <c r="G216" s="623">
        <v>57</v>
      </c>
      <c r="H216" s="623">
        <v>15</v>
      </c>
      <c r="I216" s="623">
        <v>4</v>
      </c>
      <c r="J216" s="623">
        <v>11</v>
      </c>
      <c r="K216" s="623">
        <v>8</v>
      </c>
      <c r="L216" s="570">
        <v>148</v>
      </c>
      <c r="M216" s="571">
        <v>14</v>
      </c>
    </row>
    <row r="217" spans="1:13" ht="16.5" customHeight="1">
      <c r="A217" s="1586"/>
      <c r="B217" s="1736" t="s">
        <v>915</v>
      </c>
      <c r="C217" s="631" t="s">
        <v>49</v>
      </c>
      <c r="D217" s="623">
        <v>10</v>
      </c>
      <c r="E217" s="623">
        <v>1</v>
      </c>
      <c r="F217" s="623">
        <v>0</v>
      </c>
      <c r="G217" s="623">
        <v>0</v>
      </c>
      <c r="H217" s="623">
        <v>0</v>
      </c>
      <c r="I217" s="623">
        <v>0</v>
      </c>
      <c r="J217" s="623">
        <v>0</v>
      </c>
      <c r="K217" s="623">
        <v>0</v>
      </c>
      <c r="L217" s="570">
        <v>1</v>
      </c>
      <c r="M217" s="571">
        <v>8</v>
      </c>
    </row>
    <row r="218" spans="1:13" ht="16.5" customHeight="1">
      <c r="A218" s="1586"/>
      <c r="B218" s="1736"/>
      <c r="C218" s="631" t="s">
        <v>228</v>
      </c>
      <c r="D218" s="623">
        <v>145</v>
      </c>
      <c r="E218" s="623">
        <v>9</v>
      </c>
      <c r="F218" s="623">
        <v>110</v>
      </c>
      <c r="G218" s="623">
        <v>0</v>
      </c>
      <c r="H218" s="623">
        <v>1</v>
      </c>
      <c r="I218" s="623">
        <v>2</v>
      </c>
      <c r="J218" s="623">
        <v>3</v>
      </c>
      <c r="K218" s="623">
        <v>0</v>
      </c>
      <c r="L218" s="570">
        <v>18</v>
      </c>
      <c r="M218" s="571">
        <v>2</v>
      </c>
    </row>
    <row r="219" spans="1:13" ht="16.5" customHeight="1">
      <c r="A219" s="1586"/>
      <c r="B219" s="1736" t="s">
        <v>916</v>
      </c>
      <c r="C219" s="631" t="s">
        <v>49</v>
      </c>
      <c r="D219" s="623">
        <v>13</v>
      </c>
      <c r="E219" s="623">
        <v>0</v>
      </c>
      <c r="F219" s="623">
        <v>1</v>
      </c>
      <c r="G219" s="623">
        <v>0</v>
      </c>
      <c r="H219" s="623">
        <v>1</v>
      </c>
      <c r="I219" s="623">
        <v>0</v>
      </c>
      <c r="J219" s="623">
        <v>0</v>
      </c>
      <c r="K219" s="623">
        <v>0</v>
      </c>
      <c r="L219" s="570">
        <v>0</v>
      </c>
      <c r="M219" s="571">
        <v>11</v>
      </c>
    </row>
    <row r="220" spans="1:13" ht="16.5" customHeight="1">
      <c r="A220" s="1586"/>
      <c r="B220" s="1736"/>
      <c r="C220" s="631" t="s">
        <v>228</v>
      </c>
      <c r="D220" s="623">
        <v>235</v>
      </c>
      <c r="E220" s="623">
        <v>21</v>
      </c>
      <c r="F220" s="623">
        <v>157</v>
      </c>
      <c r="G220" s="623">
        <v>11</v>
      </c>
      <c r="H220" s="623">
        <v>3</v>
      </c>
      <c r="I220" s="623">
        <v>2</v>
      </c>
      <c r="J220" s="623">
        <v>4</v>
      </c>
      <c r="K220" s="623">
        <v>5</v>
      </c>
      <c r="L220" s="570">
        <v>28</v>
      </c>
      <c r="M220" s="571">
        <v>4</v>
      </c>
    </row>
    <row r="221" spans="1:13" ht="16.5" customHeight="1">
      <c r="A221" s="1586"/>
      <c r="B221" s="1736" t="s">
        <v>917</v>
      </c>
      <c r="C221" s="631" t="s">
        <v>49</v>
      </c>
      <c r="D221" s="623">
        <v>541</v>
      </c>
      <c r="E221" s="623">
        <v>35</v>
      </c>
      <c r="F221" s="623">
        <v>53</v>
      </c>
      <c r="G221" s="623">
        <v>1</v>
      </c>
      <c r="H221" s="623">
        <v>0</v>
      </c>
      <c r="I221" s="623">
        <v>0</v>
      </c>
      <c r="J221" s="623">
        <v>1</v>
      </c>
      <c r="K221" s="623">
        <v>15</v>
      </c>
      <c r="L221" s="570">
        <v>3</v>
      </c>
      <c r="M221" s="571">
        <v>433</v>
      </c>
    </row>
    <row r="222" spans="1:13" ht="16.5" customHeight="1">
      <c r="A222" s="1586"/>
      <c r="B222" s="1736"/>
      <c r="C222" s="631" t="s">
        <v>228</v>
      </c>
      <c r="D222" s="623">
        <v>7452</v>
      </c>
      <c r="E222" s="623">
        <v>750</v>
      </c>
      <c r="F222" s="623">
        <v>5689</v>
      </c>
      <c r="G222" s="623">
        <v>1</v>
      </c>
      <c r="H222" s="623">
        <v>0</v>
      </c>
      <c r="I222" s="623">
        <v>37</v>
      </c>
      <c r="J222" s="623">
        <v>72</v>
      </c>
      <c r="K222" s="623">
        <v>25</v>
      </c>
      <c r="L222" s="570">
        <v>815</v>
      </c>
      <c r="M222" s="571">
        <v>63</v>
      </c>
    </row>
    <row r="223" spans="1:13" ht="16.5" customHeight="1">
      <c r="A223" s="1586"/>
      <c r="B223" s="1736" t="s">
        <v>48</v>
      </c>
      <c r="C223" s="631" t="s">
        <v>49</v>
      </c>
      <c r="D223" s="623">
        <v>50</v>
      </c>
      <c r="E223" s="623">
        <v>6</v>
      </c>
      <c r="F223" s="623">
        <v>23</v>
      </c>
      <c r="G223" s="623">
        <v>0</v>
      </c>
      <c r="H223" s="623">
        <v>0</v>
      </c>
      <c r="I223" s="623">
        <v>0</v>
      </c>
      <c r="J223" s="623">
        <v>0</v>
      </c>
      <c r="K223" s="623">
        <v>1</v>
      </c>
      <c r="L223" s="570">
        <v>0</v>
      </c>
      <c r="M223" s="571">
        <v>20</v>
      </c>
    </row>
    <row r="224" spans="1:13" ht="16.5" customHeight="1">
      <c r="A224" s="1586"/>
      <c r="B224" s="1736"/>
      <c r="C224" s="631" t="s">
        <v>228</v>
      </c>
      <c r="D224" s="623">
        <v>5487</v>
      </c>
      <c r="E224" s="623">
        <v>1236</v>
      </c>
      <c r="F224" s="623">
        <v>3773</v>
      </c>
      <c r="G224" s="623">
        <v>0</v>
      </c>
      <c r="H224" s="623">
        <v>0</v>
      </c>
      <c r="I224" s="623">
        <v>0</v>
      </c>
      <c r="J224" s="623">
        <v>0</v>
      </c>
      <c r="K224" s="623">
        <v>7</v>
      </c>
      <c r="L224" s="570">
        <v>464</v>
      </c>
      <c r="M224" s="571">
        <v>7</v>
      </c>
    </row>
    <row r="225" spans="1:13" ht="16.5" customHeight="1">
      <c r="A225" s="1586"/>
      <c r="B225" s="1736" t="s">
        <v>47</v>
      </c>
      <c r="C225" s="631" t="s">
        <v>49</v>
      </c>
      <c r="D225" s="623">
        <v>0</v>
      </c>
      <c r="E225" s="623">
        <v>0</v>
      </c>
      <c r="F225" s="623">
        <v>0</v>
      </c>
      <c r="G225" s="623">
        <v>0</v>
      </c>
      <c r="H225" s="623">
        <v>0</v>
      </c>
      <c r="I225" s="623">
        <v>0</v>
      </c>
      <c r="J225" s="623">
        <v>0</v>
      </c>
      <c r="K225" s="623">
        <v>0</v>
      </c>
      <c r="L225" s="570">
        <v>0</v>
      </c>
      <c r="M225" s="571">
        <v>0</v>
      </c>
    </row>
    <row r="226" spans="1:13" ht="16.5" customHeight="1">
      <c r="A226" s="1586"/>
      <c r="B226" s="1736"/>
      <c r="C226" s="631" t="s">
        <v>228</v>
      </c>
      <c r="D226" s="623">
        <v>46</v>
      </c>
      <c r="E226" s="623">
        <v>8</v>
      </c>
      <c r="F226" s="623">
        <v>32</v>
      </c>
      <c r="G226" s="623">
        <v>0</v>
      </c>
      <c r="H226" s="623">
        <v>0</v>
      </c>
      <c r="I226" s="623">
        <v>0</v>
      </c>
      <c r="J226" s="623">
        <v>0</v>
      </c>
      <c r="K226" s="623">
        <v>0</v>
      </c>
      <c r="L226" s="570">
        <v>6</v>
      </c>
      <c r="M226" s="571">
        <v>0</v>
      </c>
    </row>
    <row r="227" spans="1:13" ht="16.5" customHeight="1">
      <c r="A227" s="1586"/>
      <c r="B227" s="1736" t="s">
        <v>45</v>
      </c>
      <c r="C227" s="631" t="s">
        <v>49</v>
      </c>
      <c r="D227" s="623">
        <v>2</v>
      </c>
      <c r="E227" s="623">
        <v>0</v>
      </c>
      <c r="F227" s="623">
        <v>0</v>
      </c>
      <c r="G227" s="623">
        <v>0</v>
      </c>
      <c r="H227" s="623">
        <v>0</v>
      </c>
      <c r="I227" s="623">
        <v>0</v>
      </c>
      <c r="J227" s="623">
        <v>0</v>
      </c>
      <c r="K227" s="623">
        <v>0</v>
      </c>
      <c r="L227" s="570">
        <v>0</v>
      </c>
      <c r="M227" s="571">
        <v>2</v>
      </c>
    </row>
    <row r="228" spans="1:13" ht="17.25" customHeight="1">
      <c r="A228" s="1586"/>
      <c r="B228" s="1736"/>
      <c r="C228" s="631" t="s">
        <v>228</v>
      </c>
      <c r="D228" s="623">
        <v>457</v>
      </c>
      <c r="E228" s="623">
        <v>44</v>
      </c>
      <c r="F228" s="623">
        <v>340</v>
      </c>
      <c r="G228" s="623">
        <v>0</v>
      </c>
      <c r="H228" s="623">
        <v>0</v>
      </c>
      <c r="I228" s="623">
        <v>3</v>
      </c>
      <c r="J228" s="623">
        <v>2</v>
      </c>
      <c r="K228" s="623">
        <v>4</v>
      </c>
      <c r="L228" s="570">
        <v>55</v>
      </c>
      <c r="M228" s="571">
        <v>9</v>
      </c>
    </row>
    <row r="229" spans="1:13" ht="16.5" customHeight="1">
      <c r="A229" s="1586" t="s">
        <v>300</v>
      </c>
      <c r="B229" s="1736" t="s">
        <v>918</v>
      </c>
      <c r="C229" s="631" t="s">
        <v>49</v>
      </c>
      <c r="D229" s="623">
        <v>27</v>
      </c>
      <c r="E229" s="623">
        <v>1</v>
      </c>
      <c r="F229" s="623">
        <v>4</v>
      </c>
      <c r="G229" s="623">
        <v>0</v>
      </c>
      <c r="H229" s="623">
        <v>0</v>
      </c>
      <c r="I229" s="623">
        <v>0</v>
      </c>
      <c r="J229" s="623">
        <v>0</v>
      </c>
      <c r="K229" s="623">
        <v>0</v>
      </c>
      <c r="L229" s="570">
        <v>1</v>
      </c>
      <c r="M229" s="571">
        <v>21</v>
      </c>
    </row>
    <row r="230" spans="1:13" ht="16.5" customHeight="1">
      <c r="A230" s="1586"/>
      <c r="B230" s="1736"/>
      <c r="C230" s="631" t="s">
        <v>228</v>
      </c>
      <c r="D230" s="623">
        <v>221</v>
      </c>
      <c r="E230" s="623">
        <v>29</v>
      </c>
      <c r="F230" s="623">
        <v>150</v>
      </c>
      <c r="G230" s="623">
        <v>0</v>
      </c>
      <c r="H230" s="623">
        <v>0</v>
      </c>
      <c r="I230" s="623">
        <v>2</v>
      </c>
      <c r="J230" s="623">
        <v>0</v>
      </c>
      <c r="K230" s="623">
        <v>0</v>
      </c>
      <c r="L230" s="570">
        <v>34</v>
      </c>
      <c r="M230" s="571">
        <v>6</v>
      </c>
    </row>
    <row r="231" spans="1:13" ht="16.5" customHeight="1">
      <c r="A231" s="1586"/>
      <c r="B231" s="1736" t="s">
        <v>44</v>
      </c>
      <c r="C231" s="631" t="s">
        <v>49</v>
      </c>
      <c r="D231" s="623">
        <v>14</v>
      </c>
      <c r="E231" s="623">
        <v>0</v>
      </c>
      <c r="F231" s="623">
        <v>3</v>
      </c>
      <c r="G231" s="623">
        <v>0</v>
      </c>
      <c r="H231" s="623">
        <v>0</v>
      </c>
      <c r="I231" s="623">
        <v>0</v>
      </c>
      <c r="J231" s="623">
        <v>0</v>
      </c>
      <c r="K231" s="623">
        <v>0</v>
      </c>
      <c r="L231" s="570">
        <v>0</v>
      </c>
      <c r="M231" s="571">
        <v>11</v>
      </c>
    </row>
    <row r="232" spans="1:13" ht="16.5" customHeight="1">
      <c r="A232" s="1586"/>
      <c r="B232" s="1736"/>
      <c r="C232" s="631" t="s">
        <v>228</v>
      </c>
      <c r="D232" s="623">
        <v>94</v>
      </c>
      <c r="E232" s="623">
        <v>11</v>
      </c>
      <c r="F232" s="623">
        <v>62</v>
      </c>
      <c r="G232" s="623">
        <v>0</v>
      </c>
      <c r="H232" s="623">
        <v>0</v>
      </c>
      <c r="I232" s="623">
        <v>2</v>
      </c>
      <c r="J232" s="623">
        <v>0</v>
      </c>
      <c r="K232" s="623">
        <v>0</v>
      </c>
      <c r="L232" s="570">
        <v>14</v>
      </c>
      <c r="M232" s="571">
        <v>5</v>
      </c>
    </row>
    <row r="233" spans="1:13" ht="16.5" customHeight="1">
      <c r="A233" s="1586"/>
      <c r="B233" s="1736" t="s">
        <v>915</v>
      </c>
      <c r="C233" s="631" t="s">
        <v>49</v>
      </c>
      <c r="D233" s="623">
        <v>0</v>
      </c>
      <c r="E233" s="623">
        <v>0</v>
      </c>
      <c r="F233" s="623">
        <v>0</v>
      </c>
      <c r="G233" s="623">
        <v>0</v>
      </c>
      <c r="H233" s="623">
        <v>0</v>
      </c>
      <c r="I233" s="623">
        <v>0</v>
      </c>
      <c r="J233" s="623">
        <v>0</v>
      </c>
      <c r="K233" s="623">
        <v>0</v>
      </c>
      <c r="L233" s="570">
        <v>0</v>
      </c>
      <c r="M233" s="571">
        <v>0</v>
      </c>
    </row>
    <row r="234" spans="1:13" ht="16.5" customHeight="1">
      <c r="A234" s="1586"/>
      <c r="B234" s="1736"/>
      <c r="C234" s="631" t="s">
        <v>228</v>
      </c>
      <c r="D234" s="623">
        <v>0</v>
      </c>
      <c r="E234" s="623">
        <v>0</v>
      </c>
      <c r="F234" s="623">
        <v>0</v>
      </c>
      <c r="G234" s="623">
        <v>0</v>
      </c>
      <c r="H234" s="623">
        <v>0</v>
      </c>
      <c r="I234" s="623">
        <v>0</v>
      </c>
      <c r="J234" s="623">
        <v>0</v>
      </c>
      <c r="K234" s="623">
        <v>0</v>
      </c>
      <c r="L234" s="570">
        <v>0</v>
      </c>
      <c r="M234" s="571">
        <v>0</v>
      </c>
    </row>
    <row r="235" spans="1:13" ht="16.5" customHeight="1">
      <c r="A235" s="1586"/>
      <c r="B235" s="1736" t="s">
        <v>916</v>
      </c>
      <c r="C235" s="631" t="s">
        <v>49</v>
      </c>
      <c r="D235" s="623">
        <v>1</v>
      </c>
      <c r="E235" s="623">
        <v>0</v>
      </c>
      <c r="F235" s="623">
        <v>0</v>
      </c>
      <c r="G235" s="623">
        <v>0</v>
      </c>
      <c r="H235" s="623">
        <v>0</v>
      </c>
      <c r="I235" s="623">
        <v>0</v>
      </c>
      <c r="J235" s="623">
        <v>0</v>
      </c>
      <c r="K235" s="623">
        <v>0</v>
      </c>
      <c r="L235" s="570">
        <v>0</v>
      </c>
      <c r="M235" s="571">
        <v>1</v>
      </c>
    </row>
    <row r="236" spans="1:13" ht="16.5" customHeight="1">
      <c r="A236" s="1586"/>
      <c r="B236" s="1736"/>
      <c r="C236" s="631" t="s">
        <v>228</v>
      </c>
      <c r="D236" s="623">
        <v>10</v>
      </c>
      <c r="E236" s="623">
        <v>1</v>
      </c>
      <c r="F236" s="623">
        <v>7</v>
      </c>
      <c r="G236" s="623">
        <v>0</v>
      </c>
      <c r="H236" s="623">
        <v>0</v>
      </c>
      <c r="I236" s="623">
        <v>0</v>
      </c>
      <c r="J236" s="623">
        <v>0</v>
      </c>
      <c r="K236" s="623">
        <v>0</v>
      </c>
      <c r="L236" s="570">
        <v>2</v>
      </c>
      <c r="M236" s="571">
        <v>0</v>
      </c>
    </row>
    <row r="237" spans="1:13" ht="16.5" customHeight="1">
      <c r="A237" s="1586"/>
      <c r="B237" s="1736" t="s">
        <v>917</v>
      </c>
      <c r="C237" s="631" t="s">
        <v>49</v>
      </c>
      <c r="D237" s="623">
        <v>10</v>
      </c>
      <c r="E237" s="623">
        <v>1</v>
      </c>
      <c r="F237" s="623">
        <v>0</v>
      </c>
      <c r="G237" s="623">
        <v>0</v>
      </c>
      <c r="H237" s="623">
        <v>0</v>
      </c>
      <c r="I237" s="623">
        <v>0</v>
      </c>
      <c r="J237" s="623">
        <v>0</v>
      </c>
      <c r="K237" s="623">
        <v>0</v>
      </c>
      <c r="L237" s="570">
        <v>1</v>
      </c>
      <c r="M237" s="571">
        <v>8</v>
      </c>
    </row>
    <row r="238" spans="1:13" ht="16.5" customHeight="1">
      <c r="A238" s="1586"/>
      <c r="B238" s="1736"/>
      <c r="C238" s="631" t="s">
        <v>228</v>
      </c>
      <c r="D238" s="623">
        <v>83</v>
      </c>
      <c r="E238" s="623">
        <v>9</v>
      </c>
      <c r="F238" s="623">
        <v>62</v>
      </c>
      <c r="G238" s="623">
        <v>0</v>
      </c>
      <c r="H238" s="623">
        <v>0</v>
      </c>
      <c r="I238" s="623">
        <v>0</v>
      </c>
      <c r="J238" s="623">
        <v>0</v>
      </c>
      <c r="K238" s="623">
        <v>0</v>
      </c>
      <c r="L238" s="570">
        <v>11</v>
      </c>
      <c r="M238" s="571">
        <v>1</v>
      </c>
    </row>
    <row r="239" spans="1:13" ht="16.5" customHeight="1">
      <c r="A239" s="1586"/>
      <c r="B239" s="1736" t="s">
        <v>48</v>
      </c>
      <c r="C239" s="631" t="s">
        <v>49</v>
      </c>
      <c r="D239" s="623">
        <v>2</v>
      </c>
      <c r="E239" s="623">
        <v>0</v>
      </c>
      <c r="F239" s="623">
        <v>1</v>
      </c>
      <c r="G239" s="623">
        <v>0</v>
      </c>
      <c r="H239" s="623">
        <v>0</v>
      </c>
      <c r="I239" s="623">
        <v>0</v>
      </c>
      <c r="J239" s="623">
        <v>0</v>
      </c>
      <c r="K239" s="623">
        <v>0</v>
      </c>
      <c r="L239" s="570">
        <v>0</v>
      </c>
      <c r="M239" s="571">
        <v>1</v>
      </c>
    </row>
    <row r="240" spans="1:13" ht="16.5" customHeight="1">
      <c r="A240" s="1586"/>
      <c r="B240" s="1736"/>
      <c r="C240" s="631" t="s">
        <v>228</v>
      </c>
      <c r="D240" s="623">
        <v>34</v>
      </c>
      <c r="E240" s="623">
        <v>8</v>
      </c>
      <c r="F240" s="623">
        <v>19</v>
      </c>
      <c r="G240" s="623">
        <v>0</v>
      </c>
      <c r="H240" s="623">
        <v>0</v>
      </c>
      <c r="I240" s="623">
        <v>0</v>
      </c>
      <c r="J240" s="623">
        <v>0</v>
      </c>
      <c r="K240" s="623">
        <v>0</v>
      </c>
      <c r="L240" s="570">
        <v>7</v>
      </c>
      <c r="M240" s="571">
        <v>0</v>
      </c>
    </row>
    <row r="241" spans="1:13" ht="16.5" customHeight="1">
      <c r="A241" s="1586"/>
      <c r="B241" s="1736" t="s">
        <v>47</v>
      </c>
      <c r="C241" s="631" t="s">
        <v>49</v>
      </c>
      <c r="D241" s="623">
        <v>0</v>
      </c>
      <c r="E241" s="623">
        <v>0</v>
      </c>
      <c r="F241" s="623">
        <v>0</v>
      </c>
      <c r="G241" s="623">
        <v>0</v>
      </c>
      <c r="H241" s="623">
        <v>0</v>
      </c>
      <c r="I241" s="623">
        <v>0</v>
      </c>
      <c r="J241" s="623">
        <v>0</v>
      </c>
      <c r="K241" s="623">
        <v>0</v>
      </c>
      <c r="L241" s="570">
        <v>0</v>
      </c>
      <c r="M241" s="571">
        <v>0</v>
      </c>
    </row>
    <row r="242" spans="1:13" ht="16.5" customHeight="1">
      <c r="A242" s="1586"/>
      <c r="B242" s="1736"/>
      <c r="C242" s="631" t="s">
        <v>228</v>
      </c>
      <c r="D242" s="623">
        <v>0</v>
      </c>
      <c r="E242" s="623">
        <v>0</v>
      </c>
      <c r="F242" s="623">
        <v>0</v>
      </c>
      <c r="G242" s="623">
        <v>0</v>
      </c>
      <c r="H242" s="623">
        <v>0</v>
      </c>
      <c r="I242" s="623">
        <v>0</v>
      </c>
      <c r="J242" s="623">
        <v>0</v>
      </c>
      <c r="K242" s="623">
        <v>0</v>
      </c>
      <c r="L242" s="570">
        <v>0</v>
      </c>
      <c r="M242" s="571">
        <v>0</v>
      </c>
    </row>
    <row r="243" spans="1:13" ht="16.5" customHeight="1">
      <c r="A243" s="1586"/>
      <c r="B243" s="1734" t="s">
        <v>45</v>
      </c>
      <c r="C243" s="302" t="s">
        <v>49</v>
      </c>
      <c r="D243" s="570">
        <v>0</v>
      </c>
      <c r="E243" s="570">
        <v>0</v>
      </c>
      <c r="F243" s="570">
        <v>0</v>
      </c>
      <c r="G243" s="570">
        <v>0</v>
      </c>
      <c r="H243" s="570">
        <v>0</v>
      </c>
      <c r="I243" s="570">
        <v>0</v>
      </c>
      <c r="J243" s="570">
        <v>0</v>
      </c>
      <c r="K243" s="570">
        <v>0</v>
      </c>
      <c r="L243" s="570">
        <v>0</v>
      </c>
      <c r="M243" s="571">
        <v>0</v>
      </c>
    </row>
    <row r="244" spans="1:13" ht="16.5" customHeight="1" thickBot="1">
      <c r="A244" s="1737"/>
      <c r="B244" s="1735"/>
      <c r="C244" s="320" t="s">
        <v>228</v>
      </c>
      <c r="D244" s="572">
        <v>0</v>
      </c>
      <c r="E244" s="572">
        <v>0</v>
      </c>
      <c r="F244" s="572">
        <v>0</v>
      </c>
      <c r="G244" s="572">
        <v>0</v>
      </c>
      <c r="H244" s="572">
        <v>0</v>
      </c>
      <c r="I244" s="572">
        <v>0</v>
      </c>
      <c r="J244" s="572">
        <v>0</v>
      </c>
      <c r="K244" s="572">
        <v>0</v>
      </c>
      <c r="L244" s="572">
        <v>0</v>
      </c>
      <c r="M244" s="573">
        <v>0</v>
      </c>
    </row>
    <row r="245" spans="1:13" ht="16.5" customHeight="1">
      <c r="A245" s="1617" t="s">
        <v>322</v>
      </c>
      <c r="B245" s="1738" t="s">
        <v>46</v>
      </c>
      <c r="C245" s="319" t="s">
        <v>49</v>
      </c>
      <c r="D245" s="568">
        <v>350</v>
      </c>
      <c r="E245" s="568">
        <v>44</v>
      </c>
      <c r="F245" s="568">
        <v>55</v>
      </c>
      <c r="G245" s="568">
        <v>6</v>
      </c>
      <c r="H245" s="568">
        <v>1</v>
      </c>
      <c r="I245" s="568">
        <v>0</v>
      </c>
      <c r="J245" s="568">
        <v>5</v>
      </c>
      <c r="K245" s="568">
        <v>8</v>
      </c>
      <c r="L245" s="568">
        <v>1</v>
      </c>
      <c r="M245" s="569">
        <v>230</v>
      </c>
    </row>
    <row r="246" spans="1:13" ht="16.5" customHeight="1">
      <c r="A246" s="1586"/>
      <c r="B246" s="1734"/>
      <c r="C246" s="302" t="s">
        <v>228</v>
      </c>
      <c r="D246" s="570">
        <v>9397</v>
      </c>
      <c r="E246" s="570">
        <v>1205</v>
      </c>
      <c r="F246" s="570">
        <v>7219</v>
      </c>
      <c r="G246" s="570">
        <v>60</v>
      </c>
      <c r="H246" s="570">
        <v>49</v>
      </c>
      <c r="I246" s="570">
        <v>38</v>
      </c>
      <c r="J246" s="570">
        <v>61</v>
      </c>
      <c r="K246" s="570">
        <v>14</v>
      </c>
      <c r="L246" s="570">
        <v>699</v>
      </c>
      <c r="M246" s="571">
        <v>52</v>
      </c>
    </row>
    <row r="247" spans="1:13" ht="16.5" customHeight="1">
      <c r="A247" s="1586"/>
      <c r="B247" s="1736" t="s">
        <v>44</v>
      </c>
      <c r="C247" s="631" t="s">
        <v>49</v>
      </c>
      <c r="D247" s="623">
        <v>11</v>
      </c>
      <c r="E247" s="623">
        <v>1</v>
      </c>
      <c r="F247" s="623">
        <v>1</v>
      </c>
      <c r="G247" s="623">
        <v>0</v>
      </c>
      <c r="H247" s="623">
        <v>0</v>
      </c>
      <c r="I247" s="623">
        <v>0</v>
      </c>
      <c r="J247" s="623">
        <v>0</v>
      </c>
      <c r="K247" s="623">
        <v>0</v>
      </c>
      <c r="L247" s="570">
        <v>0</v>
      </c>
      <c r="M247" s="571">
        <v>9</v>
      </c>
    </row>
    <row r="248" spans="1:13" ht="16.5" customHeight="1">
      <c r="A248" s="1586"/>
      <c r="B248" s="1736"/>
      <c r="C248" s="631" t="s">
        <v>228</v>
      </c>
      <c r="D248" s="623">
        <v>356</v>
      </c>
      <c r="E248" s="623">
        <v>30</v>
      </c>
      <c r="F248" s="623">
        <v>265</v>
      </c>
      <c r="G248" s="623">
        <v>8</v>
      </c>
      <c r="H248" s="623">
        <v>5</v>
      </c>
      <c r="I248" s="623">
        <v>3</v>
      </c>
      <c r="J248" s="623">
        <v>3</v>
      </c>
      <c r="K248" s="623">
        <v>1</v>
      </c>
      <c r="L248" s="570">
        <v>39</v>
      </c>
      <c r="M248" s="571">
        <v>2</v>
      </c>
    </row>
    <row r="249" spans="1:13" ht="16.5" customHeight="1">
      <c r="A249" s="1586"/>
      <c r="B249" s="1736" t="s">
        <v>915</v>
      </c>
      <c r="C249" s="631" t="s">
        <v>49</v>
      </c>
      <c r="D249" s="623">
        <v>98</v>
      </c>
      <c r="E249" s="623">
        <v>16</v>
      </c>
      <c r="F249" s="623">
        <v>14</v>
      </c>
      <c r="G249" s="623">
        <v>6</v>
      </c>
      <c r="H249" s="623">
        <v>1</v>
      </c>
      <c r="I249" s="623">
        <v>0</v>
      </c>
      <c r="J249" s="623">
        <v>1</v>
      </c>
      <c r="K249" s="623">
        <v>5</v>
      </c>
      <c r="L249" s="570">
        <v>0</v>
      </c>
      <c r="M249" s="571">
        <v>55</v>
      </c>
    </row>
    <row r="250" spans="1:13" ht="16.5" customHeight="1">
      <c r="A250" s="1586"/>
      <c r="B250" s="1736"/>
      <c r="C250" s="631" t="s">
        <v>228</v>
      </c>
      <c r="D250" s="623">
        <v>1449</v>
      </c>
      <c r="E250" s="623">
        <v>93</v>
      </c>
      <c r="F250" s="623">
        <v>1092</v>
      </c>
      <c r="G250" s="623">
        <v>41</v>
      </c>
      <c r="H250" s="623">
        <v>34</v>
      </c>
      <c r="I250" s="623">
        <v>9</v>
      </c>
      <c r="J250" s="623">
        <v>14</v>
      </c>
      <c r="K250" s="623">
        <v>1</v>
      </c>
      <c r="L250" s="570">
        <v>157</v>
      </c>
      <c r="M250" s="571">
        <v>8</v>
      </c>
    </row>
    <row r="251" spans="1:13" ht="16.5" customHeight="1">
      <c r="A251" s="1586"/>
      <c r="B251" s="1736" t="s">
        <v>916</v>
      </c>
      <c r="C251" s="631" t="s">
        <v>49</v>
      </c>
      <c r="D251" s="623">
        <v>16</v>
      </c>
      <c r="E251" s="623">
        <v>1</v>
      </c>
      <c r="F251" s="623">
        <v>1</v>
      </c>
      <c r="G251" s="623">
        <v>0</v>
      </c>
      <c r="H251" s="623">
        <v>0</v>
      </c>
      <c r="I251" s="623">
        <v>0</v>
      </c>
      <c r="J251" s="623">
        <v>0</v>
      </c>
      <c r="K251" s="623">
        <v>0</v>
      </c>
      <c r="L251" s="570">
        <v>0</v>
      </c>
      <c r="M251" s="571">
        <v>14</v>
      </c>
    </row>
    <row r="252" spans="1:13" ht="17.25" customHeight="1">
      <c r="A252" s="1586"/>
      <c r="B252" s="1736"/>
      <c r="C252" s="631" t="s">
        <v>228</v>
      </c>
      <c r="D252" s="623">
        <v>257</v>
      </c>
      <c r="E252" s="623">
        <v>23</v>
      </c>
      <c r="F252" s="623">
        <v>197</v>
      </c>
      <c r="G252" s="623">
        <v>0</v>
      </c>
      <c r="H252" s="623">
        <v>0</v>
      </c>
      <c r="I252" s="623">
        <v>1</v>
      </c>
      <c r="J252" s="623">
        <v>3</v>
      </c>
      <c r="K252" s="623">
        <v>2</v>
      </c>
      <c r="L252" s="570">
        <v>29</v>
      </c>
      <c r="M252" s="571">
        <v>2</v>
      </c>
    </row>
    <row r="253" spans="1:13" ht="16.5" customHeight="1">
      <c r="A253" s="1586"/>
      <c r="B253" s="1736" t="s">
        <v>917</v>
      </c>
      <c r="C253" s="631" t="s">
        <v>49</v>
      </c>
      <c r="D253" s="623">
        <v>196</v>
      </c>
      <c r="E253" s="623">
        <v>22</v>
      </c>
      <c r="F253" s="623">
        <v>29</v>
      </c>
      <c r="G253" s="623">
        <v>0</v>
      </c>
      <c r="H253" s="623">
        <v>0</v>
      </c>
      <c r="I253" s="623">
        <v>0</v>
      </c>
      <c r="J253" s="623">
        <v>4</v>
      </c>
      <c r="K253" s="623">
        <v>3</v>
      </c>
      <c r="L253" s="570">
        <v>1</v>
      </c>
      <c r="M253" s="571">
        <v>137</v>
      </c>
    </row>
    <row r="254" spans="1:13" ht="16.5" customHeight="1">
      <c r="A254" s="1586"/>
      <c r="B254" s="1736"/>
      <c r="C254" s="631" t="s">
        <v>228</v>
      </c>
      <c r="D254" s="623">
        <v>4397</v>
      </c>
      <c r="E254" s="623">
        <v>378</v>
      </c>
      <c r="F254" s="623">
        <v>3495</v>
      </c>
      <c r="G254" s="623">
        <v>11</v>
      </c>
      <c r="H254" s="623">
        <v>10</v>
      </c>
      <c r="I254" s="623">
        <v>21</v>
      </c>
      <c r="J254" s="623">
        <v>40</v>
      </c>
      <c r="K254" s="623">
        <v>8</v>
      </c>
      <c r="L254" s="570">
        <v>402</v>
      </c>
      <c r="M254" s="571">
        <v>32</v>
      </c>
    </row>
    <row r="255" spans="1:13" ht="16.5" customHeight="1">
      <c r="A255" s="1586"/>
      <c r="B255" s="1736" t="s">
        <v>48</v>
      </c>
      <c r="C255" s="631" t="s">
        <v>49</v>
      </c>
      <c r="D255" s="623">
        <v>21</v>
      </c>
      <c r="E255" s="623">
        <v>4</v>
      </c>
      <c r="F255" s="623">
        <v>9</v>
      </c>
      <c r="G255" s="623">
        <v>0</v>
      </c>
      <c r="H255" s="623">
        <v>0</v>
      </c>
      <c r="I255" s="623">
        <v>0</v>
      </c>
      <c r="J255" s="623">
        <v>0</v>
      </c>
      <c r="K255" s="623">
        <v>0</v>
      </c>
      <c r="L255" s="570">
        <v>0</v>
      </c>
      <c r="M255" s="571">
        <v>8</v>
      </c>
    </row>
    <row r="256" spans="1:13" ht="16.5" customHeight="1">
      <c r="A256" s="1586"/>
      <c r="B256" s="1736"/>
      <c r="C256" s="631" t="s">
        <v>228</v>
      </c>
      <c r="D256" s="623">
        <v>2658</v>
      </c>
      <c r="E256" s="623">
        <v>652</v>
      </c>
      <c r="F256" s="623">
        <v>1959</v>
      </c>
      <c r="G256" s="623">
        <v>0</v>
      </c>
      <c r="H256" s="623">
        <v>0</v>
      </c>
      <c r="I256" s="623">
        <v>0</v>
      </c>
      <c r="J256" s="623">
        <v>0</v>
      </c>
      <c r="K256" s="623">
        <v>0</v>
      </c>
      <c r="L256" s="570">
        <v>41</v>
      </c>
      <c r="M256" s="571">
        <v>6</v>
      </c>
    </row>
    <row r="257" spans="1:13" ht="16.5" customHeight="1">
      <c r="A257" s="1586"/>
      <c r="B257" s="1736" t="s">
        <v>47</v>
      </c>
      <c r="C257" s="631" t="s">
        <v>49</v>
      </c>
      <c r="D257" s="623">
        <v>4</v>
      </c>
      <c r="E257" s="623">
        <v>0</v>
      </c>
      <c r="F257" s="623">
        <v>0</v>
      </c>
      <c r="G257" s="623">
        <v>0</v>
      </c>
      <c r="H257" s="623">
        <v>0</v>
      </c>
      <c r="I257" s="623">
        <v>0</v>
      </c>
      <c r="J257" s="623">
        <v>0</v>
      </c>
      <c r="K257" s="623">
        <v>0</v>
      </c>
      <c r="L257" s="570">
        <v>0</v>
      </c>
      <c r="M257" s="571">
        <v>4</v>
      </c>
    </row>
    <row r="258" spans="1:13" ht="16.5" customHeight="1">
      <c r="A258" s="1586"/>
      <c r="B258" s="1736"/>
      <c r="C258" s="631" t="s">
        <v>228</v>
      </c>
      <c r="D258" s="623">
        <v>68</v>
      </c>
      <c r="E258" s="623">
        <v>9</v>
      </c>
      <c r="F258" s="623">
        <v>53</v>
      </c>
      <c r="G258" s="623">
        <v>0</v>
      </c>
      <c r="H258" s="623">
        <v>0</v>
      </c>
      <c r="I258" s="623">
        <v>0</v>
      </c>
      <c r="J258" s="623">
        <v>0</v>
      </c>
      <c r="K258" s="623">
        <v>0</v>
      </c>
      <c r="L258" s="570">
        <v>6</v>
      </c>
      <c r="M258" s="571">
        <v>0</v>
      </c>
    </row>
    <row r="259" spans="1:13" ht="16.5" customHeight="1">
      <c r="A259" s="1586"/>
      <c r="B259" s="1736" t="s">
        <v>45</v>
      </c>
      <c r="C259" s="631" t="s">
        <v>49</v>
      </c>
      <c r="D259" s="623">
        <v>4</v>
      </c>
      <c r="E259" s="623">
        <v>0</v>
      </c>
      <c r="F259" s="623">
        <v>1</v>
      </c>
      <c r="G259" s="623">
        <v>0</v>
      </c>
      <c r="H259" s="623">
        <v>0</v>
      </c>
      <c r="I259" s="623">
        <v>0</v>
      </c>
      <c r="J259" s="623">
        <v>0</v>
      </c>
      <c r="K259" s="623">
        <v>0</v>
      </c>
      <c r="L259" s="570">
        <v>0</v>
      </c>
      <c r="M259" s="571">
        <v>3</v>
      </c>
    </row>
    <row r="260" spans="1:13" ht="16.5" customHeight="1">
      <c r="A260" s="1586"/>
      <c r="B260" s="1736"/>
      <c r="C260" s="631" t="s">
        <v>228</v>
      </c>
      <c r="D260" s="623">
        <v>212</v>
      </c>
      <c r="E260" s="623">
        <v>20</v>
      </c>
      <c r="F260" s="623">
        <v>158</v>
      </c>
      <c r="G260" s="623">
        <v>0</v>
      </c>
      <c r="H260" s="623">
        <v>0</v>
      </c>
      <c r="I260" s="623">
        <v>4</v>
      </c>
      <c r="J260" s="623">
        <v>1</v>
      </c>
      <c r="K260" s="623">
        <v>2</v>
      </c>
      <c r="L260" s="570">
        <v>25</v>
      </c>
      <c r="M260" s="571">
        <v>2</v>
      </c>
    </row>
    <row r="261" spans="1:13" ht="16.5" customHeight="1">
      <c r="A261" s="1586" t="s">
        <v>298</v>
      </c>
      <c r="B261" s="1736" t="s">
        <v>46</v>
      </c>
      <c r="C261" s="631" t="s">
        <v>49</v>
      </c>
      <c r="D261" s="623">
        <v>336</v>
      </c>
      <c r="E261" s="623">
        <v>40</v>
      </c>
      <c r="F261" s="623">
        <v>54</v>
      </c>
      <c r="G261" s="623">
        <v>4</v>
      </c>
      <c r="H261" s="623">
        <v>1</v>
      </c>
      <c r="I261" s="623">
        <v>0</v>
      </c>
      <c r="J261" s="623">
        <v>5</v>
      </c>
      <c r="K261" s="623">
        <v>7</v>
      </c>
      <c r="L261" s="570">
        <v>1</v>
      </c>
      <c r="M261" s="571">
        <v>224</v>
      </c>
    </row>
    <row r="262" spans="1:13" ht="16.5" customHeight="1">
      <c r="A262" s="1586"/>
      <c r="B262" s="1736"/>
      <c r="C262" s="631" t="s">
        <v>228</v>
      </c>
      <c r="D262" s="623">
        <v>9284</v>
      </c>
      <c r="E262" s="623">
        <v>1201</v>
      </c>
      <c r="F262" s="623">
        <v>7142</v>
      </c>
      <c r="G262" s="623">
        <v>49</v>
      </c>
      <c r="H262" s="623">
        <v>40</v>
      </c>
      <c r="I262" s="623">
        <v>38</v>
      </c>
      <c r="J262" s="623">
        <v>60</v>
      </c>
      <c r="K262" s="623">
        <v>14</v>
      </c>
      <c r="L262" s="570">
        <v>688</v>
      </c>
      <c r="M262" s="571">
        <v>52</v>
      </c>
    </row>
    <row r="263" spans="1:13" ht="16.5" customHeight="1">
      <c r="A263" s="1586"/>
      <c r="B263" s="1736" t="s">
        <v>44</v>
      </c>
      <c r="C263" s="631" t="s">
        <v>49</v>
      </c>
      <c r="D263" s="623">
        <v>11</v>
      </c>
      <c r="E263" s="623">
        <v>1</v>
      </c>
      <c r="F263" s="623">
        <v>1</v>
      </c>
      <c r="G263" s="623">
        <v>0</v>
      </c>
      <c r="H263" s="623">
        <v>0</v>
      </c>
      <c r="I263" s="623">
        <v>0</v>
      </c>
      <c r="J263" s="623">
        <v>0</v>
      </c>
      <c r="K263" s="623">
        <v>0</v>
      </c>
      <c r="L263" s="570">
        <v>0</v>
      </c>
      <c r="M263" s="571">
        <v>9</v>
      </c>
    </row>
    <row r="264" spans="1:13" ht="16.5" customHeight="1">
      <c r="A264" s="1586"/>
      <c r="B264" s="1736"/>
      <c r="C264" s="631" t="s">
        <v>228</v>
      </c>
      <c r="D264" s="623">
        <v>356</v>
      </c>
      <c r="E264" s="623">
        <v>30</v>
      </c>
      <c r="F264" s="623">
        <v>265</v>
      </c>
      <c r="G264" s="623">
        <v>8</v>
      </c>
      <c r="H264" s="623">
        <v>5</v>
      </c>
      <c r="I264" s="623">
        <v>3</v>
      </c>
      <c r="J264" s="623">
        <v>3</v>
      </c>
      <c r="K264" s="623">
        <v>1</v>
      </c>
      <c r="L264" s="570">
        <v>39</v>
      </c>
      <c r="M264" s="571">
        <v>2</v>
      </c>
    </row>
    <row r="265" spans="1:13" ht="16.5" customHeight="1">
      <c r="A265" s="1586"/>
      <c r="B265" s="1736" t="s">
        <v>915</v>
      </c>
      <c r="C265" s="631" t="s">
        <v>49</v>
      </c>
      <c r="D265" s="623">
        <v>92</v>
      </c>
      <c r="E265" s="623">
        <v>14</v>
      </c>
      <c r="F265" s="623">
        <v>14</v>
      </c>
      <c r="G265" s="623">
        <v>4</v>
      </c>
      <c r="H265" s="623">
        <v>1</v>
      </c>
      <c r="I265" s="623">
        <v>0</v>
      </c>
      <c r="J265" s="623">
        <v>1</v>
      </c>
      <c r="K265" s="623">
        <v>4</v>
      </c>
      <c r="L265" s="570">
        <v>0</v>
      </c>
      <c r="M265" s="571">
        <v>54</v>
      </c>
    </row>
    <row r="266" spans="1:13" ht="16.5" customHeight="1">
      <c r="A266" s="1586"/>
      <c r="B266" s="1736"/>
      <c r="C266" s="631" t="s">
        <v>228</v>
      </c>
      <c r="D266" s="623">
        <v>1407</v>
      </c>
      <c r="E266" s="623">
        <v>91</v>
      </c>
      <c r="F266" s="623">
        <v>1063</v>
      </c>
      <c r="G266" s="623">
        <v>38</v>
      </c>
      <c r="H266" s="623">
        <v>31</v>
      </c>
      <c r="I266" s="623">
        <v>9</v>
      </c>
      <c r="J266" s="623">
        <v>14</v>
      </c>
      <c r="K266" s="623">
        <v>1</v>
      </c>
      <c r="L266" s="570">
        <v>152</v>
      </c>
      <c r="M266" s="571">
        <v>8</v>
      </c>
    </row>
    <row r="267" spans="1:13" ht="16.5" customHeight="1">
      <c r="A267" s="1586"/>
      <c r="B267" s="1736" t="s">
        <v>916</v>
      </c>
      <c r="C267" s="631" t="s">
        <v>49</v>
      </c>
      <c r="D267" s="623">
        <v>16</v>
      </c>
      <c r="E267" s="623">
        <v>1</v>
      </c>
      <c r="F267" s="623">
        <v>1</v>
      </c>
      <c r="G267" s="623">
        <v>0</v>
      </c>
      <c r="H267" s="623">
        <v>0</v>
      </c>
      <c r="I267" s="623">
        <v>0</v>
      </c>
      <c r="J267" s="623">
        <v>0</v>
      </c>
      <c r="K267" s="623">
        <v>0</v>
      </c>
      <c r="L267" s="570">
        <v>0</v>
      </c>
      <c r="M267" s="571">
        <v>14</v>
      </c>
    </row>
    <row r="268" spans="1:13" ht="16.5" customHeight="1">
      <c r="A268" s="1586"/>
      <c r="B268" s="1736"/>
      <c r="C268" s="631" t="s">
        <v>228</v>
      </c>
      <c r="D268" s="623">
        <v>250</v>
      </c>
      <c r="E268" s="623">
        <v>22</v>
      </c>
      <c r="F268" s="623">
        <v>192</v>
      </c>
      <c r="G268" s="623">
        <v>0</v>
      </c>
      <c r="H268" s="623">
        <v>0</v>
      </c>
      <c r="I268" s="623">
        <v>1</v>
      </c>
      <c r="J268" s="623">
        <v>3</v>
      </c>
      <c r="K268" s="623">
        <v>2</v>
      </c>
      <c r="L268" s="570">
        <v>28</v>
      </c>
      <c r="M268" s="571">
        <v>2</v>
      </c>
    </row>
    <row r="269" spans="1:13" ht="16.5" customHeight="1">
      <c r="A269" s="1586"/>
      <c r="B269" s="1736" t="s">
        <v>917</v>
      </c>
      <c r="C269" s="631" t="s">
        <v>49</v>
      </c>
      <c r="D269" s="623">
        <v>188</v>
      </c>
      <c r="E269" s="623">
        <v>20</v>
      </c>
      <c r="F269" s="623">
        <v>28</v>
      </c>
      <c r="G269" s="623">
        <v>0</v>
      </c>
      <c r="H269" s="623">
        <v>0</v>
      </c>
      <c r="I269" s="623">
        <v>0</v>
      </c>
      <c r="J269" s="623">
        <v>4</v>
      </c>
      <c r="K269" s="623">
        <v>3</v>
      </c>
      <c r="L269" s="570">
        <v>1</v>
      </c>
      <c r="M269" s="571">
        <v>132</v>
      </c>
    </row>
    <row r="270" spans="1:13" ht="16.5" customHeight="1">
      <c r="A270" s="1586"/>
      <c r="B270" s="1736"/>
      <c r="C270" s="631" t="s">
        <v>228</v>
      </c>
      <c r="D270" s="623">
        <v>4333</v>
      </c>
      <c r="E270" s="623">
        <v>377</v>
      </c>
      <c r="F270" s="623">
        <v>3452</v>
      </c>
      <c r="G270" s="623">
        <v>3</v>
      </c>
      <c r="H270" s="623">
        <v>4</v>
      </c>
      <c r="I270" s="623">
        <v>21</v>
      </c>
      <c r="J270" s="623">
        <v>39</v>
      </c>
      <c r="K270" s="623">
        <v>8</v>
      </c>
      <c r="L270" s="570">
        <v>397</v>
      </c>
      <c r="M270" s="571">
        <v>32</v>
      </c>
    </row>
    <row r="271" spans="1:13" ht="16.5" customHeight="1">
      <c r="A271" s="1586"/>
      <c r="B271" s="1736" t="s">
        <v>48</v>
      </c>
      <c r="C271" s="631" t="s">
        <v>49</v>
      </c>
      <c r="D271" s="623">
        <v>21</v>
      </c>
      <c r="E271" s="623">
        <v>4</v>
      </c>
      <c r="F271" s="623">
        <v>9</v>
      </c>
      <c r="G271" s="623">
        <v>0</v>
      </c>
      <c r="H271" s="623">
        <v>0</v>
      </c>
      <c r="I271" s="623">
        <v>0</v>
      </c>
      <c r="J271" s="623">
        <v>0</v>
      </c>
      <c r="K271" s="623">
        <v>0</v>
      </c>
      <c r="L271" s="570">
        <v>0</v>
      </c>
      <c r="M271" s="571">
        <v>8</v>
      </c>
    </row>
    <row r="272" spans="1:13" ht="16.5" customHeight="1">
      <c r="A272" s="1586"/>
      <c r="B272" s="1736"/>
      <c r="C272" s="631" t="s">
        <v>228</v>
      </c>
      <c r="D272" s="623">
        <v>2658</v>
      </c>
      <c r="E272" s="623">
        <v>652</v>
      </c>
      <c r="F272" s="623">
        <v>1959</v>
      </c>
      <c r="G272" s="623">
        <v>0</v>
      </c>
      <c r="H272" s="623">
        <v>0</v>
      </c>
      <c r="I272" s="623">
        <v>0</v>
      </c>
      <c r="J272" s="623">
        <v>0</v>
      </c>
      <c r="K272" s="623">
        <v>0</v>
      </c>
      <c r="L272" s="570">
        <v>41</v>
      </c>
      <c r="M272" s="571">
        <v>6</v>
      </c>
    </row>
    <row r="273" spans="1:13" ht="16.5" customHeight="1">
      <c r="A273" s="1586"/>
      <c r="B273" s="1736" t="s">
        <v>47</v>
      </c>
      <c r="C273" s="631" t="s">
        <v>49</v>
      </c>
      <c r="D273" s="623">
        <v>4</v>
      </c>
      <c r="E273" s="623">
        <v>0</v>
      </c>
      <c r="F273" s="623">
        <v>0</v>
      </c>
      <c r="G273" s="623">
        <v>0</v>
      </c>
      <c r="H273" s="623">
        <v>0</v>
      </c>
      <c r="I273" s="623">
        <v>0</v>
      </c>
      <c r="J273" s="623">
        <v>0</v>
      </c>
      <c r="K273" s="623">
        <v>0</v>
      </c>
      <c r="L273" s="570">
        <v>0</v>
      </c>
      <c r="M273" s="571">
        <v>4</v>
      </c>
    </row>
    <row r="274" spans="1:13" ht="16.5" customHeight="1">
      <c r="A274" s="1586"/>
      <c r="B274" s="1736"/>
      <c r="C274" s="631" t="s">
        <v>228</v>
      </c>
      <c r="D274" s="623">
        <v>68</v>
      </c>
      <c r="E274" s="623">
        <v>9</v>
      </c>
      <c r="F274" s="623">
        <v>53</v>
      </c>
      <c r="G274" s="623">
        <v>0</v>
      </c>
      <c r="H274" s="623">
        <v>0</v>
      </c>
      <c r="I274" s="623">
        <v>0</v>
      </c>
      <c r="J274" s="623">
        <v>0</v>
      </c>
      <c r="K274" s="623">
        <v>0</v>
      </c>
      <c r="L274" s="570">
        <v>6</v>
      </c>
      <c r="M274" s="571">
        <v>0</v>
      </c>
    </row>
    <row r="275" spans="1:13" ht="16.5" customHeight="1">
      <c r="A275" s="1586"/>
      <c r="B275" s="1736" t="s">
        <v>45</v>
      </c>
      <c r="C275" s="631" t="s">
        <v>49</v>
      </c>
      <c r="D275" s="623">
        <v>4</v>
      </c>
      <c r="E275" s="623">
        <v>0</v>
      </c>
      <c r="F275" s="623">
        <v>1</v>
      </c>
      <c r="G275" s="623">
        <v>0</v>
      </c>
      <c r="H275" s="623">
        <v>0</v>
      </c>
      <c r="I275" s="623">
        <v>0</v>
      </c>
      <c r="J275" s="623">
        <v>0</v>
      </c>
      <c r="K275" s="623">
        <v>0</v>
      </c>
      <c r="L275" s="570">
        <v>0</v>
      </c>
      <c r="M275" s="571">
        <v>3</v>
      </c>
    </row>
    <row r="276" spans="1:13" ht="17.25" customHeight="1">
      <c r="A276" s="1586"/>
      <c r="B276" s="1736"/>
      <c r="C276" s="631" t="s">
        <v>228</v>
      </c>
      <c r="D276" s="623">
        <v>212</v>
      </c>
      <c r="E276" s="623">
        <v>20</v>
      </c>
      <c r="F276" s="623">
        <v>158</v>
      </c>
      <c r="G276" s="623">
        <v>0</v>
      </c>
      <c r="H276" s="623">
        <v>0</v>
      </c>
      <c r="I276" s="623">
        <v>4</v>
      </c>
      <c r="J276" s="623">
        <v>1</v>
      </c>
      <c r="K276" s="623">
        <v>2</v>
      </c>
      <c r="L276" s="570">
        <v>25</v>
      </c>
      <c r="M276" s="571">
        <v>2</v>
      </c>
    </row>
    <row r="277" spans="1:13" ht="16.5" customHeight="1">
      <c r="A277" s="1586" t="s">
        <v>300</v>
      </c>
      <c r="B277" s="1736" t="s">
        <v>46</v>
      </c>
      <c r="C277" s="631" t="s">
        <v>49</v>
      </c>
      <c r="D277" s="623">
        <v>14</v>
      </c>
      <c r="E277" s="623">
        <v>4</v>
      </c>
      <c r="F277" s="623">
        <v>1</v>
      </c>
      <c r="G277" s="623">
        <v>2</v>
      </c>
      <c r="H277" s="623">
        <v>0</v>
      </c>
      <c r="I277" s="623">
        <v>0</v>
      </c>
      <c r="J277" s="623">
        <v>0</v>
      </c>
      <c r="K277" s="623">
        <v>1</v>
      </c>
      <c r="L277" s="570">
        <v>0</v>
      </c>
      <c r="M277" s="571">
        <v>6</v>
      </c>
    </row>
    <row r="278" spans="1:13" ht="16.5" customHeight="1">
      <c r="A278" s="1586"/>
      <c r="B278" s="1736"/>
      <c r="C278" s="631" t="s">
        <v>228</v>
      </c>
      <c r="D278" s="623">
        <v>113</v>
      </c>
      <c r="E278" s="623">
        <v>4</v>
      </c>
      <c r="F278" s="623">
        <v>77</v>
      </c>
      <c r="G278" s="623">
        <v>11</v>
      </c>
      <c r="H278" s="623">
        <v>9</v>
      </c>
      <c r="I278" s="623">
        <v>0</v>
      </c>
      <c r="J278" s="623">
        <v>1</v>
      </c>
      <c r="K278" s="623">
        <v>0</v>
      </c>
      <c r="L278" s="570">
        <v>11</v>
      </c>
      <c r="M278" s="571">
        <v>0</v>
      </c>
    </row>
    <row r="279" spans="1:13" ht="16.5" customHeight="1">
      <c r="A279" s="1586"/>
      <c r="B279" s="1736" t="s">
        <v>44</v>
      </c>
      <c r="C279" s="631" t="s">
        <v>49</v>
      </c>
      <c r="D279" s="623">
        <v>0</v>
      </c>
      <c r="E279" s="623">
        <v>0</v>
      </c>
      <c r="F279" s="623">
        <v>0</v>
      </c>
      <c r="G279" s="623">
        <v>0</v>
      </c>
      <c r="H279" s="623">
        <v>0</v>
      </c>
      <c r="I279" s="623">
        <v>0</v>
      </c>
      <c r="J279" s="623">
        <v>0</v>
      </c>
      <c r="K279" s="623">
        <v>0</v>
      </c>
      <c r="L279" s="570">
        <v>0</v>
      </c>
      <c r="M279" s="571">
        <v>0</v>
      </c>
    </row>
    <row r="280" spans="1:13" ht="16.5" customHeight="1">
      <c r="A280" s="1586"/>
      <c r="B280" s="1736"/>
      <c r="C280" s="631" t="s">
        <v>228</v>
      </c>
      <c r="D280" s="623">
        <v>0</v>
      </c>
      <c r="E280" s="623">
        <v>0</v>
      </c>
      <c r="F280" s="623">
        <v>0</v>
      </c>
      <c r="G280" s="623">
        <v>0</v>
      </c>
      <c r="H280" s="623">
        <v>0</v>
      </c>
      <c r="I280" s="623">
        <v>0</v>
      </c>
      <c r="J280" s="623">
        <v>0</v>
      </c>
      <c r="K280" s="623">
        <v>0</v>
      </c>
      <c r="L280" s="570">
        <v>0</v>
      </c>
      <c r="M280" s="571">
        <v>0</v>
      </c>
    </row>
    <row r="281" spans="1:13" ht="16.5" customHeight="1">
      <c r="A281" s="1586"/>
      <c r="B281" s="1736" t="s">
        <v>915</v>
      </c>
      <c r="C281" s="631" t="s">
        <v>49</v>
      </c>
      <c r="D281" s="623">
        <v>6</v>
      </c>
      <c r="E281" s="623">
        <v>2</v>
      </c>
      <c r="F281" s="623">
        <v>0</v>
      </c>
      <c r="G281" s="623">
        <v>2</v>
      </c>
      <c r="H281" s="623">
        <v>0</v>
      </c>
      <c r="I281" s="623">
        <v>0</v>
      </c>
      <c r="J281" s="623">
        <v>0</v>
      </c>
      <c r="K281" s="623">
        <v>1</v>
      </c>
      <c r="L281" s="570">
        <v>0</v>
      </c>
      <c r="M281" s="571">
        <v>1</v>
      </c>
    </row>
    <row r="282" spans="1:13" ht="16.5" customHeight="1">
      <c r="A282" s="1586"/>
      <c r="B282" s="1736"/>
      <c r="C282" s="631" t="s">
        <v>228</v>
      </c>
      <c r="D282" s="623">
        <v>42</v>
      </c>
      <c r="E282" s="623">
        <v>2</v>
      </c>
      <c r="F282" s="623">
        <v>29</v>
      </c>
      <c r="G282" s="623">
        <v>3</v>
      </c>
      <c r="H282" s="623">
        <v>3</v>
      </c>
      <c r="I282" s="623">
        <v>0</v>
      </c>
      <c r="J282" s="623">
        <v>0</v>
      </c>
      <c r="K282" s="623">
        <v>0</v>
      </c>
      <c r="L282" s="570">
        <v>5</v>
      </c>
      <c r="M282" s="571">
        <v>0</v>
      </c>
    </row>
    <row r="283" spans="1:13" ht="16.5" customHeight="1">
      <c r="A283" s="1586"/>
      <c r="B283" s="1736" t="s">
        <v>916</v>
      </c>
      <c r="C283" s="631" t="s">
        <v>49</v>
      </c>
      <c r="D283" s="623">
        <v>0</v>
      </c>
      <c r="E283" s="623">
        <v>0</v>
      </c>
      <c r="F283" s="623">
        <v>0</v>
      </c>
      <c r="G283" s="623">
        <v>0</v>
      </c>
      <c r="H283" s="623">
        <v>0</v>
      </c>
      <c r="I283" s="623">
        <v>0</v>
      </c>
      <c r="J283" s="623">
        <v>0</v>
      </c>
      <c r="K283" s="623">
        <v>0</v>
      </c>
      <c r="L283" s="570">
        <v>0</v>
      </c>
      <c r="M283" s="571">
        <v>0</v>
      </c>
    </row>
    <row r="284" spans="1:13" ht="16.5" customHeight="1">
      <c r="A284" s="1586"/>
      <c r="B284" s="1736"/>
      <c r="C284" s="631" t="s">
        <v>228</v>
      </c>
      <c r="D284" s="623">
        <v>7</v>
      </c>
      <c r="E284" s="623">
        <v>1</v>
      </c>
      <c r="F284" s="623">
        <v>5</v>
      </c>
      <c r="G284" s="623">
        <v>0</v>
      </c>
      <c r="H284" s="623">
        <v>0</v>
      </c>
      <c r="I284" s="623">
        <v>0</v>
      </c>
      <c r="J284" s="623">
        <v>0</v>
      </c>
      <c r="K284" s="623">
        <v>0</v>
      </c>
      <c r="L284" s="570">
        <v>1</v>
      </c>
      <c r="M284" s="571">
        <v>0</v>
      </c>
    </row>
    <row r="285" spans="1:13" ht="16.5" customHeight="1">
      <c r="A285" s="1586"/>
      <c r="B285" s="1736" t="s">
        <v>917</v>
      </c>
      <c r="C285" s="631" t="s">
        <v>49</v>
      </c>
      <c r="D285" s="623">
        <v>8</v>
      </c>
      <c r="E285" s="623">
        <v>2</v>
      </c>
      <c r="F285" s="623">
        <v>1</v>
      </c>
      <c r="G285" s="623">
        <v>0</v>
      </c>
      <c r="H285" s="623">
        <v>0</v>
      </c>
      <c r="I285" s="623">
        <v>0</v>
      </c>
      <c r="J285" s="623">
        <v>0</v>
      </c>
      <c r="K285" s="623">
        <v>0</v>
      </c>
      <c r="L285" s="570">
        <v>0</v>
      </c>
      <c r="M285" s="571">
        <v>5</v>
      </c>
    </row>
    <row r="286" spans="1:13" ht="16.5" customHeight="1">
      <c r="A286" s="1586"/>
      <c r="B286" s="1736"/>
      <c r="C286" s="631" t="s">
        <v>228</v>
      </c>
      <c r="D286" s="623">
        <v>64</v>
      </c>
      <c r="E286" s="623">
        <v>1</v>
      </c>
      <c r="F286" s="623">
        <v>43</v>
      </c>
      <c r="G286" s="623">
        <v>8</v>
      </c>
      <c r="H286" s="623">
        <v>6</v>
      </c>
      <c r="I286" s="623">
        <v>0</v>
      </c>
      <c r="J286" s="623">
        <v>1</v>
      </c>
      <c r="K286" s="623">
        <v>0</v>
      </c>
      <c r="L286" s="570">
        <v>5</v>
      </c>
      <c r="M286" s="571">
        <v>0</v>
      </c>
    </row>
    <row r="287" spans="1:13" ht="16.5" customHeight="1">
      <c r="A287" s="1586"/>
      <c r="B287" s="1736" t="s">
        <v>48</v>
      </c>
      <c r="C287" s="631" t="s">
        <v>49</v>
      </c>
      <c r="D287" s="623">
        <v>0</v>
      </c>
      <c r="E287" s="623">
        <v>0</v>
      </c>
      <c r="F287" s="623">
        <v>0</v>
      </c>
      <c r="G287" s="623">
        <v>0</v>
      </c>
      <c r="H287" s="623">
        <v>0</v>
      </c>
      <c r="I287" s="623">
        <v>0</v>
      </c>
      <c r="J287" s="623">
        <v>0</v>
      </c>
      <c r="K287" s="623">
        <v>0</v>
      </c>
      <c r="L287" s="570">
        <v>0</v>
      </c>
      <c r="M287" s="571">
        <v>0</v>
      </c>
    </row>
    <row r="288" spans="1:13" ht="16.5" customHeight="1">
      <c r="A288" s="1586"/>
      <c r="B288" s="1736"/>
      <c r="C288" s="631" t="s">
        <v>228</v>
      </c>
      <c r="D288" s="623">
        <v>0</v>
      </c>
      <c r="E288" s="623">
        <v>0</v>
      </c>
      <c r="F288" s="623">
        <v>0</v>
      </c>
      <c r="G288" s="623">
        <v>0</v>
      </c>
      <c r="H288" s="623">
        <v>0</v>
      </c>
      <c r="I288" s="623">
        <v>0</v>
      </c>
      <c r="J288" s="623">
        <v>0</v>
      </c>
      <c r="K288" s="623">
        <v>0</v>
      </c>
      <c r="L288" s="570">
        <v>0</v>
      </c>
      <c r="M288" s="571">
        <v>0</v>
      </c>
    </row>
    <row r="289" spans="1:13" ht="16.5" customHeight="1">
      <c r="A289" s="1586"/>
      <c r="B289" s="1736" t="s">
        <v>47</v>
      </c>
      <c r="C289" s="631" t="s">
        <v>49</v>
      </c>
      <c r="D289" s="623">
        <v>0</v>
      </c>
      <c r="E289" s="623">
        <v>0</v>
      </c>
      <c r="F289" s="623">
        <v>0</v>
      </c>
      <c r="G289" s="623">
        <v>0</v>
      </c>
      <c r="H289" s="623">
        <v>0</v>
      </c>
      <c r="I289" s="623">
        <v>0</v>
      </c>
      <c r="J289" s="623">
        <v>0</v>
      </c>
      <c r="K289" s="623">
        <v>0</v>
      </c>
      <c r="L289" s="570">
        <v>0</v>
      </c>
      <c r="M289" s="571">
        <v>0</v>
      </c>
    </row>
    <row r="290" spans="1:13" ht="16.5" customHeight="1">
      <c r="A290" s="1586"/>
      <c r="B290" s="1736"/>
      <c r="C290" s="631" t="s">
        <v>228</v>
      </c>
      <c r="D290" s="623">
        <v>0</v>
      </c>
      <c r="E290" s="623">
        <v>0</v>
      </c>
      <c r="F290" s="623">
        <v>0</v>
      </c>
      <c r="G290" s="623">
        <v>0</v>
      </c>
      <c r="H290" s="623">
        <v>0</v>
      </c>
      <c r="I290" s="623">
        <v>0</v>
      </c>
      <c r="J290" s="623">
        <v>0</v>
      </c>
      <c r="K290" s="623">
        <v>0</v>
      </c>
      <c r="L290" s="570">
        <v>0</v>
      </c>
      <c r="M290" s="571">
        <v>0</v>
      </c>
    </row>
    <row r="291" spans="1:13" ht="16.5" customHeight="1">
      <c r="A291" s="1586"/>
      <c r="B291" s="1734" t="s">
        <v>45</v>
      </c>
      <c r="C291" s="302" t="s">
        <v>49</v>
      </c>
      <c r="D291" s="570">
        <v>0</v>
      </c>
      <c r="E291" s="570">
        <v>0</v>
      </c>
      <c r="F291" s="570">
        <v>0</v>
      </c>
      <c r="G291" s="570">
        <v>0</v>
      </c>
      <c r="H291" s="570">
        <v>0</v>
      </c>
      <c r="I291" s="570">
        <v>0</v>
      </c>
      <c r="J291" s="570">
        <v>0</v>
      </c>
      <c r="K291" s="570">
        <v>0</v>
      </c>
      <c r="L291" s="570">
        <v>0</v>
      </c>
      <c r="M291" s="571">
        <v>0</v>
      </c>
    </row>
    <row r="292" spans="1:13" ht="16.5" customHeight="1" thickBot="1">
      <c r="A292" s="1737"/>
      <c r="B292" s="1735"/>
      <c r="C292" s="320" t="s">
        <v>228</v>
      </c>
      <c r="D292" s="572">
        <v>0</v>
      </c>
      <c r="E292" s="572">
        <v>0</v>
      </c>
      <c r="F292" s="572">
        <v>0</v>
      </c>
      <c r="G292" s="572">
        <v>0</v>
      </c>
      <c r="H292" s="572">
        <v>0</v>
      </c>
      <c r="I292" s="572">
        <v>0</v>
      </c>
      <c r="J292" s="572">
        <v>0</v>
      </c>
      <c r="K292" s="572">
        <v>0</v>
      </c>
      <c r="L292" s="572">
        <v>0</v>
      </c>
      <c r="M292" s="573">
        <v>0</v>
      </c>
    </row>
    <row r="293" spans="1:13" ht="16.5" customHeight="1">
      <c r="A293" s="1617" t="s">
        <v>323</v>
      </c>
      <c r="B293" s="1738" t="s">
        <v>46</v>
      </c>
      <c r="C293" s="319" t="s">
        <v>49</v>
      </c>
      <c r="D293" s="568">
        <v>300</v>
      </c>
      <c r="E293" s="568">
        <v>42</v>
      </c>
      <c r="F293" s="568">
        <v>101</v>
      </c>
      <c r="G293" s="568">
        <v>2</v>
      </c>
      <c r="H293" s="568">
        <v>1</v>
      </c>
      <c r="I293" s="568">
        <v>0</v>
      </c>
      <c r="J293" s="568">
        <v>1</v>
      </c>
      <c r="K293" s="568">
        <v>11</v>
      </c>
      <c r="L293" s="568">
        <v>1</v>
      </c>
      <c r="M293" s="569">
        <v>141</v>
      </c>
    </row>
    <row r="294" spans="1:13" ht="16.5" customHeight="1">
      <c r="A294" s="1586"/>
      <c r="B294" s="1734"/>
      <c r="C294" s="302" t="s">
        <v>228</v>
      </c>
      <c r="D294" s="570">
        <v>9566</v>
      </c>
      <c r="E294" s="570">
        <v>1629</v>
      </c>
      <c r="F294" s="570">
        <v>7049</v>
      </c>
      <c r="G294" s="570">
        <v>25</v>
      </c>
      <c r="H294" s="570">
        <v>6</v>
      </c>
      <c r="I294" s="570">
        <v>23</v>
      </c>
      <c r="J294" s="570">
        <v>34</v>
      </c>
      <c r="K294" s="570">
        <v>12</v>
      </c>
      <c r="L294" s="570">
        <v>712</v>
      </c>
      <c r="M294" s="571">
        <v>76</v>
      </c>
    </row>
    <row r="295" spans="1:13" ht="16.5" customHeight="1">
      <c r="A295" s="1586"/>
      <c r="B295" s="1734" t="s">
        <v>44</v>
      </c>
      <c r="C295" s="302" t="s">
        <v>49</v>
      </c>
      <c r="D295" s="570">
        <v>9</v>
      </c>
      <c r="E295" s="570">
        <v>1</v>
      </c>
      <c r="F295" s="570">
        <v>1</v>
      </c>
      <c r="G295" s="570">
        <v>1</v>
      </c>
      <c r="H295" s="570">
        <v>0</v>
      </c>
      <c r="I295" s="570">
        <v>0</v>
      </c>
      <c r="J295" s="570">
        <v>0</v>
      </c>
      <c r="K295" s="570">
        <v>0</v>
      </c>
      <c r="L295" s="570">
        <v>0</v>
      </c>
      <c r="M295" s="571">
        <v>6</v>
      </c>
    </row>
    <row r="296" spans="1:13" ht="16.5" customHeight="1">
      <c r="A296" s="1586"/>
      <c r="B296" s="1734"/>
      <c r="C296" s="302" t="s">
        <v>228</v>
      </c>
      <c r="D296" s="570">
        <v>306</v>
      </c>
      <c r="E296" s="570">
        <v>27</v>
      </c>
      <c r="F296" s="570">
        <v>234</v>
      </c>
      <c r="G296" s="570">
        <v>8</v>
      </c>
      <c r="H296" s="570">
        <v>2</v>
      </c>
      <c r="I296" s="570">
        <v>0</v>
      </c>
      <c r="J296" s="570">
        <v>0</v>
      </c>
      <c r="K296" s="570">
        <v>0</v>
      </c>
      <c r="L296" s="570">
        <v>31</v>
      </c>
      <c r="M296" s="571">
        <v>4</v>
      </c>
    </row>
    <row r="297" spans="1:13" ht="16.5" customHeight="1">
      <c r="A297" s="1586"/>
      <c r="B297" s="1736" t="s">
        <v>915</v>
      </c>
      <c r="C297" s="631" t="s">
        <v>49</v>
      </c>
      <c r="D297" s="623">
        <v>40</v>
      </c>
      <c r="E297" s="623">
        <v>5</v>
      </c>
      <c r="F297" s="623">
        <v>7</v>
      </c>
      <c r="G297" s="623">
        <v>0</v>
      </c>
      <c r="H297" s="623">
        <v>1</v>
      </c>
      <c r="I297" s="623">
        <v>0</v>
      </c>
      <c r="J297" s="623">
        <v>0</v>
      </c>
      <c r="K297" s="570">
        <v>1</v>
      </c>
      <c r="L297" s="570">
        <v>0</v>
      </c>
      <c r="M297" s="571">
        <v>26</v>
      </c>
    </row>
    <row r="298" spans="1:13" ht="16.5" customHeight="1">
      <c r="A298" s="1586"/>
      <c r="B298" s="1736"/>
      <c r="C298" s="631" t="s">
        <v>228</v>
      </c>
      <c r="D298" s="623">
        <v>524</v>
      </c>
      <c r="E298" s="623">
        <v>36</v>
      </c>
      <c r="F298" s="623">
        <v>406</v>
      </c>
      <c r="G298" s="623">
        <v>8</v>
      </c>
      <c r="H298" s="623">
        <v>2</v>
      </c>
      <c r="I298" s="623">
        <v>4</v>
      </c>
      <c r="J298" s="623">
        <v>6</v>
      </c>
      <c r="K298" s="570">
        <v>2</v>
      </c>
      <c r="L298" s="570">
        <v>56</v>
      </c>
      <c r="M298" s="571">
        <v>4</v>
      </c>
    </row>
    <row r="299" spans="1:13" ht="16.5" customHeight="1">
      <c r="A299" s="1586"/>
      <c r="B299" s="1736" t="s">
        <v>916</v>
      </c>
      <c r="C299" s="631" t="s">
        <v>49</v>
      </c>
      <c r="D299" s="623">
        <v>9</v>
      </c>
      <c r="E299" s="623">
        <v>0</v>
      </c>
      <c r="F299" s="623">
        <v>2</v>
      </c>
      <c r="G299" s="623">
        <v>0</v>
      </c>
      <c r="H299" s="623">
        <v>0</v>
      </c>
      <c r="I299" s="623">
        <v>0</v>
      </c>
      <c r="J299" s="623">
        <v>0</v>
      </c>
      <c r="K299" s="570">
        <v>1</v>
      </c>
      <c r="L299" s="570">
        <v>0</v>
      </c>
      <c r="M299" s="571">
        <v>6</v>
      </c>
    </row>
    <row r="300" spans="1:13" ht="17.25" customHeight="1">
      <c r="A300" s="1586"/>
      <c r="B300" s="1736"/>
      <c r="C300" s="631" t="s">
        <v>228</v>
      </c>
      <c r="D300" s="623">
        <v>144</v>
      </c>
      <c r="E300" s="623">
        <v>17</v>
      </c>
      <c r="F300" s="623">
        <v>107</v>
      </c>
      <c r="G300" s="623">
        <v>0</v>
      </c>
      <c r="H300" s="623">
        <v>0</v>
      </c>
      <c r="I300" s="623">
        <v>0</v>
      </c>
      <c r="J300" s="623">
        <v>0</v>
      </c>
      <c r="K300" s="570">
        <v>1</v>
      </c>
      <c r="L300" s="570">
        <v>18</v>
      </c>
      <c r="M300" s="571">
        <v>1</v>
      </c>
    </row>
    <row r="301" spans="1:13" ht="16.5" customHeight="1">
      <c r="A301" s="1586"/>
      <c r="B301" s="1736" t="s">
        <v>917</v>
      </c>
      <c r="C301" s="631" t="s">
        <v>49</v>
      </c>
      <c r="D301" s="623">
        <v>177</v>
      </c>
      <c r="E301" s="623">
        <v>22</v>
      </c>
      <c r="F301" s="623">
        <v>53</v>
      </c>
      <c r="G301" s="623">
        <v>1</v>
      </c>
      <c r="H301" s="623">
        <v>0</v>
      </c>
      <c r="I301" s="623">
        <v>0</v>
      </c>
      <c r="J301" s="623">
        <v>1</v>
      </c>
      <c r="K301" s="570">
        <v>8</v>
      </c>
      <c r="L301" s="570">
        <v>1</v>
      </c>
      <c r="M301" s="571">
        <v>91</v>
      </c>
    </row>
    <row r="302" spans="1:13" ht="16.5" customHeight="1">
      <c r="A302" s="1586"/>
      <c r="B302" s="1736"/>
      <c r="C302" s="631" t="s">
        <v>228</v>
      </c>
      <c r="D302" s="623">
        <v>3471</v>
      </c>
      <c r="E302" s="623">
        <v>414</v>
      </c>
      <c r="F302" s="623">
        <v>2645</v>
      </c>
      <c r="G302" s="623">
        <v>9</v>
      </c>
      <c r="H302" s="623">
        <v>2</v>
      </c>
      <c r="I302" s="623">
        <v>12</v>
      </c>
      <c r="J302" s="623">
        <v>23</v>
      </c>
      <c r="K302" s="570">
        <v>4</v>
      </c>
      <c r="L302" s="570">
        <v>333</v>
      </c>
      <c r="M302" s="571">
        <v>29</v>
      </c>
    </row>
    <row r="303" spans="1:13" ht="16.5" customHeight="1">
      <c r="A303" s="1586"/>
      <c r="B303" s="1736" t="s">
        <v>48</v>
      </c>
      <c r="C303" s="631" t="s">
        <v>49</v>
      </c>
      <c r="D303" s="623">
        <v>61</v>
      </c>
      <c r="E303" s="623">
        <v>13</v>
      </c>
      <c r="F303" s="623">
        <v>36</v>
      </c>
      <c r="G303" s="623">
        <v>0</v>
      </c>
      <c r="H303" s="623">
        <v>0</v>
      </c>
      <c r="I303" s="623">
        <v>0</v>
      </c>
      <c r="J303" s="623">
        <v>0</v>
      </c>
      <c r="K303" s="570">
        <v>1</v>
      </c>
      <c r="L303" s="570">
        <v>0</v>
      </c>
      <c r="M303" s="571">
        <v>11</v>
      </c>
    </row>
    <row r="304" spans="1:13" ht="16.5" customHeight="1">
      <c r="A304" s="1586"/>
      <c r="B304" s="1736"/>
      <c r="C304" s="631" t="s">
        <v>228</v>
      </c>
      <c r="D304" s="623">
        <v>4652</v>
      </c>
      <c r="E304" s="623">
        <v>1101</v>
      </c>
      <c r="F304" s="623">
        <v>3293</v>
      </c>
      <c r="G304" s="623">
        <v>0</v>
      </c>
      <c r="H304" s="623">
        <v>0</v>
      </c>
      <c r="I304" s="623">
        <v>2</v>
      </c>
      <c r="J304" s="623">
        <v>0</v>
      </c>
      <c r="K304" s="570">
        <v>1</v>
      </c>
      <c r="L304" s="570">
        <v>220</v>
      </c>
      <c r="M304" s="571">
        <v>35</v>
      </c>
    </row>
    <row r="305" spans="1:13" ht="16.5" customHeight="1">
      <c r="A305" s="1586"/>
      <c r="B305" s="1736" t="s">
        <v>47</v>
      </c>
      <c r="C305" s="631" t="s">
        <v>49</v>
      </c>
      <c r="D305" s="623">
        <v>0</v>
      </c>
      <c r="E305" s="623">
        <v>0</v>
      </c>
      <c r="F305" s="623">
        <v>0</v>
      </c>
      <c r="G305" s="623">
        <v>0</v>
      </c>
      <c r="H305" s="623">
        <v>0</v>
      </c>
      <c r="I305" s="623">
        <v>0</v>
      </c>
      <c r="J305" s="623">
        <v>0</v>
      </c>
      <c r="K305" s="570">
        <v>0</v>
      </c>
      <c r="L305" s="570">
        <v>0</v>
      </c>
      <c r="M305" s="571">
        <v>0</v>
      </c>
    </row>
    <row r="306" spans="1:13" ht="16.5" customHeight="1">
      <c r="A306" s="1586"/>
      <c r="B306" s="1736"/>
      <c r="C306" s="631" t="s">
        <v>228</v>
      </c>
      <c r="D306" s="623">
        <v>28</v>
      </c>
      <c r="E306" s="623">
        <v>4</v>
      </c>
      <c r="F306" s="623">
        <v>22</v>
      </c>
      <c r="G306" s="623">
        <v>0</v>
      </c>
      <c r="H306" s="623">
        <v>0</v>
      </c>
      <c r="I306" s="623">
        <v>0</v>
      </c>
      <c r="J306" s="623">
        <v>0</v>
      </c>
      <c r="K306" s="570">
        <v>0</v>
      </c>
      <c r="L306" s="570">
        <v>2</v>
      </c>
      <c r="M306" s="571">
        <v>0</v>
      </c>
    </row>
    <row r="307" spans="1:13" ht="16.5" customHeight="1">
      <c r="A307" s="1586"/>
      <c r="B307" s="1736" t="s">
        <v>45</v>
      </c>
      <c r="C307" s="631" t="s">
        <v>49</v>
      </c>
      <c r="D307" s="623">
        <v>4</v>
      </c>
      <c r="E307" s="623">
        <v>1</v>
      </c>
      <c r="F307" s="623">
        <v>2</v>
      </c>
      <c r="G307" s="623">
        <v>0</v>
      </c>
      <c r="H307" s="623">
        <v>0</v>
      </c>
      <c r="I307" s="623">
        <v>0</v>
      </c>
      <c r="J307" s="623">
        <v>0</v>
      </c>
      <c r="K307" s="570">
        <v>0</v>
      </c>
      <c r="L307" s="570">
        <v>0</v>
      </c>
      <c r="M307" s="571">
        <v>1</v>
      </c>
    </row>
    <row r="308" spans="1:13" ht="16.5" customHeight="1">
      <c r="A308" s="1586"/>
      <c r="B308" s="1736"/>
      <c r="C308" s="631" t="s">
        <v>228</v>
      </c>
      <c r="D308" s="623">
        <v>441</v>
      </c>
      <c r="E308" s="623">
        <v>30</v>
      </c>
      <c r="F308" s="623">
        <v>342</v>
      </c>
      <c r="G308" s="623">
        <v>0</v>
      </c>
      <c r="H308" s="623">
        <v>0</v>
      </c>
      <c r="I308" s="623">
        <v>5</v>
      </c>
      <c r="J308" s="623">
        <v>5</v>
      </c>
      <c r="K308" s="570">
        <v>4</v>
      </c>
      <c r="L308" s="570">
        <v>52</v>
      </c>
      <c r="M308" s="571">
        <v>3</v>
      </c>
    </row>
    <row r="309" spans="1:13" ht="16.5" customHeight="1">
      <c r="A309" s="1586" t="s">
        <v>298</v>
      </c>
      <c r="B309" s="1736" t="s">
        <v>46</v>
      </c>
      <c r="C309" s="631" t="s">
        <v>49</v>
      </c>
      <c r="D309" s="623">
        <v>300</v>
      </c>
      <c r="E309" s="623">
        <v>42</v>
      </c>
      <c r="F309" s="623">
        <v>101</v>
      </c>
      <c r="G309" s="623">
        <v>2</v>
      </c>
      <c r="H309" s="623">
        <v>1</v>
      </c>
      <c r="I309" s="623">
        <v>0</v>
      </c>
      <c r="J309" s="623">
        <v>1</v>
      </c>
      <c r="K309" s="570">
        <v>11</v>
      </c>
      <c r="L309" s="570">
        <v>1</v>
      </c>
      <c r="M309" s="571">
        <v>141</v>
      </c>
    </row>
    <row r="310" spans="1:13" ht="16.5" customHeight="1">
      <c r="A310" s="1586"/>
      <c r="B310" s="1736"/>
      <c r="C310" s="631" t="s">
        <v>228</v>
      </c>
      <c r="D310" s="623">
        <v>9566</v>
      </c>
      <c r="E310" s="623">
        <v>1629</v>
      </c>
      <c r="F310" s="623">
        <v>7049</v>
      </c>
      <c r="G310" s="623">
        <v>25</v>
      </c>
      <c r="H310" s="623">
        <v>6</v>
      </c>
      <c r="I310" s="623">
        <v>23</v>
      </c>
      <c r="J310" s="623">
        <v>34</v>
      </c>
      <c r="K310" s="570">
        <v>12</v>
      </c>
      <c r="L310" s="570">
        <v>712</v>
      </c>
      <c r="M310" s="571">
        <v>76</v>
      </c>
    </row>
    <row r="311" spans="1:13" ht="16.5" customHeight="1">
      <c r="A311" s="1586"/>
      <c r="B311" s="1736" t="s">
        <v>44</v>
      </c>
      <c r="C311" s="631" t="s">
        <v>49</v>
      </c>
      <c r="D311" s="623">
        <v>9</v>
      </c>
      <c r="E311" s="623">
        <v>1</v>
      </c>
      <c r="F311" s="623">
        <v>1</v>
      </c>
      <c r="G311" s="623">
        <v>1</v>
      </c>
      <c r="H311" s="623">
        <v>0</v>
      </c>
      <c r="I311" s="623">
        <v>0</v>
      </c>
      <c r="J311" s="623">
        <v>0</v>
      </c>
      <c r="K311" s="570">
        <v>0</v>
      </c>
      <c r="L311" s="570">
        <v>0</v>
      </c>
      <c r="M311" s="571">
        <v>6</v>
      </c>
    </row>
    <row r="312" spans="1:13" ht="16.5" customHeight="1">
      <c r="A312" s="1586"/>
      <c r="B312" s="1736"/>
      <c r="C312" s="631" t="s">
        <v>228</v>
      </c>
      <c r="D312" s="623">
        <v>306</v>
      </c>
      <c r="E312" s="623">
        <v>27</v>
      </c>
      <c r="F312" s="623">
        <v>234</v>
      </c>
      <c r="G312" s="623">
        <v>8</v>
      </c>
      <c r="H312" s="623">
        <v>2</v>
      </c>
      <c r="I312" s="623">
        <v>0</v>
      </c>
      <c r="J312" s="623">
        <v>0</v>
      </c>
      <c r="K312" s="570">
        <v>0</v>
      </c>
      <c r="L312" s="570">
        <v>31</v>
      </c>
      <c r="M312" s="571">
        <v>4</v>
      </c>
    </row>
    <row r="313" spans="1:13" ht="16.5" customHeight="1">
      <c r="A313" s="1586"/>
      <c r="B313" s="1736" t="s">
        <v>915</v>
      </c>
      <c r="C313" s="631" t="s">
        <v>49</v>
      </c>
      <c r="D313" s="623">
        <v>40</v>
      </c>
      <c r="E313" s="623">
        <v>5</v>
      </c>
      <c r="F313" s="623">
        <v>7</v>
      </c>
      <c r="G313" s="623">
        <v>0</v>
      </c>
      <c r="H313" s="623">
        <v>1</v>
      </c>
      <c r="I313" s="623">
        <v>0</v>
      </c>
      <c r="J313" s="623">
        <v>0</v>
      </c>
      <c r="K313" s="570">
        <v>1</v>
      </c>
      <c r="L313" s="570">
        <v>0</v>
      </c>
      <c r="M313" s="571">
        <v>26</v>
      </c>
    </row>
    <row r="314" spans="1:13" ht="16.5" customHeight="1">
      <c r="A314" s="1586"/>
      <c r="B314" s="1736"/>
      <c r="C314" s="631" t="s">
        <v>228</v>
      </c>
      <c r="D314" s="623">
        <v>524</v>
      </c>
      <c r="E314" s="623">
        <v>36</v>
      </c>
      <c r="F314" s="623">
        <v>406</v>
      </c>
      <c r="G314" s="623">
        <v>8</v>
      </c>
      <c r="H314" s="623">
        <v>2</v>
      </c>
      <c r="I314" s="623">
        <v>4</v>
      </c>
      <c r="J314" s="623">
        <v>6</v>
      </c>
      <c r="K314" s="570">
        <v>2</v>
      </c>
      <c r="L314" s="570">
        <v>56</v>
      </c>
      <c r="M314" s="571">
        <v>4</v>
      </c>
    </row>
    <row r="315" spans="1:13" ht="16.5" customHeight="1">
      <c r="A315" s="1586"/>
      <c r="B315" s="1736" t="s">
        <v>916</v>
      </c>
      <c r="C315" s="631" t="s">
        <v>49</v>
      </c>
      <c r="D315" s="623">
        <v>9</v>
      </c>
      <c r="E315" s="623">
        <v>0</v>
      </c>
      <c r="F315" s="623">
        <v>2</v>
      </c>
      <c r="G315" s="623">
        <v>0</v>
      </c>
      <c r="H315" s="623">
        <v>0</v>
      </c>
      <c r="I315" s="623">
        <v>0</v>
      </c>
      <c r="J315" s="623">
        <v>0</v>
      </c>
      <c r="K315" s="570">
        <v>1</v>
      </c>
      <c r="L315" s="570">
        <v>0</v>
      </c>
      <c r="M315" s="571">
        <v>6</v>
      </c>
    </row>
    <row r="316" spans="1:13" ht="16.5" customHeight="1">
      <c r="A316" s="1586"/>
      <c r="B316" s="1736"/>
      <c r="C316" s="631" t="s">
        <v>228</v>
      </c>
      <c r="D316" s="623">
        <v>144</v>
      </c>
      <c r="E316" s="623">
        <v>17</v>
      </c>
      <c r="F316" s="623">
        <v>107</v>
      </c>
      <c r="G316" s="623">
        <v>0</v>
      </c>
      <c r="H316" s="623">
        <v>0</v>
      </c>
      <c r="I316" s="623">
        <v>0</v>
      </c>
      <c r="J316" s="623">
        <v>0</v>
      </c>
      <c r="K316" s="570">
        <v>1</v>
      </c>
      <c r="L316" s="570">
        <v>18</v>
      </c>
      <c r="M316" s="571">
        <v>1</v>
      </c>
    </row>
    <row r="317" spans="1:13" ht="16.5" customHeight="1">
      <c r="A317" s="1586"/>
      <c r="B317" s="1736" t="s">
        <v>917</v>
      </c>
      <c r="C317" s="631" t="s">
        <v>49</v>
      </c>
      <c r="D317" s="623">
        <v>177</v>
      </c>
      <c r="E317" s="623">
        <v>22</v>
      </c>
      <c r="F317" s="623">
        <v>53</v>
      </c>
      <c r="G317" s="623">
        <v>1</v>
      </c>
      <c r="H317" s="623">
        <v>0</v>
      </c>
      <c r="I317" s="623">
        <v>0</v>
      </c>
      <c r="J317" s="623">
        <v>1</v>
      </c>
      <c r="K317" s="570">
        <v>8</v>
      </c>
      <c r="L317" s="570">
        <v>1</v>
      </c>
      <c r="M317" s="571">
        <v>91</v>
      </c>
    </row>
    <row r="318" spans="1:13" ht="16.5" customHeight="1">
      <c r="A318" s="1586"/>
      <c r="B318" s="1736"/>
      <c r="C318" s="631" t="s">
        <v>228</v>
      </c>
      <c r="D318" s="623">
        <v>3471</v>
      </c>
      <c r="E318" s="623">
        <v>414</v>
      </c>
      <c r="F318" s="623">
        <v>2645</v>
      </c>
      <c r="G318" s="623">
        <v>9</v>
      </c>
      <c r="H318" s="623">
        <v>2</v>
      </c>
      <c r="I318" s="623">
        <v>12</v>
      </c>
      <c r="J318" s="623">
        <v>23</v>
      </c>
      <c r="K318" s="570">
        <v>4</v>
      </c>
      <c r="L318" s="570">
        <v>333</v>
      </c>
      <c r="M318" s="571">
        <v>29</v>
      </c>
    </row>
    <row r="319" spans="1:13" ht="16.5" customHeight="1">
      <c r="A319" s="1586"/>
      <c r="B319" s="1736" t="s">
        <v>48</v>
      </c>
      <c r="C319" s="631" t="s">
        <v>49</v>
      </c>
      <c r="D319" s="623">
        <v>61</v>
      </c>
      <c r="E319" s="623">
        <v>13</v>
      </c>
      <c r="F319" s="623">
        <v>36</v>
      </c>
      <c r="G319" s="623">
        <v>0</v>
      </c>
      <c r="H319" s="623">
        <v>0</v>
      </c>
      <c r="I319" s="623">
        <v>0</v>
      </c>
      <c r="J319" s="623">
        <v>0</v>
      </c>
      <c r="K319" s="570">
        <v>1</v>
      </c>
      <c r="L319" s="570">
        <v>0</v>
      </c>
      <c r="M319" s="571">
        <v>11</v>
      </c>
    </row>
    <row r="320" spans="1:13" ht="16.5" customHeight="1">
      <c r="A320" s="1586"/>
      <c r="B320" s="1736"/>
      <c r="C320" s="631" t="s">
        <v>228</v>
      </c>
      <c r="D320" s="623">
        <v>4652</v>
      </c>
      <c r="E320" s="623">
        <v>1101</v>
      </c>
      <c r="F320" s="623">
        <v>3293</v>
      </c>
      <c r="G320" s="623">
        <v>0</v>
      </c>
      <c r="H320" s="623">
        <v>0</v>
      </c>
      <c r="I320" s="623">
        <v>2</v>
      </c>
      <c r="J320" s="623">
        <v>0</v>
      </c>
      <c r="K320" s="570">
        <v>1</v>
      </c>
      <c r="L320" s="570">
        <v>220</v>
      </c>
      <c r="M320" s="571">
        <v>35</v>
      </c>
    </row>
    <row r="321" spans="1:13" ht="16.5" customHeight="1">
      <c r="A321" s="1586"/>
      <c r="B321" s="1736" t="s">
        <v>47</v>
      </c>
      <c r="C321" s="631" t="s">
        <v>49</v>
      </c>
      <c r="D321" s="623">
        <v>0</v>
      </c>
      <c r="E321" s="623">
        <v>0</v>
      </c>
      <c r="F321" s="623">
        <v>0</v>
      </c>
      <c r="G321" s="623">
        <v>0</v>
      </c>
      <c r="H321" s="623">
        <v>0</v>
      </c>
      <c r="I321" s="623">
        <v>0</v>
      </c>
      <c r="J321" s="623">
        <v>0</v>
      </c>
      <c r="K321" s="570">
        <v>0</v>
      </c>
      <c r="L321" s="570">
        <v>0</v>
      </c>
      <c r="M321" s="571">
        <v>0</v>
      </c>
    </row>
    <row r="322" spans="1:13" ht="16.5" customHeight="1">
      <c r="A322" s="1586"/>
      <c r="B322" s="1736"/>
      <c r="C322" s="631" t="s">
        <v>228</v>
      </c>
      <c r="D322" s="623">
        <v>28</v>
      </c>
      <c r="E322" s="623">
        <v>4</v>
      </c>
      <c r="F322" s="623">
        <v>22</v>
      </c>
      <c r="G322" s="623">
        <v>0</v>
      </c>
      <c r="H322" s="623">
        <v>0</v>
      </c>
      <c r="I322" s="623">
        <v>0</v>
      </c>
      <c r="J322" s="623">
        <v>0</v>
      </c>
      <c r="K322" s="570">
        <v>0</v>
      </c>
      <c r="L322" s="570">
        <v>2</v>
      </c>
      <c r="M322" s="571">
        <v>0</v>
      </c>
    </row>
    <row r="323" spans="1:13" ht="16.5" customHeight="1">
      <c r="A323" s="1586"/>
      <c r="B323" s="1734" t="s">
        <v>45</v>
      </c>
      <c r="C323" s="302" t="s">
        <v>49</v>
      </c>
      <c r="D323" s="570">
        <v>4</v>
      </c>
      <c r="E323" s="570">
        <v>1</v>
      </c>
      <c r="F323" s="570">
        <v>2</v>
      </c>
      <c r="G323" s="570">
        <v>0</v>
      </c>
      <c r="H323" s="570">
        <v>0</v>
      </c>
      <c r="I323" s="570">
        <v>0</v>
      </c>
      <c r="J323" s="570">
        <v>0</v>
      </c>
      <c r="K323" s="570">
        <v>0</v>
      </c>
      <c r="L323" s="570">
        <v>0</v>
      </c>
      <c r="M323" s="571">
        <v>1</v>
      </c>
    </row>
    <row r="324" spans="1:13" ht="17.25" customHeight="1" thickBot="1">
      <c r="A324" s="1737"/>
      <c r="B324" s="1735"/>
      <c r="C324" s="320" t="s">
        <v>228</v>
      </c>
      <c r="D324" s="572">
        <v>441</v>
      </c>
      <c r="E324" s="641">
        <v>30</v>
      </c>
      <c r="F324" s="642">
        <v>342</v>
      </c>
      <c r="G324" s="572">
        <v>0</v>
      </c>
      <c r="H324" s="572">
        <v>0</v>
      </c>
      <c r="I324" s="572">
        <v>5</v>
      </c>
      <c r="J324" s="572">
        <v>5</v>
      </c>
      <c r="K324" s="572">
        <v>4</v>
      </c>
      <c r="L324" s="572">
        <v>52</v>
      </c>
      <c r="M324" s="573">
        <v>3</v>
      </c>
    </row>
    <row r="325" spans="1:13" ht="16.5" customHeight="1">
      <c r="A325" s="1740" t="s">
        <v>324</v>
      </c>
      <c r="B325" s="1741" t="s">
        <v>46</v>
      </c>
      <c r="C325" s="633" t="s">
        <v>49</v>
      </c>
      <c r="D325" s="617">
        <v>167</v>
      </c>
      <c r="E325" s="617">
        <v>16</v>
      </c>
      <c r="F325" s="617">
        <v>25</v>
      </c>
      <c r="G325" s="617">
        <v>16</v>
      </c>
      <c r="H325" s="617">
        <v>4</v>
      </c>
      <c r="I325" s="617">
        <v>0</v>
      </c>
      <c r="J325" s="617">
        <v>1</v>
      </c>
      <c r="K325" s="617">
        <v>6</v>
      </c>
      <c r="L325" s="617">
        <v>1</v>
      </c>
      <c r="M325" s="618">
        <v>98</v>
      </c>
    </row>
    <row r="326" spans="1:13" ht="16.5" customHeight="1">
      <c r="A326" s="1739"/>
      <c r="B326" s="1736"/>
      <c r="C326" s="631" t="s">
        <v>228</v>
      </c>
      <c r="D326" s="623">
        <v>6377</v>
      </c>
      <c r="E326" s="623">
        <v>912</v>
      </c>
      <c r="F326" s="623">
        <v>4690</v>
      </c>
      <c r="G326" s="623">
        <v>69</v>
      </c>
      <c r="H326" s="623">
        <v>25</v>
      </c>
      <c r="I326" s="623">
        <v>14</v>
      </c>
      <c r="J326" s="623">
        <v>25</v>
      </c>
      <c r="K326" s="623">
        <v>11</v>
      </c>
      <c r="L326" s="623">
        <v>580</v>
      </c>
      <c r="M326" s="624">
        <v>51</v>
      </c>
    </row>
    <row r="327" spans="1:13" ht="16.5" customHeight="1">
      <c r="A327" s="1739"/>
      <c r="B327" s="1736" t="s">
        <v>44</v>
      </c>
      <c r="C327" s="631" t="s">
        <v>49</v>
      </c>
      <c r="D327" s="623">
        <v>7</v>
      </c>
      <c r="E327" s="623">
        <v>0</v>
      </c>
      <c r="F327" s="623">
        <v>0</v>
      </c>
      <c r="G327" s="623">
        <v>2</v>
      </c>
      <c r="H327" s="623">
        <v>0</v>
      </c>
      <c r="I327" s="623">
        <v>0</v>
      </c>
      <c r="J327" s="623">
        <v>0</v>
      </c>
      <c r="K327" s="623">
        <v>0</v>
      </c>
      <c r="L327" s="623">
        <v>0</v>
      </c>
      <c r="M327" s="624">
        <v>5</v>
      </c>
    </row>
    <row r="328" spans="1:13" ht="16.5" customHeight="1">
      <c r="A328" s="1739"/>
      <c r="B328" s="1736"/>
      <c r="C328" s="631" t="s">
        <v>228</v>
      </c>
      <c r="D328" s="623">
        <v>367</v>
      </c>
      <c r="E328" s="623">
        <v>32</v>
      </c>
      <c r="F328" s="623">
        <v>271</v>
      </c>
      <c r="G328" s="623">
        <v>13</v>
      </c>
      <c r="H328" s="623">
        <v>6</v>
      </c>
      <c r="I328" s="623">
        <v>0</v>
      </c>
      <c r="J328" s="623">
        <v>0</v>
      </c>
      <c r="K328" s="623">
        <v>0</v>
      </c>
      <c r="L328" s="623">
        <v>43</v>
      </c>
      <c r="M328" s="624">
        <v>2</v>
      </c>
    </row>
    <row r="329" spans="1:13" ht="16.5" customHeight="1">
      <c r="A329" s="1739"/>
      <c r="B329" s="1736" t="s">
        <v>915</v>
      </c>
      <c r="C329" s="631" t="s">
        <v>49</v>
      </c>
      <c r="D329" s="623">
        <v>26</v>
      </c>
      <c r="E329" s="623">
        <v>5</v>
      </c>
      <c r="F329" s="623">
        <v>2</v>
      </c>
      <c r="G329" s="623">
        <v>11</v>
      </c>
      <c r="H329" s="623">
        <v>3</v>
      </c>
      <c r="I329" s="623">
        <v>0</v>
      </c>
      <c r="J329" s="623">
        <v>0</v>
      </c>
      <c r="K329" s="623">
        <v>0</v>
      </c>
      <c r="L329" s="623">
        <v>0</v>
      </c>
      <c r="M329" s="624">
        <v>5</v>
      </c>
    </row>
    <row r="330" spans="1:13" ht="16.5" customHeight="1">
      <c r="A330" s="1739"/>
      <c r="B330" s="1736"/>
      <c r="C330" s="631" t="s">
        <v>228</v>
      </c>
      <c r="D330" s="623">
        <v>188</v>
      </c>
      <c r="E330" s="623">
        <v>8</v>
      </c>
      <c r="F330" s="623">
        <v>115</v>
      </c>
      <c r="G330" s="623">
        <v>31</v>
      </c>
      <c r="H330" s="623">
        <v>12</v>
      </c>
      <c r="I330" s="623">
        <v>0</v>
      </c>
      <c r="J330" s="623">
        <v>0</v>
      </c>
      <c r="K330" s="623">
        <v>0</v>
      </c>
      <c r="L330" s="623">
        <v>17</v>
      </c>
      <c r="M330" s="624">
        <v>5</v>
      </c>
    </row>
    <row r="331" spans="1:13" ht="16.5" customHeight="1">
      <c r="A331" s="1739"/>
      <c r="B331" s="1736" t="s">
        <v>916</v>
      </c>
      <c r="C331" s="631" t="s">
        <v>49</v>
      </c>
      <c r="D331" s="623">
        <v>5</v>
      </c>
      <c r="E331" s="623">
        <v>0</v>
      </c>
      <c r="F331" s="623">
        <v>0</v>
      </c>
      <c r="G331" s="623">
        <v>0</v>
      </c>
      <c r="H331" s="623">
        <v>0</v>
      </c>
      <c r="I331" s="623">
        <v>0</v>
      </c>
      <c r="J331" s="623">
        <v>0</v>
      </c>
      <c r="K331" s="623">
        <v>0</v>
      </c>
      <c r="L331" s="623">
        <v>0</v>
      </c>
      <c r="M331" s="624">
        <v>5</v>
      </c>
    </row>
    <row r="332" spans="1:13" ht="16.5" customHeight="1">
      <c r="A332" s="1739"/>
      <c r="B332" s="1736"/>
      <c r="C332" s="631" t="s">
        <v>228</v>
      </c>
      <c r="D332" s="623">
        <v>67</v>
      </c>
      <c r="E332" s="623">
        <v>5</v>
      </c>
      <c r="F332" s="623">
        <v>49</v>
      </c>
      <c r="G332" s="623">
        <v>0</v>
      </c>
      <c r="H332" s="623">
        <v>0</v>
      </c>
      <c r="I332" s="623">
        <v>1</v>
      </c>
      <c r="J332" s="623">
        <v>1</v>
      </c>
      <c r="K332" s="623">
        <v>0</v>
      </c>
      <c r="L332" s="623">
        <v>8</v>
      </c>
      <c r="M332" s="624">
        <v>3</v>
      </c>
    </row>
    <row r="333" spans="1:13" ht="16.5" customHeight="1">
      <c r="A333" s="1739"/>
      <c r="B333" s="1736" t="s">
        <v>917</v>
      </c>
      <c r="C333" s="631" t="s">
        <v>49</v>
      </c>
      <c r="D333" s="623">
        <v>116</v>
      </c>
      <c r="E333" s="623">
        <v>9</v>
      </c>
      <c r="F333" s="623">
        <v>19</v>
      </c>
      <c r="G333" s="623">
        <v>3</v>
      </c>
      <c r="H333" s="623">
        <v>1</v>
      </c>
      <c r="I333" s="623">
        <v>0</v>
      </c>
      <c r="J333" s="623">
        <v>1</v>
      </c>
      <c r="K333" s="623">
        <v>6</v>
      </c>
      <c r="L333" s="623">
        <v>1</v>
      </c>
      <c r="M333" s="624">
        <v>76</v>
      </c>
    </row>
    <row r="334" spans="1:13" ht="16.5" customHeight="1">
      <c r="A334" s="1739"/>
      <c r="B334" s="1736"/>
      <c r="C334" s="631" t="s">
        <v>228</v>
      </c>
      <c r="D334" s="623">
        <v>3841</v>
      </c>
      <c r="E334" s="623">
        <v>449</v>
      </c>
      <c r="F334" s="623">
        <v>2900</v>
      </c>
      <c r="G334" s="623">
        <v>25</v>
      </c>
      <c r="H334" s="623">
        <v>7</v>
      </c>
      <c r="I334" s="623">
        <v>11</v>
      </c>
      <c r="J334" s="623">
        <v>23</v>
      </c>
      <c r="K334" s="623">
        <v>7</v>
      </c>
      <c r="L334" s="623">
        <v>386</v>
      </c>
      <c r="M334" s="624">
        <v>33</v>
      </c>
    </row>
    <row r="335" spans="1:13" ht="16.5" customHeight="1">
      <c r="A335" s="1739"/>
      <c r="B335" s="1736" t="s">
        <v>48</v>
      </c>
      <c r="C335" s="631" t="s">
        <v>49</v>
      </c>
      <c r="D335" s="623">
        <v>13</v>
      </c>
      <c r="E335" s="623">
        <v>2</v>
      </c>
      <c r="F335" s="623">
        <v>4</v>
      </c>
      <c r="G335" s="623">
        <v>0</v>
      </c>
      <c r="H335" s="623">
        <v>0</v>
      </c>
      <c r="I335" s="623">
        <v>0</v>
      </c>
      <c r="J335" s="623">
        <v>0</v>
      </c>
      <c r="K335" s="623">
        <v>0</v>
      </c>
      <c r="L335" s="623">
        <v>0</v>
      </c>
      <c r="M335" s="624">
        <v>7</v>
      </c>
    </row>
    <row r="336" spans="1:13" ht="16.5" customHeight="1">
      <c r="A336" s="1739"/>
      <c r="B336" s="1736"/>
      <c r="C336" s="631" t="s">
        <v>228</v>
      </c>
      <c r="D336" s="623">
        <v>1706</v>
      </c>
      <c r="E336" s="623">
        <v>396</v>
      </c>
      <c r="F336" s="623">
        <v>1207</v>
      </c>
      <c r="G336" s="623">
        <v>0</v>
      </c>
      <c r="H336" s="623">
        <v>0</v>
      </c>
      <c r="I336" s="623">
        <v>0</v>
      </c>
      <c r="J336" s="623">
        <v>0</v>
      </c>
      <c r="K336" s="623">
        <v>0</v>
      </c>
      <c r="L336" s="623">
        <v>101</v>
      </c>
      <c r="M336" s="624">
        <v>2</v>
      </c>
    </row>
    <row r="337" spans="1:13" ht="16.5" customHeight="1">
      <c r="A337" s="1739"/>
      <c r="B337" s="1736" t="s">
        <v>47</v>
      </c>
      <c r="C337" s="631" t="s">
        <v>49</v>
      </c>
      <c r="D337" s="623">
        <v>0</v>
      </c>
      <c r="E337" s="623">
        <v>0</v>
      </c>
      <c r="F337" s="623">
        <v>0</v>
      </c>
      <c r="G337" s="623">
        <v>0</v>
      </c>
      <c r="H337" s="623">
        <v>0</v>
      </c>
      <c r="I337" s="623">
        <v>0</v>
      </c>
      <c r="J337" s="623">
        <v>0</v>
      </c>
      <c r="K337" s="623">
        <v>0</v>
      </c>
      <c r="L337" s="623">
        <v>0</v>
      </c>
      <c r="M337" s="624">
        <v>0</v>
      </c>
    </row>
    <row r="338" spans="1:13" ht="16.5" customHeight="1">
      <c r="A338" s="1739"/>
      <c r="B338" s="1736"/>
      <c r="C338" s="631" t="s">
        <v>228</v>
      </c>
      <c r="D338" s="623">
        <v>4</v>
      </c>
      <c r="E338" s="623">
        <v>2</v>
      </c>
      <c r="F338" s="623">
        <v>1</v>
      </c>
      <c r="G338" s="623">
        <v>0</v>
      </c>
      <c r="H338" s="623">
        <v>0</v>
      </c>
      <c r="I338" s="623">
        <v>0</v>
      </c>
      <c r="J338" s="623">
        <v>0</v>
      </c>
      <c r="K338" s="623">
        <v>0</v>
      </c>
      <c r="L338" s="623">
        <v>1</v>
      </c>
      <c r="M338" s="624">
        <v>0</v>
      </c>
    </row>
    <row r="339" spans="1:13" ht="16.5" customHeight="1">
      <c r="A339" s="1739"/>
      <c r="B339" s="1736" t="s">
        <v>45</v>
      </c>
      <c r="C339" s="631" t="s">
        <v>49</v>
      </c>
      <c r="D339" s="623">
        <v>0</v>
      </c>
      <c r="E339" s="623">
        <v>0</v>
      </c>
      <c r="F339" s="623">
        <v>0</v>
      </c>
      <c r="G339" s="623">
        <v>0</v>
      </c>
      <c r="H339" s="623">
        <v>0</v>
      </c>
      <c r="I339" s="623">
        <v>0</v>
      </c>
      <c r="J339" s="623">
        <v>0</v>
      </c>
      <c r="K339" s="623">
        <v>0</v>
      </c>
      <c r="L339" s="623">
        <v>0</v>
      </c>
      <c r="M339" s="624">
        <v>0</v>
      </c>
    </row>
    <row r="340" spans="1:13" ht="16.5" customHeight="1">
      <c r="A340" s="1739"/>
      <c r="B340" s="1736"/>
      <c r="C340" s="631" t="s">
        <v>228</v>
      </c>
      <c r="D340" s="623">
        <v>204</v>
      </c>
      <c r="E340" s="623">
        <v>20</v>
      </c>
      <c r="F340" s="623">
        <v>147</v>
      </c>
      <c r="G340" s="623">
        <v>0</v>
      </c>
      <c r="H340" s="623">
        <v>0</v>
      </c>
      <c r="I340" s="623">
        <v>2</v>
      </c>
      <c r="J340" s="623">
        <v>1</v>
      </c>
      <c r="K340" s="623">
        <v>4</v>
      </c>
      <c r="L340" s="623">
        <v>24</v>
      </c>
      <c r="M340" s="624">
        <v>6</v>
      </c>
    </row>
    <row r="341" spans="1:13" ht="16.5" customHeight="1">
      <c r="A341" s="1739" t="s">
        <v>298</v>
      </c>
      <c r="B341" s="1736" t="s">
        <v>918</v>
      </c>
      <c r="C341" s="631" t="s">
        <v>49</v>
      </c>
      <c r="D341" s="623">
        <v>104</v>
      </c>
      <c r="E341" s="623">
        <v>9</v>
      </c>
      <c r="F341" s="623">
        <v>18</v>
      </c>
      <c r="G341" s="623">
        <v>2</v>
      </c>
      <c r="H341" s="623">
        <v>0</v>
      </c>
      <c r="I341" s="623">
        <v>0</v>
      </c>
      <c r="J341" s="623">
        <v>0</v>
      </c>
      <c r="K341" s="623">
        <v>4</v>
      </c>
      <c r="L341" s="623">
        <v>1</v>
      </c>
      <c r="M341" s="624">
        <v>70</v>
      </c>
    </row>
    <row r="342" spans="1:13" ht="16.5" customHeight="1">
      <c r="A342" s="1739"/>
      <c r="B342" s="1736"/>
      <c r="C342" s="631" t="s">
        <v>228</v>
      </c>
      <c r="D342" s="623">
        <v>4973</v>
      </c>
      <c r="E342" s="623">
        <v>750</v>
      </c>
      <c r="F342" s="623">
        <v>3649</v>
      </c>
      <c r="G342" s="623">
        <v>33</v>
      </c>
      <c r="H342" s="623">
        <v>12</v>
      </c>
      <c r="I342" s="623">
        <v>11</v>
      </c>
      <c r="J342" s="623">
        <v>19</v>
      </c>
      <c r="K342" s="623">
        <v>10</v>
      </c>
      <c r="L342" s="623">
        <v>457</v>
      </c>
      <c r="M342" s="624">
        <v>32</v>
      </c>
    </row>
    <row r="343" spans="1:13" ht="16.5" customHeight="1">
      <c r="A343" s="1739"/>
      <c r="B343" s="1736" t="s">
        <v>44</v>
      </c>
      <c r="C343" s="631" t="s">
        <v>49</v>
      </c>
      <c r="D343" s="623">
        <v>5</v>
      </c>
      <c r="E343" s="623">
        <v>0</v>
      </c>
      <c r="F343" s="623">
        <v>0</v>
      </c>
      <c r="G343" s="623">
        <v>2</v>
      </c>
      <c r="H343" s="623">
        <v>0</v>
      </c>
      <c r="I343" s="623">
        <v>0</v>
      </c>
      <c r="J343" s="623">
        <v>0</v>
      </c>
      <c r="K343" s="623">
        <v>0</v>
      </c>
      <c r="L343" s="623">
        <v>0</v>
      </c>
      <c r="M343" s="624">
        <v>3</v>
      </c>
    </row>
    <row r="344" spans="1:13" ht="16.5" customHeight="1">
      <c r="A344" s="1739"/>
      <c r="B344" s="1736"/>
      <c r="C344" s="631" t="s">
        <v>228</v>
      </c>
      <c r="D344" s="623">
        <v>287</v>
      </c>
      <c r="E344" s="623">
        <v>25</v>
      </c>
      <c r="F344" s="623">
        <v>208</v>
      </c>
      <c r="G344" s="623">
        <v>13</v>
      </c>
      <c r="H344" s="623">
        <v>6</v>
      </c>
      <c r="I344" s="623">
        <v>0</v>
      </c>
      <c r="J344" s="623">
        <v>0</v>
      </c>
      <c r="K344" s="623">
        <v>0</v>
      </c>
      <c r="L344" s="623">
        <v>34</v>
      </c>
      <c r="M344" s="624">
        <v>1</v>
      </c>
    </row>
    <row r="345" spans="1:13" ht="16.5" customHeight="1">
      <c r="A345" s="1739"/>
      <c r="B345" s="1736" t="s">
        <v>915</v>
      </c>
      <c r="C345" s="631" t="s">
        <v>49</v>
      </c>
      <c r="D345" s="623">
        <v>3</v>
      </c>
      <c r="E345" s="623">
        <v>1</v>
      </c>
      <c r="F345" s="623">
        <v>1</v>
      </c>
      <c r="G345" s="623">
        <v>0</v>
      </c>
      <c r="H345" s="623">
        <v>0</v>
      </c>
      <c r="I345" s="623">
        <v>0</v>
      </c>
      <c r="J345" s="623">
        <v>0</v>
      </c>
      <c r="K345" s="623">
        <v>0</v>
      </c>
      <c r="L345" s="623">
        <v>0</v>
      </c>
      <c r="M345" s="624">
        <v>1</v>
      </c>
    </row>
    <row r="346" spans="1:13" ht="16.5" customHeight="1">
      <c r="A346" s="1739"/>
      <c r="B346" s="1736"/>
      <c r="C346" s="631" t="s">
        <v>228</v>
      </c>
      <c r="D346" s="623">
        <v>68</v>
      </c>
      <c r="E346" s="623">
        <v>4</v>
      </c>
      <c r="F346" s="623">
        <v>43</v>
      </c>
      <c r="G346" s="623">
        <v>10</v>
      </c>
      <c r="H346" s="623">
        <v>3</v>
      </c>
      <c r="I346" s="623">
        <v>0</v>
      </c>
      <c r="J346" s="623">
        <v>0</v>
      </c>
      <c r="K346" s="623">
        <v>0</v>
      </c>
      <c r="L346" s="623">
        <v>6</v>
      </c>
      <c r="M346" s="624">
        <v>2</v>
      </c>
    </row>
    <row r="347" spans="1:13" ht="16.5" customHeight="1">
      <c r="A347" s="1739"/>
      <c r="B347" s="1736" t="s">
        <v>916</v>
      </c>
      <c r="C347" s="631" t="s">
        <v>49</v>
      </c>
      <c r="D347" s="623">
        <v>2</v>
      </c>
      <c r="E347" s="623">
        <v>0</v>
      </c>
      <c r="F347" s="623">
        <v>0</v>
      </c>
      <c r="G347" s="623">
        <v>0</v>
      </c>
      <c r="H347" s="623">
        <v>0</v>
      </c>
      <c r="I347" s="623">
        <v>0</v>
      </c>
      <c r="J347" s="623">
        <v>0</v>
      </c>
      <c r="K347" s="623">
        <v>0</v>
      </c>
      <c r="L347" s="623">
        <v>0</v>
      </c>
      <c r="M347" s="624">
        <v>2</v>
      </c>
    </row>
    <row r="348" spans="1:13" ht="17.25" customHeight="1">
      <c r="A348" s="1739"/>
      <c r="B348" s="1736"/>
      <c r="C348" s="631" t="s">
        <v>228</v>
      </c>
      <c r="D348" s="623">
        <v>33</v>
      </c>
      <c r="E348" s="623">
        <v>2</v>
      </c>
      <c r="F348" s="623">
        <v>25</v>
      </c>
      <c r="G348" s="623">
        <v>0</v>
      </c>
      <c r="H348" s="623">
        <v>0</v>
      </c>
      <c r="I348" s="623">
        <v>1</v>
      </c>
      <c r="J348" s="623">
        <v>1</v>
      </c>
      <c r="K348" s="623">
        <v>0</v>
      </c>
      <c r="L348" s="623">
        <v>4</v>
      </c>
      <c r="M348" s="624">
        <v>0</v>
      </c>
    </row>
    <row r="349" spans="1:13" ht="16.5" customHeight="1">
      <c r="A349" s="1739"/>
      <c r="B349" s="1736" t="s">
        <v>917</v>
      </c>
      <c r="C349" s="631" t="s">
        <v>49</v>
      </c>
      <c r="D349" s="623">
        <v>83</v>
      </c>
      <c r="E349" s="623">
        <v>7</v>
      </c>
      <c r="F349" s="623">
        <v>13</v>
      </c>
      <c r="G349" s="623">
        <v>0</v>
      </c>
      <c r="H349" s="623">
        <v>0</v>
      </c>
      <c r="I349" s="623">
        <v>0</v>
      </c>
      <c r="J349" s="623">
        <v>0</v>
      </c>
      <c r="K349" s="623">
        <v>4</v>
      </c>
      <c r="L349" s="623">
        <v>1</v>
      </c>
      <c r="M349" s="624">
        <v>58</v>
      </c>
    </row>
    <row r="350" spans="1:13" ht="16.5" customHeight="1">
      <c r="A350" s="1739"/>
      <c r="B350" s="1736"/>
      <c r="C350" s="631" t="s">
        <v>228</v>
      </c>
      <c r="D350" s="623">
        <v>2916</v>
      </c>
      <c r="E350" s="623">
        <v>349</v>
      </c>
      <c r="F350" s="623">
        <v>2194</v>
      </c>
      <c r="G350" s="623">
        <v>10</v>
      </c>
      <c r="H350" s="623">
        <v>3</v>
      </c>
      <c r="I350" s="623">
        <v>9</v>
      </c>
      <c r="J350" s="623">
        <v>17</v>
      </c>
      <c r="K350" s="623">
        <v>7</v>
      </c>
      <c r="L350" s="623">
        <v>303</v>
      </c>
      <c r="M350" s="624">
        <v>24</v>
      </c>
    </row>
    <row r="351" spans="1:13" ht="16.5" customHeight="1">
      <c r="A351" s="1739"/>
      <c r="B351" s="1736" t="s">
        <v>48</v>
      </c>
      <c r="C351" s="631" t="s">
        <v>49</v>
      </c>
      <c r="D351" s="623">
        <v>11</v>
      </c>
      <c r="E351" s="623">
        <v>1</v>
      </c>
      <c r="F351" s="623">
        <v>4</v>
      </c>
      <c r="G351" s="623">
        <v>0</v>
      </c>
      <c r="H351" s="623">
        <v>0</v>
      </c>
      <c r="I351" s="623">
        <v>0</v>
      </c>
      <c r="J351" s="623">
        <v>0</v>
      </c>
      <c r="K351" s="623">
        <v>0</v>
      </c>
      <c r="L351" s="623">
        <v>0</v>
      </c>
      <c r="M351" s="624">
        <v>6</v>
      </c>
    </row>
    <row r="352" spans="1:13" ht="16.5" customHeight="1">
      <c r="A352" s="1739"/>
      <c r="B352" s="1736"/>
      <c r="C352" s="631" t="s">
        <v>228</v>
      </c>
      <c r="D352" s="623">
        <v>1507</v>
      </c>
      <c r="E352" s="623">
        <v>354</v>
      </c>
      <c r="F352" s="623">
        <v>1060</v>
      </c>
      <c r="G352" s="623">
        <v>0</v>
      </c>
      <c r="H352" s="623">
        <v>0</v>
      </c>
      <c r="I352" s="623">
        <v>0</v>
      </c>
      <c r="J352" s="623">
        <v>0</v>
      </c>
      <c r="K352" s="623">
        <v>0</v>
      </c>
      <c r="L352" s="623">
        <v>91</v>
      </c>
      <c r="M352" s="624">
        <v>2</v>
      </c>
    </row>
    <row r="353" spans="1:13" ht="16.5" customHeight="1">
      <c r="A353" s="1739"/>
      <c r="B353" s="1736" t="s">
        <v>47</v>
      </c>
      <c r="C353" s="631" t="s">
        <v>49</v>
      </c>
      <c r="D353" s="623">
        <v>0</v>
      </c>
      <c r="E353" s="623">
        <v>0</v>
      </c>
      <c r="F353" s="623">
        <v>0</v>
      </c>
      <c r="G353" s="623">
        <v>0</v>
      </c>
      <c r="H353" s="623">
        <v>0</v>
      </c>
      <c r="I353" s="623">
        <v>0</v>
      </c>
      <c r="J353" s="623">
        <v>0</v>
      </c>
      <c r="K353" s="623">
        <v>0</v>
      </c>
      <c r="L353" s="623">
        <v>0</v>
      </c>
      <c r="M353" s="624">
        <v>0</v>
      </c>
    </row>
    <row r="354" spans="1:13" ht="16.5" customHeight="1">
      <c r="A354" s="1739"/>
      <c r="B354" s="1736"/>
      <c r="C354" s="631" t="s">
        <v>228</v>
      </c>
      <c r="D354" s="623">
        <v>1</v>
      </c>
      <c r="E354" s="623">
        <v>1</v>
      </c>
      <c r="F354" s="623">
        <v>0</v>
      </c>
      <c r="G354" s="623">
        <v>0</v>
      </c>
      <c r="H354" s="623">
        <v>0</v>
      </c>
      <c r="I354" s="623">
        <v>0</v>
      </c>
      <c r="J354" s="623">
        <v>0</v>
      </c>
      <c r="K354" s="623">
        <v>0</v>
      </c>
      <c r="L354" s="623">
        <v>0</v>
      </c>
      <c r="M354" s="624">
        <v>0</v>
      </c>
    </row>
    <row r="355" spans="1:13" ht="16.5" customHeight="1">
      <c r="A355" s="1739"/>
      <c r="B355" s="1736" t="s">
        <v>45</v>
      </c>
      <c r="C355" s="631" t="s">
        <v>49</v>
      </c>
      <c r="D355" s="623">
        <v>0</v>
      </c>
      <c r="E355" s="623">
        <v>0</v>
      </c>
      <c r="F355" s="623">
        <v>0</v>
      </c>
      <c r="G355" s="623">
        <v>0</v>
      </c>
      <c r="H355" s="623">
        <v>0</v>
      </c>
      <c r="I355" s="623">
        <v>0</v>
      </c>
      <c r="J355" s="623">
        <v>0</v>
      </c>
      <c r="K355" s="623">
        <v>0</v>
      </c>
      <c r="L355" s="623">
        <v>0</v>
      </c>
      <c r="M355" s="624">
        <v>0</v>
      </c>
    </row>
    <row r="356" spans="1:13" ht="16.5" customHeight="1">
      <c r="A356" s="1739"/>
      <c r="B356" s="1736"/>
      <c r="C356" s="631" t="s">
        <v>228</v>
      </c>
      <c r="D356" s="623">
        <v>161</v>
      </c>
      <c r="E356" s="623">
        <v>15</v>
      </c>
      <c r="F356" s="623">
        <v>119</v>
      </c>
      <c r="G356" s="623">
        <v>0</v>
      </c>
      <c r="H356" s="623">
        <v>0</v>
      </c>
      <c r="I356" s="623">
        <v>1</v>
      </c>
      <c r="J356" s="623">
        <v>1</v>
      </c>
      <c r="K356" s="623">
        <v>3</v>
      </c>
      <c r="L356" s="623">
        <v>19</v>
      </c>
      <c r="M356" s="624">
        <v>3</v>
      </c>
    </row>
    <row r="357" spans="1:13" ht="16.5" customHeight="1">
      <c r="A357" s="1739" t="s">
        <v>300</v>
      </c>
      <c r="B357" s="1736" t="s">
        <v>46</v>
      </c>
      <c r="C357" s="631" t="s">
        <v>49</v>
      </c>
      <c r="D357" s="623">
        <v>63</v>
      </c>
      <c r="E357" s="623">
        <v>7</v>
      </c>
      <c r="F357" s="623">
        <v>7</v>
      </c>
      <c r="G357" s="623">
        <v>14</v>
      </c>
      <c r="H357" s="623">
        <v>4</v>
      </c>
      <c r="I357" s="623">
        <v>0</v>
      </c>
      <c r="J357" s="623">
        <v>1</v>
      </c>
      <c r="K357" s="623">
        <v>2</v>
      </c>
      <c r="L357" s="623">
        <v>0</v>
      </c>
      <c r="M357" s="624">
        <v>28</v>
      </c>
    </row>
    <row r="358" spans="1:13" ht="16.5" customHeight="1">
      <c r="A358" s="1739"/>
      <c r="B358" s="1736"/>
      <c r="C358" s="631" t="s">
        <v>228</v>
      </c>
      <c r="D358" s="623">
        <v>1404</v>
      </c>
      <c r="E358" s="623">
        <v>162</v>
      </c>
      <c r="F358" s="623">
        <v>1041</v>
      </c>
      <c r="G358" s="623">
        <v>36</v>
      </c>
      <c r="H358" s="623">
        <v>13</v>
      </c>
      <c r="I358" s="623">
        <v>3</v>
      </c>
      <c r="J358" s="623">
        <v>6</v>
      </c>
      <c r="K358" s="623">
        <v>1</v>
      </c>
      <c r="L358" s="623">
        <v>123</v>
      </c>
      <c r="M358" s="624">
        <v>19</v>
      </c>
    </row>
    <row r="359" spans="1:13" ht="16.5" customHeight="1">
      <c r="A359" s="1739"/>
      <c r="B359" s="1736" t="s">
        <v>44</v>
      </c>
      <c r="C359" s="631" t="s">
        <v>49</v>
      </c>
      <c r="D359" s="623">
        <v>2</v>
      </c>
      <c r="E359" s="623">
        <v>0</v>
      </c>
      <c r="F359" s="623">
        <v>0</v>
      </c>
      <c r="G359" s="623">
        <v>0</v>
      </c>
      <c r="H359" s="623">
        <v>0</v>
      </c>
      <c r="I359" s="623">
        <v>0</v>
      </c>
      <c r="J359" s="623">
        <v>0</v>
      </c>
      <c r="K359" s="623">
        <v>0</v>
      </c>
      <c r="L359" s="623">
        <v>0</v>
      </c>
      <c r="M359" s="624">
        <v>2</v>
      </c>
    </row>
    <row r="360" spans="1:13" ht="16.5" customHeight="1">
      <c r="A360" s="1739"/>
      <c r="B360" s="1736"/>
      <c r="C360" s="631" t="s">
        <v>228</v>
      </c>
      <c r="D360" s="623">
        <v>80</v>
      </c>
      <c r="E360" s="623">
        <v>7</v>
      </c>
      <c r="F360" s="623">
        <v>63</v>
      </c>
      <c r="G360" s="623">
        <v>0</v>
      </c>
      <c r="H360" s="623">
        <v>0</v>
      </c>
      <c r="I360" s="623">
        <v>0</v>
      </c>
      <c r="J360" s="623">
        <v>0</v>
      </c>
      <c r="K360" s="623">
        <v>0</v>
      </c>
      <c r="L360" s="623">
        <v>9</v>
      </c>
      <c r="M360" s="624">
        <v>1</v>
      </c>
    </row>
    <row r="361" spans="1:13" ht="16.5" customHeight="1">
      <c r="A361" s="1739"/>
      <c r="B361" s="1736" t="s">
        <v>915</v>
      </c>
      <c r="C361" s="631" t="s">
        <v>49</v>
      </c>
      <c r="D361" s="623">
        <v>23</v>
      </c>
      <c r="E361" s="623">
        <v>4</v>
      </c>
      <c r="F361" s="623">
        <v>1</v>
      </c>
      <c r="G361" s="623">
        <v>11</v>
      </c>
      <c r="H361" s="623">
        <v>3</v>
      </c>
      <c r="I361" s="623">
        <v>0</v>
      </c>
      <c r="J361" s="623">
        <v>0</v>
      </c>
      <c r="K361" s="623">
        <v>0</v>
      </c>
      <c r="L361" s="623">
        <v>0</v>
      </c>
      <c r="M361" s="624">
        <v>4</v>
      </c>
    </row>
    <row r="362" spans="1:13" ht="16.5" customHeight="1">
      <c r="A362" s="1739"/>
      <c r="B362" s="1736"/>
      <c r="C362" s="631" t="s">
        <v>228</v>
      </c>
      <c r="D362" s="623">
        <v>120</v>
      </c>
      <c r="E362" s="623">
        <v>4</v>
      </c>
      <c r="F362" s="623">
        <v>72</v>
      </c>
      <c r="G362" s="623">
        <v>21</v>
      </c>
      <c r="H362" s="623">
        <v>9</v>
      </c>
      <c r="I362" s="623">
        <v>0</v>
      </c>
      <c r="J362" s="623">
        <v>0</v>
      </c>
      <c r="K362" s="623">
        <v>0</v>
      </c>
      <c r="L362" s="623">
        <v>11</v>
      </c>
      <c r="M362" s="624">
        <v>3</v>
      </c>
    </row>
    <row r="363" spans="1:13" ht="16.5" customHeight="1">
      <c r="A363" s="1739"/>
      <c r="B363" s="1736" t="s">
        <v>916</v>
      </c>
      <c r="C363" s="631" t="s">
        <v>49</v>
      </c>
      <c r="D363" s="623">
        <v>3</v>
      </c>
      <c r="E363" s="623">
        <v>0</v>
      </c>
      <c r="F363" s="623">
        <v>0</v>
      </c>
      <c r="G363" s="623">
        <v>0</v>
      </c>
      <c r="H363" s="623">
        <v>0</v>
      </c>
      <c r="I363" s="623">
        <v>0</v>
      </c>
      <c r="J363" s="623">
        <v>0</v>
      </c>
      <c r="K363" s="623">
        <v>0</v>
      </c>
      <c r="L363" s="623">
        <v>0</v>
      </c>
      <c r="M363" s="624">
        <v>3</v>
      </c>
    </row>
    <row r="364" spans="1:13" ht="16.5" customHeight="1">
      <c r="A364" s="1739"/>
      <c r="B364" s="1736"/>
      <c r="C364" s="631" t="s">
        <v>228</v>
      </c>
      <c r="D364" s="623">
        <v>34</v>
      </c>
      <c r="E364" s="623">
        <v>3</v>
      </c>
      <c r="F364" s="623">
        <v>24</v>
      </c>
      <c r="G364" s="623">
        <v>0</v>
      </c>
      <c r="H364" s="623">
        <v>0</v>
      </c>
      <c r="I364" s="623">
        <v>0</v>
      </c>
      <c r="J364" s="623">
        <v>0</v>
      </c>
      <c r="K364" s="623">
        <v>0</v>
      </c>
      <c r="L364" s="623">
        <v>4</v>
      </c>
      <c r="M364" s="624">
        <v>3</v>
      </c>
    </row>
    <row r="365" spans="1:13" ht="16.5" customHeight="1">
      <c r="A365" s="1739"/>
      <c r="B365" s="1736" t="s">
        <v>917</v>
      </c>
      <c r="C365" s="631" t="s">
        <v>49</v>
      </c>
      <c r="D365" s="623">
        <v>33</v>
      </c>
      <c r="E365" s="623">
        <v>2</v>
      </c>
      <c r="F365" s="623">
        <v>6</v>
      </c>
      <c r="G365" s="623">
        <v>3</v>
      </c>
      <c r="H365" s="623">
        <v>1</v>
      </c>
      <c r="I365" s="623">
        <v>0</v>
      </c>
      <c r="J365" s="623">
        <v>1</v>
      </c>
      <c r="K365" s="623">
        <v>2</v>
      </c>
      <c r="L365" s="623">
        <v>0</v>
      </c>
      <c r="M365" s="624">
        <v>18</v>
      </c>
    </row>
    <row r="366" spans="1:13" ht="16.5" customHeight="1">
      <c r="A366" s="1739"/>
      <c r="B366" s="1736"/>
      <c r="C366" s="631" t="s">
        <v>228</v>
      </c>
      <c r="D366" s="623">
        <v>925</v>
      </c>
      <c r="E366" s="623">
        <v>100</v>
      </c>
      <c r="F366" s="623">
        <v>706</v>
      </c>
      <c r="G366" s="623">
        <v>15</v>
      </c>
      <c r="H366" s="623">
        <v>4</v>
      </c>
      <c r="I366" s="623">
        <v>2</v>
      </c>
      <c r="J366" s="623">
        <v>6</v>
      </c>
      <c r="K366" s="623">
        <v>0</v>
      </c>
      <c r="L366" s="623">
        <v>83</v>
      </c>
      <c r="M366" s="624">
        <v>9</v>
      </c>
    </row>
    <row r="367" spans="1:13" ht="16.5" customHeight="1">
      <c r="A367" s="1739"/>
      <c r="B367" s="1736" t="s">
        <v>48</v>
      </c>
      <c r="C367" s="631" t="s">
        <v>49</v>
      </c>
      <c r="D367" s="623">
        <v>2</v>
      </c>
      <c r="E367" s="623">
        <v>1</v>
      </c>
      <c r="F367" s="623">
        <v>0</v>
      </c>
      <c r="G367" s="623">
        <v>0</v>
      </c>
      <c r="H367" s="623">
        <v>0</v>
      </c>
      <c r="I367" s="623">
        <v>0</v>
      </c>
      <c r="J367" s="623">
        <v>0</v>
      </c>
      <c r="K367" s="623">
        <v>0</v>
      </c>
      <c r="L367" s="623">
        <v>0</v>
      </c>
      <c r="M367" s="624">
        <v>1</v>
      </c>
    </row>
    <row r="368" spans="1:13" ht="16.5" customHeight="1">
      <c r="A368" s="1739"/>
      <c r="B368" s="1736"/>
      <c r="C368" s="631" t="s">
        <v>228</v>
      </c>
      <c r="D368" s="623">
        <v>199</v>
      </c>
      <c r="E368" s="623">
        <v>42</v>
      </c>
      <c r="F368" s="623">
        <v>147</v>
      </c>
      <c r="G368" s="623">
        <v>0</v>
      </c>
      <c r="H368" s="623">
        <v>0</v>
      </c>
      <c r="I368" s="623">
        <v>0</v>
      </c>
      <c r="J368" s="623">
        <v>0</v>
      </c>
      <c r="K368" s="623">
        <v>0</v>
      </c>
      <c r="L368" s="623">
        <v>10</v>
      </c>
      <c r="M368" s="624">
        <v>0</v>
      </c>
    </row>
    <row r="369" spans="1:13" ht="16.5" customHeight="1">
      <c r="A369" s="1739"/>
      <c r="B369" s="1736" t="s">
        <v>47</v>
      </c>
      <c r="C369" s="631" t="s">
        <v>49</v>
      </c>
      <c r="D369" s="623">
        <v>0</v>
      </c>
      <c r="E369" s="623">
        <v>0</v>
      </c>
      <c r="F369" s="623">
        <v>0</v>
      </c>
      <c r="G369" s="623">
        <v>0</v>
      </c>
      <c r="H369" s="623">
        <v>0</v>
      </c>
      <c r="I369" s="623">
        <v>0</v>
      </c>
      <c r="J369" s="623">
        <v>0</v>
      </c>
      <c r="K369" s="623">
        <v>0</v>
      </c>
      <c r="L369" s="623">
        <v>0</v>
      </c>
      <c r="M369" s="624">
        <v>0</v>
      </c>
    </row>
    <row r="370" spans="1:13" ht="16.5" customHeight="1">
      <c r="A370" s="1739"/>
      <c r="B370" s="1736"/>
      <c r="C370" s="631" t="s">
        <v>228</v>
      </c>
      <c r="D370" s="623">
        <v>3</v>
      </c>
      <c r="E370" s="623">
        <v>1</v>
      </c>
      <c r="F370" s="623">
        <v>1</v>
      </c>
      <c r="G370" s="623">
        <v>0</v>
      </c>
      <c r="H370" s="623">
        <v>0</v>
      </c>
      <c r="I370" s="623">
        <v>0</v>
      </c>
      <c r="J370" s="623">
        <v>0</v>
      </c>
      <c r="K370" s="623">
        <v>0</v>
      </c>
      <c r="L370" s="623">
        <v>1</v>
      </c>
      <c r="M370" s="624">
        <v>0</v>
      </c>
    </row>
    <row r="371" spans="1:13" ht="16.5" customHeight="1">
      <c r="A371" s="1739"/>
      <c r="B371" s="1736" t="s">
        <v>45</v>
      </c>
      <c r="C371" s="631" t="s">
        <v>49</v>
      </c>
      <c r="D371" s="623">
        <v>0</v>
      </c>
      <c r="E371" s="623">
        <v>0</v>
      </c>
      <c r="F371" s="623">
        <v>0</v>
      </c>
      <c r="G371" s="623">
        <v>0</v>
      </c>
      <c r="H371" s="623">
        <v>0</v>
      </c>
      <c r="I371" s="623">
        <v>0</v>
      </c>
      <c r="J371" s="623">
        <v>0</v>
      </c>
      <c r="K371" s="623">
        <v>0</v>
      </c>
      <c r="L371" s="623">
        <v>0</v>
      </c>
      <c r="M371" s="624">
        <v>0</v>
      </c>
    </row>
    <row r="372" spans="1:13" ht="17.25" customHeight="1" thickBot="1">
      <c r="A372" s="1587"/>
      <c r="B372" s="1735"/>
      <c r="C372" s="426" t="s">
        <v>228</v>
      </c>
      <c r="D372" s="574">
        <v>43</v>
      </c>
      <c r="E372" s="574">
        <v>5</v>
      </c>
      <c r="F372" s="574">
        <v>28</v>
      </c>
      <c r="G372" s="574">
        <v>0</v>
      </c>
      <c r="H372" s="574">
        <v>0</v>
      </c>
      <c r="I372" s="574">
        <v>1</v>
      </c>
      <c r="J372" s="574">
        <v>0</v>
      </c>
      <c r="K372" s="574">
        <v>1</v>
      </c>
      <c r="L372" s="574">
        <v>5</v>
      </c>
      <c r="M372" s="575">
        <v>3</v>
      </c>
    </row>
    <row r="373" spans="1:13" ht="16.5" customHeight="1">
      <c r="A373" s="1746" t="s">
        <v>953</v>
      </c>
      <c r="B373" s="1747" t="s">
        <v>46</v>
      </c>
      <c r="C373" s="632" t="s">
        <v>49</v>
      </c>
      <c r="D373" s="620">
        <v>49</v>
      </c>
      <c r="E373" s="620">
        <v>8</v>
      </c>
      <c r="F373" s="620">
        <v>8</v>
      </c>
      <c r="G373" s="620">
        <v>0</v>
      </c>
      <c r="H373" s="620">
        <v>0</v>
      </c>
      <c r="I373" s="620">
        <v>0</v>
      </c>
      <c r="J373" s="620">
        <v>0</v>
      </c>
      <c r="K373" s="620">
        <v>5</v>
      </c>
      <c r="L373" s="620">
        <v>0</v>
      </c>
      <c r="M373" s="621">
        <v>28</v>
      </c>
    </row>
    <row r="374" spans="1:13" ht="16.5" customHeight="1">
      <c r="A374" s="1586"/>
      <c r="B374" s="1734"/>
      <c r="C374" s="410" t="s">
        <v>228</v>
      </c>
      <c r="D374" s="570">
        <v>915</v>
      </c>
      <c r="E374" s="570">
        <v>111</v>
      </c>
      <c r="F374" s="570">
        <v>646</v>
      </c>
      <c r="G374" s="570">
        <v>0</v>
      </c>
      <c r="H374" s="570">
        <v>0</v>
      </c>
      <c r="I374" s="570">
        <v>7</v>
      </c>
      <c r="J374" s="570">
        <v>7</v>
      </c>
      <c r="K374" s="570">
        <v>2</v>
      </c>
      <c r="L374" s="570">
        <v>88</v>
      </c>
      <c r="M374" s="571">
        <v>54</v>
      </c>
    </row>
    <row r="375" spans="1:13" ht="16.5" customHeight="1">
      <c r="A375" s="1586"/>
      <c r="B375" s="1734" t="s">
        <v>44</v>
      </c>
      <c r="C375" s="410" t="s">
        <v>49</v>
      </c>
      <c r="D375" s="570">
        <v>2</v>
      </c>
      <c r="E375" s="570">
        <v>1</v>
      </c>
      <c r="F375" s="570">
        <v>1</v>
      </c>
      <c r="G375" s="570">
        <v>0</v>
      </c>
      <c r="H375" s="570">
        <v>0</v>
      </c>
      <c r="I375" s="570">
        <v>0</v>
      </c>
      <c r="J375" s="570">
        <v>0</v>
      </c>
      <c r="K375" s="570">
        <v>0</v>
      </c>
      <c r="L375" s="570">
        <v>0</v>
      </c>
      <c r="M375" s="571">
        <v>0</v>
      </c>
    </row>
    <row r="376" spans="1:13" ht="16.5" customHeight="1">
      <c r="A376" s="1586"/>
      <c r="B376" s="1734"/>
      <c r="C376" s="410" t="s">
        <v>228</v>
      </c>
      <c r="D376" s="570">
        <v>62</v>
      </c>
      <c r="E376" s="570">
        <v>4</v>
      </c>
      <c r="F376" s="570">
        <v>47</v>
      </c>
      <c r="G376" s="570">
        <v>0</v>
      </c>
      <c r="H376" s="570">
        <v>0</v>
      </c>
      <c r="I376" s="570">
        <v>1</v>
      </c>
      <c r="J376" s="570">
        <v>1</v>
      </c>
      <c r="K376" s="570">
        <v>0</v>
      </c>
      <c r="L376" s="570">
        <v>8</v>
      </c>
      <c r="M376" s="571">
        <v>1</v>
      </c>
    </row>
    <row r="377" spans="1:13" ht="16.5" customHeight="1">
      <c r="A377" s="1586"/>
      <c r="B377" s="1736" t="s">
        <v>915</v>
      </c>
      <c r="C377" s="631" t="s">
        <v>49</v>
      </c>
      <c r="D377" s="623">
        <v>11</v>
      </c>
      <c r="E377" s="623">
        <v>3</v>
      </c>
      <c r="F377" s="623">
        <v>0</v>
      </c>
      <c r="G377" s="623">
        <v>0</v>
      </c>
      <c r="H377" s="623">
        <v>0</v>
      </c>
      <c r="I377" s="623">
        <v>0</v>
      </c>
      <c r="J377" s="623">
        <v>0</v>
      </c>
      <c r="K377" s="623">
        <v>0</v>
      </c>
      <c r="L377" s="623">
        <v>0</v>
      </c>
      <c r="M377" s="571">
        <v>8</v>
      </c>
    </row>
    <row r="378" spans="1:13" ht="16.5" customHeight="1">
      <c r="A378" s="1586"/>
      <c r="B378" s="1736"/>
      <c r="C378" s="631" t="s">
        <v>228</v>
      </c>
      <c r="D378" s="623">
        <v>105</v>
      </c>
      <c r="E378" s="623">
        <v>5</v>
      </c>
      <c r="F378" s="623">
        <v>81</v>
      </c>
      <c r="G378" s="623">
        <v>0</v>
      </c>
      <c r="H378" s="623">
        <v>0</v>
      </c>
      <c r="I378" s="623">
        <v>0</v>
      </c>
      <c r="J378" s="623">
        <v>1</v>
      </c>
      <c r="K378" s="623">
        <v>0</v>
      </c>
      <c r="L378" s="623">
        <v>13</v>
      </c>
      <c r="M378" s="571">
        <v>5</v>
      </c>
    </row>
    <row r="379" spans="1:13" ht="16.5" customHeight="1">
      <c r="A379" s="1586"/>
      <c r="B379" s="1736" t="s">
        <v>916</v>
      </c>
      <c r="C379" s="631" t="s">
        <v>49</v>
      </c>
      <c r="D379" s="623">
        <v>7</v>
      </c>
      <c r="E379" s="623">
        <v>2</v>
      </c>
      <c r="F379" s="623">
        <v>1</v>
      </c>
      <c r="G379" s="623">
        <v>0</v>
      </c>
      <c r="H379" s="623">
        <v>0</v>
      </c>
      <c r="I379" s="623">
        <v>0</v>
      </c>
      <c r="J379" s="623">
        <v>0</v>
      </c>
      <c r="K379" s="623">
        <v>0</v>
      </c>
      <c r="L379" s="623">
        <v>0</v>
      </c>
      <c r="M379" s="571">
        <v>4</v>
      </c>
    </row>
    <row r="380" spans="1:13" ht="16.5" customHeight="1">
      <c r="A380" s="1586"/>
      <c r="B380" s="1736"/>
      <c r="C380" s="631" t="s">
        <v>228</v>
      </c>
      <c r="D380" s="623">
        <v>45</v>
      </c>
      <c r="E380" s="623">
        <v>2</v>
      </c>
      <c r="F380" s="623">
        <v>32</v>
      </c>
      <c r="G380" s="623">
        <v>0</v>
      </c>
      <c r="H380" s="623">
        <v>0</v>
      </c>
      <c r="I380" s="623">
        <v>1</v>
      </c>
      <c r="J380" s="623">
        <v>1</v>
      </c>
      <c r="K380" s="623">
        <v>0</v>
      </c>
      <c r="L380" s="623">
        <v>6</v>
      </c>
      <c r="M380" s="571">
        <v>3</v>
      </c>
    </row>
    <row r="381" spans="1:13" ht="16.5" customHeight="1">
      <c r="A381" s="1586"/>
      <c r="B381" s="1736" t="s">
        <v>917</v>
      </c>
      <c r="C381" s="631" t="s">
        <v>49</v>
      </c>
      <c r="D381" s="623">
        <v>22</v>
      </c>
      <c r="E381" s="623">
        <v>2</v>
      </c>
      <c r="F381" s="623">
        <v>3</v>
      </c>
      <c r="G381" s="623">
        <v>0</v>
      </c>
      <c r="H381" s="623">
        <v>0</v>
      </c>
      <c r="I381" s="623">
        <v>0</v>
      </c>
      <c r="J381" s="623">
        <v>0</v>
      </c>
      <c r="K381" s="623">
        <v>3</v>
      </c>
      <c r="L381" s="623">
        <v>0</v>
      </c>
      <c r="M381" s="571">
        <v>14</v>
      </c>
    </row>
    <row r="382" spans="1:13" ht="16.5" customHeight="1">
      <c r="A382" s="1586"/>
      <c r="B382" s="1736"/>
      <c r="C382" s="631" t="s">
        <v>228</v>
      </c>
      <c r="D382" s="623">
        <v>329</v>
      </c>
      <c r="E382" s="623">
        <v>35</v>
      </c>
      <c r="F382" s="623">
        <v>239</v>
      </c>
      <c r="G382" s="623">
        <v>0</v>
      </c>
      <c r="H382" s="623">
        <v>0</v>
      </c>
      <c r="I382" s="623">
        <v>1</v>
      </c>
      <c r="J382" s="623">
        <v>0</v>
      </c>
      <c r="K382" s="623">
        <v>1</v>
      </c>
      <c r="L382" s="623">
        <v>34</v>
      </c>
      <c r="M382" s="571">
        <v>19</v>
      </c>
    </row>
    <row r="383" spans="1:13" ht="16.5" customHeight="1">
      <c r="A383" s="1586"/>
      <c r="B383" s="1736" t="s">
        <v>48</v>
      </c>
      <c r="C383" s="631" t="s">
        <v>49</v>
      </c>
      <c r="D383" s="623">
        <v>3</v>
      </c>
      <c r="E383" s="623">
        <v>0</v>
      </c>
      <c r="F383" s="623">
        <v>1</v>
      </c>
      <c r="G383" s="623">
        <v>0</v>
      </c>
      <c r="H383" s="623">
        <v>0</v>
      </c>
      <c r="I383" s="623">
        <v>0</v>
      </c>
      <c r="J383" s="623">
        <v>0</v>
      </c>
      <c r="K383" s="623">
        <v>0</v>
      </c>
      <c r="L383" s="623">
        <v>0</v>
      </c>
      <c r="M383" s="571">
        <v>2</v>
      </c>
    </row>
    <row r="384" spans="1:13" ht="16.5" customHeight="1">
      <c r="A384" s="1586"/>
      <c r="B384" s="1736"/>
      <c r="C384" s="631" t="s">
        <v>228</v>
      </c>
      <c r="D384" s="623">
        <v>275</v>
      </c>
      <c r="E384" s="623">
        <v>61</v>
      </c>
      <c r="F384" s="623">
        <v>171</v>
      </c>
      <c r="G384" s="623">
        <v>0</v>
      </c>
      <c r="H384" s="623">
        <v>0</v>
      </c>
      <c r="I384" s="623">
        <v>0</v>
      </c>
      <c r="J384" s="623">
        <v>0</v>
      </c>
      <c r="K384" s="623">
        <v>0</v>
      </c>
      <c r="L384" s="623">
        <v>18</v>
      </c>
      <c r="M384" s="571">
        <v>25</v>
      </c>
    </row>
    <row r="385" spans="1:13" ht="16.5" customHeight="1">
      <c r="A385" s="1586"/>
      <c r="B385" s="1736" t="s">
        <v>47</v>
      </c>
      <c r="C385" s="631" t="s">
        <v>49</v>
      </c>
      <c r="D385" s="623">
        <v>0</v>
      </c>
      <c r="E385" s="623">
        <v>0</v>
      </c>
      <c r="F385" s="623">
        <v>0</v>
      </c>
      <c r="G385" s="623">
        <v>0</v>
      </c>
      <c r="H385" s="623">
        <v>0</v>
      </c>
      <c r="I385" s="623">
        <v>0</v>
      </c>
      <c r="J385" s="623">
        <v>0</v>
      </c>
      <c r="K385" s="623">
        <v>0</v>
      </c>
      <c r="L385" s="623">
        <v>0</v>
      </c>
      <c r="M385" s="571">
        <v>0</v>
      </c>
    </row>
    <row r="386" spans="1:13" ht="16.5" customHeight="1">
      <c r="A386" s="1586"/>
      <c r="B386" s="1736"/>
      <c r="C386" s="631" t="s">
        <v>228</v>
      </c>
      <c r="D386" s="623">
        <v>0</v>
      </c>
      <c r="E386" s="623">
        <v>0</v>
      </c>
      <c r="F386" s="623">
        <v>0</v>
      </c>
      <c r="G386" s="623">
        <v>0</v>
      </c>
      <c r="H386" s="623">
        <v>0</v>
      </c>
      <c r="I386" s="623">
        <v>0</v>
      </c>
      <c r="J386" s="623">
        <v>0</v>
      </c>
      <c r="K386" s="623">
        <v>0</v>
      </c>
      <c r="L386" s="623">
        <v>0</v>
      </c>
      <c r="M386" s="571">
        <v>0</v>
      </c>
    </row>
    <row r="387" spans="1:13" ht="16.5" customHeight="1">
      <c r="A387" s="1586"/>
      <c r="B387" s="1736" t="s">
        <v>45</v>
      </c>
      <c r="C387" s="631" t="s">
        <v>49</v>
      </c>
      <c r="D387" s="623">
        <v>4</v>
      </c>
      <c r="E387" s="623">
        <v>0</v>
      </c>
      <c r="F387" s="623">
        <v>2</v>
      </c>
      <c r="G387" s="623">
        <v>0</v>
      </c>
      <c r="H387" s="623">
        <v>0</v>
      </c>
      <c r="I387" s="623">
        <v>0</v>
      </c>
      <c r="J387" s="623">
        <v>0</v>
      </c>
      <c r="K387" s="623">
        <v>2</v>
      </c>
      <c r="L387" s="623">
        <v>0</v>
      </c>
      <c r="M387" s="571">
        <v>0</v>
      </c>
    </row>
    <row r="388" spans="1:13" ht="16.5" customHeight="1">
      <c r="A388" s="1586"/>
      <c r="B388" s="1736"/>
      <c r="C388" s="631" t="s">
        <v>228</v>
      </c>
      <c r="D388" s="623">
        <v>99</v>
      </c>
      <c r="E388" s="623">
        <v>4</v>
      </c>
      <c r="F388" s="623">
        <v>76</v>
      </c>
      <c r="G388" s="623">
        <v>0</v>
      </c>
      <c r="H388" s="623">
        <v>0</v>
      </c>
      <c r="I388" s="623">
        <v>4</v>
      </c>
      <c r="J388" s="623">
        <v>4</v>
      </c>
      <c r="K388" s="623">
        <v>1</v>
      </c>
      <c r="L388" s="623">
        <v>9</v>
      </c>
      <c r="M388" s="571">
        <v>1</v>
      </c>
    </row>
    <row r="389" spans="1:13" ht="16.5" customHeight="1">
      <c r="A389" s="1586" t="s">
        <v>299</v>
      </c>
      <c r="B389" s="1736" t="s">
        <v>46</v>
      </c>
      <c r="C389" s="631" t="s">
        <v>49</v>
      </c>
      <c r="D389" s="623">
        <v>6</v>
      </c>
      <c r="E389" s="623">
        <v>0</v>
      </c>
      <c r="F389" s="623">
        <v>4</v>
      </c>
      <c r="G389" s="623">
        <v>0</v>
      </c>
      <c r="H389" s="623">
        <v>0</v>
      </c>
      <c r="I389" s="623">
        <v>0</v>
      </c>
      <c r="J389" s="623">
        <v>0</v>
      </c>
      <c r="K389" s="623">
        <v>2</v>
      </c>
      <c r="L389" s="623">
        <v>0</v>
      </c>
      <c r="M389" s="571">
        <v>0</v>
      </c>
    </row>
    <row r="390" spans="1:13" ht="16.5" customHeight="1">
      <c r="A390" s="1586"/>
      <c r="B390" s="1736"/>
      <c r="C390" s="631" t="s">
        <v>228</v>
      </c>
      <c r="D390" s="623">
        <v>291</v>
      </c>
      <c r="E390" s="623">
        <v>36</v>
      </c>
      <c r="F390" s="623">
        <v>208</v>
      </c>
      <c r="G390" s="623">
        <v>0</v>
      </c>
      <c r="H390" s="623">
        <v>0</v>
      </c>
      <c r="I390" s="623">
        <v>4</v>
      </c>
      <c r="J390" s="623">
        <v>4</v>
      </c>
      <c r="K390" s="623">
        <v>2</v>
      </c>
      <c r="L390" s="623">
        <v>30</v>
      </c>
      <c r="M390" s="571">
        <v>7</v>
      </c>
    </row>
    <row r="391" spans="1:13" ht="16.5" customHeight="1">
      <c r="A391" s="1586"/>
      <c r="B391" s="1736" t="s">
        <v>44</v>
      </c>
      <c r="C391" s="631" t="s">
        <v>49</v>
      </c>
      <c r="D391" s="623">
        <v>1</v>
      </c>
      <c r="E391" s="623">
        <v>0</v>
      </c>
      <c r="F391" s="623">
        <v>1</v>
      </c>
      <c r="G391" s="623">
        <v>0</v>
      </c>
      <c r="H391" s="623">
        <v>0</v>
      </c>
      <c r="I391" s="623">
        <v>0</v>
      </c>
      <c r="J391" s="623">
        <v>0</v>
      </c>
      <c r="K391" s="623">
        <v>0</v>
      </c>
      <c r="L391" s="623">
        <v>0</v>
      </c>
      <c r="M391" s="571">
        <v>0</v>
      </c>
    </row>
    <row r="392" spans="1:13" ht="16.5" customHeight="1">
      <c r="A392" s="1586"/>
      <c r="B392" s="1736"/>
      <c r="C392" s="631" t="s">
        <v>228</v>
      </c>
      <c r="D392" s="623">
        <v>24</v>
      </c>
      <c r="E392" s="623">
        <v>2</v>
      </c>
      <c r="F392" s="623">
        <v>18</v>
      </c>
      <c r="G392" s="623">
        <v>0</v>
      </c>
      <c r="H392" s="623">
        <v>0</v>
      </c>
      <c r="I392" s="623">
        <v>0</v>
      </c>
      <c r="J392" s="623">
        <v>0</v>
      </c>
      <c r="K392" s="623">
        <v>0</v>
      </c>
      <c r="L392" s="623">
        <v>4</v>
      </c>
      <c r="M392" s="571">
        <v>0</v>
      </c>
    </row>
    <row r="393" spans="1:13" ht="16.5" customHeight="1">
      <c r="A393" s="1586"/>
      <c r="B393" s="1736" t="s">
        <v>915</v>
      </c>
      <c r="C393" s="631" t="s">
        <v>49</v>
      </c>
      <c r="D393" s="623">
        <v>0</v>
      </c>
      <c r="E393" s="623">
        <v>0</v>
      </c>
      <c r="F393" s="623">
        <v>0</v>
      </c>
      <c r="G393" s="623">
        <v>0</v>
      </c>
      <c r="H393" s="623">
        <v>0</v>
      </c>
      <c r="I393" s="623">
        <v>0</v>
      </c>
      <c r="J393" s="623">
        <v>0</v>
      </c>
      <c r="K393" s="623">
        <v>0</v>
      </c>
      <c r="L393" s="623">
        <v>0</v>
      </c>
      <c r="M393" s="571">
        <v>0</v>
      </c>
    </row>
    <row r="394" spans="1:13" ht="16.5" customHeight="1">
      <c r="A394" s="1586"/>
      <c r="B394" s="1736"/>
      <c r="C394" s="631" t="s">
        <v>228</v>
      </c>
      <c r="D394" s="623">
        <v>0</v>
      </c>
      <c r="E394" s="623">
        <v>0</v>
      </c>
      <c r="F394" s="623">
        <v>0</v>
      </c>
      <c r="G394" s="623">
        <v>0</v>
      </c>
      <c r="H394" s="623">
        <v>0</v>
      </c>
      <c r="I394" s="623">
        <v>0</v>
      </c>
      <c r="J394" s="623">
        <v>0</v>
      </c>
      <c r="K394" s="623">
        <v>0</v>
      </c>
      <c r="L394" s="623">
        <v>0</v>
      </c>
      <c r="M394" s="571">
        <v>0</v>
      </c>
    </row>
    <row r="395" spans="1:13" ht="16.5" customHeight="1">
      <c r="A395" s="1586"/>
      <c r="B395" s="1736" t="s">
        <v>916</v>
      </c>
      <c r="C395" s="631" t="s">
        <v>49</v>
      </c>
      <c r="D395" s="623">
        <v>0</v>
      </c>
      <c r="E395" s="623">
        <v>0</v>
      </c>
      <c r="F395" s="623">
        <v>0</v>
      </c>
      <c r="G395" s="623">
        <v>0</v>
      </c>
      <c r="H395" s="623">
        <v>0</v>
      </c>
      <c r="I395" s="623">
        <v>0</v>
      </c>
      <c r="J395" s="623">
        <v>0</v>
      </c>
      <c r="K395" s="623">
        <v>0</v>
      </c>
      <c r="L395" s="623">
        <v>0</v>
      </c>
      <c r="M395" s="571">
        <v>0</v>
      </c>
    </row>
    <row r="396" spans="1:13" ht="17.25" customHeight="1">
      <c r="A396" s="1586"/>
      <c r="B396" s="1736"/>
      <c r="C396" s="631" t="s">
        <v>228</v>
      </c>
      <c r="D396" s="623">
        <v>0</v>
      </c>
      <c r="E396" s="623">
        <v>0</v>
      </c>
      <c r="F396" s="623">
        <v>0</v>
      </c>
      <c r="G396" s="623">
        <v>0</v>
      </c>
      <c r="H396" s="623">
        <v>0</v>
      </c>
      <c r="I396" s="623">
        <v>0</v>
      </c>
      <c r="J396" s="623">
        <v>0</v>
      </c>
      <c r="K396" s="623">
        <v>0</v>
      </c>
      <c r="L396" s="623">
        <v>0</v>
      </c>
      <c r="M396" s="571">
        <v>0</v>
      </c>
    </row>
    <row r="397" spans="1:13" ht="16.5" customHeight="1">
      <c r="A397" s="1586"/>
      <c r="B397" s="1736" t="s">
        <v>917</v>
      </c>
      <c r="C397" s="631" t="s">
        <v>49</v>
      </c>
      <c r="D397" s="623">
        <v>0</v>
      </c>
      <c r="E397" s="623">
        <v>0</v>
      </c>
      <c r="F397" s="623">
        <v>0</v>
      </c>
      <c r="G397" s="623">
        <v>0</v>
      </c>
      <c r="H397" s="623">
        <v>0</v>
      </c>
      <c r="I397" s="623">
        <v>0</v>
      </c>
      <c r="J397" s="623">
        <v>0</v>
      </c>
      <c r="K397" s="623">
        <v>0</v>
      </c>
      <c r="L397" s="623">
        <v>0</v>
      </c>
      <c r="M397" s="571">
        <v>0</v>
      </c>
    </row>
    <row r="398" spans="1:13" ht="16.5" customHeight="1">
      <c r="A398" s="1586"/>
      <c r="B398" s="1736"/>
      <c r="C398" s="631" t="s">
        <v>228</v>
      </c>
      <c r="D398" s="623">
        <v>67</v>
      </c>
      <c r="E398" s="623">
        <v>8</v>
      </c>
      <c r="F398" s="623">
        <v>50</v>
      </c>
      <c r="G398" s="623">
        <v>0</v>
      </c>
      <c r="H398" s="623">
        <v>0</v>
      </c>
      <c r="I398" s="623">
        <v>0</v>
      </c>
      <c r="J398" s="623">
        <v>0</v>
      </c>
      <c r="K398" s="623">
        <v>1</v>
      </c>
      <c r="L398" s="623">
        <v>8</v>
      </c>
      <c r="M398" s="571">
        <v>0</v>
      </c>
    </row>
    <row r="399" spans="1:13" ht="16.5" customHeight="1">
      <c r="A399" s="1586"/>
      <c r="B399" s="1736" t="s">
        <v>48</v>
      </c>
      <c r="C399" s="631" t="s">
        <v>49</v>
      </c>
      <c r="D399" s="623">
        <v>1</v>
      </c>
      <c r="E399" s="623">
        <v>0</v>
      </c>
      <c r="F399" s="623">
        <v>1</v>
      </c>
      <c r="G399" s="623">
        <v>0</v>
      </c>
      <c r="H399" s="623">
        <v>0</v>
      </c>
      <c r="I399" s="623">
        <v>0</v>
      </c>
      <c r="J399" s="623">
        <v>0</v>
      </c>
      <c r="K399" s="623">
        <v>0</v>
      </c>
      <c r="L399" s="623">
        <v>0</v>
      </c>
      <c r="M399" s="571">
        <v>0</v>
      </c>
    </row>
    <row r="400" spans="1:13" ht="16.5" customHeight="1">
      <c r="A400" s="1586"/>
      <c r="B400" s="1736"/>
      <c r="C400" s="631" t="s">
        <v>228</v>
      </c>
      <c r="D400" s="623">
        <v>101</v>
      </c>
      <c r="E400" s="623">
        <v>22</v>
      </c>
      <c r="F400" s="623">
        <v>64</v>
      </c>
      <c r="G400" s="623">
        <v>0</v>
      </c>
      <c r="H400" s="623">
        <v>0</v>
      </c>
      <c r="I400" s="623">
        <v>0</v>
      </c>
      <c r="J400" s="623">
        <v>0</v>
      </c>
      <c r="K400" s="623">
        <v>0</v>
      </c>
      <c r="L400" s="623">
        <v>9</v>
      </c>
      <c r="M400" s="571">
        <v>6</v>
      </c>
    </row>
    <row r="401" spans="1:13" ht="16.5" customHeight="1">
      <c r="A401" s="1586"/>
      <c r="B401" s="1736" t="s">
        <v>47</v>
      </c>
      <c r="C401" s="631" t="s">
        <v>49</v>
      </c>
      <c r="D401" s="623">
        <v>0</v>
      </c>
      <c r="E401" s="623">
        <v>0</v>
      </c>
      <c r="F401" s="623">
        <v>0</v>
      </c>
      <c r="G401" s="623">
        <v>0</v>
      </c>
      <c r="H401" s="623">
        <v>0</v>
      </c>
      <c r="I401" s="623">
        <v>0</v>
      </c>
      <c r="J401" s="623">
        <v>0</v>
      </c>
      <c r="K401" s="623">
        <v>0</v>
      </c>
      <c r="L401" s="623">
        <v>0</v>
      </c>
      <c r="M401" s="571">
        <v>0</v>
      </c>
    </row>
    <row r="402" spans="1:13" ht="16.5" customHeight="1">
      <c r="A402" s="1586"/>
      <c r="B402" s="1736"/>
      <c r="C402" s="631" t="s">
        <v>228</v>
      </c>
      <c r="D402" s="623">
        <v>0</v>
      </c>
      <c r="E402" s="623">
        <v>0</v>
      </c>
      <c r="F402" s="623">
        <v>0</v>
      </c>
      <c r="G402" s="623">
        <v>0</v>
      </c>
      <c r="H402" s="623">
        <v>0</v>
      </c>
      <c r="I402" s="623">
        <v>0</v>
      </c>
      <c r="J402" s="623">
        <v>0</v>
      </c>
      <c r="K402" s="623">
        <v>0</v>
      </c>
      <c r="L402" s="623">
        <v>0</v>
      </c>
      <c r="M402" s="571">
        <v>0</v>
      </c>
    </row>
    <row r="403" spans="1:13" ht="16.5" customHeight="1">
      <c r="A403" s="1586"/>
      <c r="B403" s="1736" t="s">
        <v>45</v>
      </c>
      <c r="C403" s="631" t="s">
        <v>49</v>
      </c>
      <c r="D403" s="623">
        <v>4</v>
      </c>
      <c r="E403" s="623">
        <v>0</v>
      </c>
      <c r="F403" s="623">
        <v>2</v>
      </c>
      <c r="G403" s="623">
        <v>0</v>
      </c>
      <c r="H403" s="623">
        <v>0</v>
      </c>
      <c r="I403" s="623">
        <v>0</v>
      </c>
      <c r="J403" s="623">
        <v>0</v>
      </c>
      <c r="K403" s="623">
        <v>2</v>
      </c>
      <c r="L403" s="623">
        <v>0</v>
      </c>
      <c r="M403" s="571">
        <v>0</v>
      </c>
    </row>
    <row r="404" spans="1:13" ht="16.5" customHeight="1">
      <c r="A404" s="1586"/>
      <c r="B404" s="1736"/>
      <c r="C404" s="631" t="s">
        <v>228</v>
      </c>
      <c r="D404" s="623">
        <v>99</v>
      </c>
      <c r="E404" s="623">
        <v>4</v>
      </c>
      <c r="F404" s="623">
        <v>76</v>
      </c>
      <c r="G404" s="623">
        <v>0</v>
      </c>
      <c r="H404" s="623">
        <v>0</v>
      </c>
      <c r="I404" s="623">
        <v>4</v>
      </c>
      <c r="J404" s="623">
        <v>4</v>
      </c>
      <c r="K404" s="623">
        <v>1</v>
      </c>
      <c r="L404" s="623">
        <v>9</v>
      </c>
      <c r="M404" s="571">
        <v>1</v>
      </c>
    </row>
    <row r="405" spans="1:13" ht="16.5" customHeight="1">
      <c r="A405" s="1586" t="s">
        <v>300</v>
      </c>
      <c r="B405" s="1736" t="s">
        <v>46</v>
      </c>
      <c r="C405" s="631" t="s">
        <v>49</v>
      </c>
      <c r="D405" s="623">
        <v>43</v>
      </c>
      <c r="E405" s="623">
        <v>8</v>
      </c>
      <c r="F405" s="623">
        <v>4</v>
      </c>
      <c r="G405" s="623">
        <v>0</v>
      </c>
      <c r="H405" s="623">
        <v>0</v>
      </c>
      <c r="I405" s="623">
        <v>0</v>
      </c>
      <c r="J405" s="623">
        <v>0</v>
      </c>
      <c r="K405" s="623">
        <v>3</v>
      </c>
      <c r="L405" s="623">
        <v>0</v>
      </c>
      <c r="M405" s="571">
        <v>28</v>
      </c>
    </row>
    <row r="406" spans="1:13" ht="16.5" customHeight="1">
      <c r="A406" s="1586"/>
      <c r="B406" s="1736"/>
      <c r="C406" s="631" t="s">
        <v>228</v>
      </c>
      <c r="D406" s="623">
        <v>624</v>
      </c>
      <c r="E406" s="623">
        <v>75</v>
      </c>
      <c r="F406" s="623">
        <v>438</v>
      </c>
      <c r="G406" s="623">
        <v>0</v>
      </c>
      <c r="H406" s="623">
        <v>0</v>
      </c>
      <c r="I406" s="623">
        <v>3</v>
      </c>
      <c r="J406" s="623">
        <v>3</v>
      </c>
      <c r="K406" s="623">
        <v>0</v>
      </c>
      <c r="L406" s="623">
        <v>58</v>
      </c>
      <c r="M406" s="571">
        <v>47</v>
      </c>
    </row>
    <row r="407" spans="1:13" ht="16.5" customHeight="1">
      <c r="A407" s="1586"/>
      <c r="B407" s="1736" t="s">
        <v>44</v>
      </c>
      <c r="C407" s="631" t="s">
        <v>49</v>
      </c>
      <c r="D407" s="623">
        <v>1</v>
      </c>
      <c r="E407" s="623">
        <v>1</v>
      </c>
      <c r="F407" s="623">
        <v>0</v>
      </c>
      <c r="G407" s="623">
        <v>0</v>
      </c>
      <c r="H407" s="623">
        <v>0</v>
      </c>
      <c r="I407" s="623">
        <v>0</v>
      </c>
      <c r="J407" s="623">
        <v>0</v>
      </c>
      <c r="K407" s="623">
        <v>0</v>
      </c>
      <c r="L407" s="623">
        <v>0</v>
      </c>
      <c r="M407" s="571">
        <v>0</v>
      </c>
    </row>
    <row r="408" spans="1:13" ht="16.5" customHeight="1">
      <c r="A408" s="1586"/>
      <c r="B408" s="1736"/>
      <c r="C408" s="631" t="s">
        <v>228</v>
      </c>
      <c r="D408" s="623">
        <v>38</v>
      </c>
      <c r="E408" s="623">
        <v>2</v>
      </c>
      <c r="F408" s="623">
        <v>29</v>
      </c>
      <c r="G408" s="623">
        <v>0</v>
      </c>
      <c r="H408" s="623">
        <v>0</v>
      </c>
      <c r="I408" s="623">
        <v>1</v>
      </c>
      <c r="J408" s="623">
        <v>1</v>
      </c>
      <c r="K408" s="623">
        <v>0</v>
      </c>
      <c r="L408" s="623">
        <v>4</v>
      </c>
      <c r="M408" s="571">
        <v>1</v>
      </c>
    </row>
    <row r="409" spans="1:13" ht="16.5" customHeight="1">
      <c r="A409" s="1586"/>
      <c r="B409" s="1736" t="s">
        <v>915</v>
      </c>
      <c r="C409" s="631" t="s">
        <v>49</v>
      </c>
      <c r="D409" s="623">
        <v>11</v>
      </c>
      <c r="E409" s="623">
        <v>3</v>
      </c>
      <c r="F409" s="623">
        <v>0</v>
      </c>
      <c r="G409" s="623">
        <v>0</v>
      </c>
      <c r="H409" s="623">
        <v>0</v>
      </c>
      <c r="I409" s="623">
        <v>0</v>
      </c>
      <c r="J409" s="623">
        <v>0</v>
      </c>
      <c r="K409" s="623">
        <v>0</v>
      </c>
      <c r="L409" s="623">
        <v>0</v>
      </c>
      <c r="M409" s="571">
        <v>8</v>
      </c>
    </row>
    <row r="410" spans="1:13" ht="16.5" customHeight="1">
      <c r="A410" s="1586"/>
      <c r="B410" s="1736"/>
      <c r="C410" s="631" t="s">
        <v>228</v>
      </c>
      <c r="D410" s="623">
        <v>105</v>
      </c>
      <c r="E410" s="623">
        <v>5</v>
      </c>
      <c r="F410" s="623">
        <v>81</v>
      </c>
      <c r="G410" s="623">
        <v>0</v>
      </c>
      <c r="H410" s="623">
        <v>0</v>
      </c>
      <c r="I410" s="623">
        <v>0</v>
      </c>
      <c r="J410" s="623">
        <v>1</v>
      </c>
      <c r="K410" s="623">
        <v>0</v>
      </c>
      <c r="L410" s="623">
        <v>13</v>
      </c>
      <c r="M410" s="571">
        <v>5</v>
      </c>
    </row>
    <row r="411" spans="1:13" ht="16.5" customHeight="1">
      <c r="A411" s="1586"/>
      <c r="B411" s="1736" t="s">
        <v>916</v>
      </c>
      <c r="C411" s="631" t="s">
        <v>49</v>
      </c>
      <c r="D411" s="623">
        <v>7</v>
      </c>
      <c r="E411" s="623">
        <v>2</v>
      </c>
      <c r="F411" s="623">
        <v>1</v>
      </c>
      <c r="G411" s="623">
        <v>0</v>
      </c>
      <c r="H411" s="623">
        <v>0</v>
      </c>
      <c r="I411" s="623">
        <v>0</v>
      </c>
      <c r="J411" s="623">
        <v>0</v>
      </c>
      <c r="K411" s="623">
        <v>0</v>
      </c>
      <c r="L411" s="623">
        <v>0</v>
      </c>
      <c r="M411" s="571">
        <v>4</v>
      </c>
    </row>
    <row r="412" spans="1:13" ht="16.5" customHeight="1">
      <c r="A412" s="1586"/>
      <c r="B412" s="1736"/>
      <c r="C412" s="631" t="s">
        <v>228</v>
      </c>
      <c r="D412" s="623">
        <v>45</v>
      </c>
      <c r="E412" s="623">
        <v>2</v>
      </c>
      <c r="F412" s="623">
        <v>32</v>
      </c>
      <c r="G412" s="623">
        <v>0</v>
      </c>
      <c r="H412" s="623">
        <v>0</v>
      </c>
      <c r="I412" s="623">
        <v>1</v>
      </c>
      <c r="J412" s="623">
        <v>1</v>
      </c>
      <c r="K412" s="623">
        <v>0</v>
      </c>
      <c r="L412" s="623">
        <v>6</v>
      </c>
      <c r="M412" s="571">
        <v>3</v>
      </c>
    </row>
    <row r="413" spans="1:13" ht="16.5" customHeight="1">
      <c r="A413" s="1586"/>
      <c r="B413" s="1736" t="s">
        <v>917</v>
      </c>
      <c r="C413" s="631" t="s">
        <v>49</v>
      </c>
      <c r="D413" s="623">
        <v>22</v>
      </c>
      <c r="E413" s="623">
        <v>2</v>
      </c>
      <c r="F413" s="623">
        <v>3</v>
      </c>
      <c r="G413" s="623">
        <v>0</v>
      </c>
      <c r="H413" s="623">
        <v>0</v>
      </c>
      <c r="I413" s="623">
        <v>0</v>
      </c>
      <c r="J413" s="623">
        <v>0</v>
      </c>
      <c r="K413" s="623">
        <v>3</v>
      </c>
      <c r="L413" s="623">
        <v>0</v>
      </c>
      <c r="M413" s="571">
        <v>14</v>
      </c>
    </row>
    <row r="414" spans="1:13" ht="16.5" customHeight="1">
      <c r="A414" s="1586"/>
      <c r="B414" s="1736"/>
      <c r="C414" s="631" t="s">
        <v>228</v>
      </c>
      <c r="D414" s="623">
        <v>262</v>
      </c>
      <c r="E414" s="623">
        <v>27</v>
      </c>
      <c r="F414" s="623">
        <v>189</v>
      </c>
      <c r="G414" s="623">
        <v>0</v>
      </c>
      <c r="H414" s="623">
        <v>0</v>
      </c>
      <c r="I414" s="623">
        <v>1</v>
      </c>
      <c r="J414" s="623">
        <v>0</v>
      </c>
      <c r="K414" s="623">
        <v>0</v>
      </c>
      <c r="L414" s="623">
        <v>26</v>
      </c>
      <c r="M414" s="571">
        <v>19</v>
      </c>
    </row>
    <row r="415" spans="1:13" ht="16.5" customHeight="1">
      <c r="A415" s="1586"/>
      <c r="B415" s="1736" t="s">
        <v>48</v>
      </c>
      <c r="C415" s="631" t="s">
        <v>49</v>
      </c>
      <c r="D415" s="623">
        <v>2</v>
      </c>
      <c r="E415" s="623">
        <v>0</v>
      </c>
      <c r="F415" s="623">
        <v>0</v>
      </c>
      <c r="G415" s="623">
        <v>0</v>
      </c>
      <c r="H415" s="623">
        <v>0</v>
      </c>
      <c r="I415" s="623">
        <v>0</v>
      </c>
      <c r="J415" s="623">
        <v>0</v>
      </c>
      <c r="K415" s="623">
        <v>0</v>
      </c>
      <c r="L415" s="623">
        <v>0</v>
      </c>
      <c r="M415" s="571">
        <v>2</v>
      </c>
    </row>
    <row r="416" spans="1:13" ht="16.5" customHeight="1">
      <c r="A416" s="1586"/>
      <c r="B416" s="1736"/>
      <c r="C416" s="631" t="s">
        <v>228</v>
      </c>
      <c r="D416" s="623">
        <v>174</v>
      </c>
      <c r="E416" s="623">
        <v>39</v>
      </c>
      <c r="F416" s="623">
        <v>107</v>
      </c>
      <c r="G416" s="623">
        <v>0</v>
      </c>
      <c r="H416" s="623">
        <v>0</v>
      </c>
      <c r="I416" s="623">
        <v>0</v>
      </c>
      <c r="J416" s="623">
        <v>0</v>
      </c>
      <c r="K416" s="623">
        <v>0</v>
      </c>
      <c r="L416" s="623">
        <v>9</v>
      </c>
      <c r="M416" s="571">
        <v>19</v>
      </c>
    </row>
    <row r="417" spans="1:13" ht="16.5" customHeight="1">
      <c r="A417" s="1586"/>
      <c r="B417" s="1736" t="s">
        <v>47</v>
      </c>
      <c r="C417" s="631" t="s">
        <v>49</v>
      </c>
      <c r="D417" s="623">
        <v>0</v>
      </c>
      <c r="E417" s="623">
        <v>0</v>
      </c>
      <c r="F417" s="623">
        <v>0</v>
      </c>
      <c r="G417" s="623">
        <v>0</v>
      </c>
      <c r="H417" s="623">
        <v>0</v>
      </c>
      <c r="I417" s="623">
        <v>0</v>
      </c>
      <c r="J417" s="623">
        <v>0</v>
      </c>
      <c r="K417" s="623">
        <v>0</v>
      </c>
      <c r="L417" s="623">
        <v>0</v>
      </c>
      <c r="M417" s="571">
        <v>0</v>
      </c>
    </row>
    <row r="418" spans="1:13" ht="16.5" customHeight="1">
      <c r="A418" s="1586"/>
      <c r="B418" s="1736"/>
      <c r="C418" s="631" t="s">
        <v>228</v>
      </c>
      <c r="D418" s="623">
        <v>0</v>
      </c>
      <c r="E418" s="623">
        <v>0</v>
      </c>
      <c r="F418" s="623">
        <v>0</v>
      </c>
      <c r="G418" s="623">
        <v>0</v>
      </c>
      <c r="H418" s="623">
        <v>0</v>
      </c>
      <c r="I418" s="623">
        <v>0</v>
      </c>
      <c r="J418" s="623">
        <v>0</v>
      </c>
      <c r="K418" s="623">
        <v>0</v>
      </c>
      <c r="L418" s="623">
        <v>0</v>
      </c>
      <c r="M418" s="571">
        <v>0</v>
      </c>
    </row>
    <row r="419" spans="1:13" ht="16.5" customHeight="1">
      <c r="A419" s="1586"/>
      <c r="B419" s="1734" t="s">
        <v>45</v>
      </c>
      <c r="C419" s="410" t="s">
        <v>49</v>
      </c>
      <c r="D419" s="570">
        <v>0</v>
      </c>
      <c r="E419" s="570">
        <v>0</v>
      </c>
      <c r="F419" s="570">
        <v>0</v>
      </c>
      <c r="G419" s="570">
        <v>0</v>
      </c>
      <c r="H419" s="570">
        <v>0</v>
      </c>
      <c r="I419" s="570">
        <v>0</v>
      </c>
      <c r="J419" s="570">
        <v>0</v>
      </c>
      <c r="K419" s="570">
        <v>0</v>
      </c>
      <c r="L419" s="570">
        <v>0</v>
      </c>
      <c r="M419" s="571">
        <v>0</v>
      </c>
    </row>
    <row r="420" spans="1:13" ht="17.25" customHeight="1" thickBot="1">
      <c r="A420" s="1737"/>
      <c r="B420" s="1735"/>
      <c r="C420" s="413" t="s">
        <v>228</v>
      </c>
      <c r="D420" s="572">
        <v>0</v>
      </c>
      <c r="E420" s="572">
        <v>0</v>
      </c>
      <c r="F420" s="572">
        <v>0</v>
      </c>
      <c r="G420" s="572">
        <v>0</v>
      </c>
      <c r="H420" s="572">
        <v>0</v>
      </c>
      <c r="I420" s="572">
        <v>0</v>
      </c>
      <c r="J420" s="572">
        <v>0</v>
      </c>
      <c r="K420" s="572">
        <v>0</v>
      </c>
      <c r="L420" s="572">
        <v>0</v>
      </c>
      <c r="M420" s="573">
        <v>0</v>
      </c>
    </row>
    <row r="421" spans="1:13" ht="16.5" customHeight="1">
      <c r="A421" s="1617" t="s">
        <v>325</v>
      </c>
      <c r="B421" s="1738" t="s">
        <v>46</v>
      </c>
      <c r="C421" s="319" t="s">
        <v>49</v>
      </c>
      <c r="D421" s="568">
        <v>3000</v>
      </c>
      <c r="E421" s="568">
        <v>299</v>
      </c>
      <c r="F421" s="568">
        <v>627</v>
      </c>
      <c r="G421" s="568">
        <v>7</v>
      </c>
      <c r="H421" s="568">
        <v>4</v>
      </c>
      <c r="I421" s="568">
        <v>1</v>
      </c>
      <c r="J421" s="568">
        <v>15</v>
      </c>
      <c r="K421" s="568">
        <v>81</v>
      </c>
      <c r="L421" s="568">
        <v>26</v>
      </c>
      <c r="M421" s="569">
        <v>1940</v>
      </c>
    </row>
    <row r="422" spans="1:13" ht="16.5" customHeight="1">
      <c r="A422" s="1586"/>
      <c r="B422" s="1734"/>
      <c r="C422" s="302" t="s">
        <v>228</v>
      </c>
      <c r="D422" s="570">
        <v>79521</v>
      </c>
      <c r="E422" s="570">
        <v>13004</v>
      </c>
      <c r="F422" s="570">
        <v>57297</v>
      </c>
      <c r="G422" s="570">
        <v>255</v>
      </c>
      <c r="H422" s="570">
        <v>36</v>
      </c>
      <c r="I422" s="570">
        <v>216</v>
      </c>
      <c r="J422" s="570">
        <v>308</v>
      </c>
      <c r="K422" s="570">
        <v>217</v>
      </c>
      <c r="L422" s="570">
        <v>7459</v>
      </c>
      <c r="M422" s="571">
        <v>729</v>
      </c>
    </row>
    <row r="423" spans="1:13" ht="16.5" customHeight="1">
      <c r="A423" s="1586"/>
      <c r="B423" s="1734" t="s">
        <v>44</v>
      </c>
      <c r="C423" s="302" t="s">
        <v>49</v>
      </c>
      <c r="D423" s="570">
        <v>131</v>
      </c>
      <c r="E423" s="570">
        <v>4</v>
      </c>
      <c r="F423" s="570">
        <v>7</v>
      </c>
      <c r="G423" s="570">
        <v>3</v>
      </c>
      <c r="H423" s="570">
        <v>0</v>
      </c>
      <c r="I423" s="570">
        <v>0</v>
      </c>
      <c r="J423" s="570">
        <v>0</v>
      </c>
      <c r="K423" s="570">
        <v>1</v>
      </c>
      <c r="L423" s="570">
        <v>0</v>
      </c>
      <c r="M423" s="571">
        <v>116</v>
      </c>
    </row>
    <row r="424" spans="1:13" ht="16.5" customHeight="1">
      <c r="A424" s="1586"/>
      <c r="B424" s="1734"/>
      <c r="C424" s="302" t="s">
        <v>228</v>
      </c>
      <c r="D424" s="570">
        <v>6104</v>
      </c>
      <c r="E424" s="570">
        <v>540</v>
      </c>
      <c r="F424" s="570">
        <v>4401</v>
      </c>
      <c r="G424" s="570">
        <v>170</v>
      </c>
      <c r="H424" s="570">
        <v>14</v>
      </c>
      <c r="I424" s="570">
        <v>35</v>
      </c>
      <c r="J424" s="570">
        <v>50</v>
      </c>
      <c r="K424" s="570">
        <v>77</v>
      </c>
      <c r="L424" s="570">
        <v>729</v>
      </c>
      <c r="M424" s="571">
        <v>88</v>
      </c>
    </row>
    <row r="425" spans="1:13" ht="16.5" customHeight="1">
      <c r="A425" s="1586"/>
      <c r="B425" s="1736" t="s">
        <v>915</v>
      </c>
      <c r="C425" s="631" t="s">
        <v>49</v>
      </c>
      <c r="D425" s="623">
        <v>72</v>
      </c>
      <c r="E425" s="623">
        <v>10</v>
      </c>
      <c r="F425" s="623">
        <v>5</v>
      </c>
      <c r="G425" s="623">
        <v>1</v>
      </c>
      <c r="H425" s="623">
        <v>1</v>
      </c>
      <c r="I425" s="623">
        <v>1</v>
      </c>
      <c r="J425" s="623">
        <v>0</v>
      </c>
      <c r="K425" s="623">
        <v>2</v>
      </c>
      <c r="L425" s="623">
        <v>0</v>
      </c>
      <c r="M425" s="571">
        <v>52</v>
      </c>
    </row>
    <row r="426" spans="1:13" ht="16.5" customHeight="1">
      <c r="A426" s="1586"/>
      <c r="B426" s="1736"/>
      <c r="C426" s="631" t="s">
        <v>228</v>
      </c>
      <c r="D426" s="623">
        <v>816</v>
      </c>
      <c r="E426" s="623">
        <v>61</v>
      </c>
      <c r="F426" s="623">
        <v>562</v>
      </c>
      <c r="G426" s="623">
        <v>45</v>
      </c>
      <c r="H426" s="623">
        <v>15</v>
      </c>
      <c r="I426" s="623">
        <v>4</v>
      </c>
      <c r="J426" s="623">
        <v>5</v>
      </c>
      <c r="K426" s="623">
        <v>9</v>
      </c>
      <c r="L426" s="623">
        <v>99</v>
      </c>
      <c r="M426" s="571">
        <v>16</v>
      </c>
    </row>
    <row r="427" spans="1:13" ht="16.5" customHeight="1">
      <c r="A427" s="1586"/>
      <c r="B427" s="1736" t="s">
        <v>916</v>
      </c>
      <c r="C427" s="631" t="s">
        <v>49</v>
      </c>
      <c r="D427" s="623">
        <v>89</v>
      </c>
      <c r="E427" s="623">
        <v>2</v>
      </c>
      <c r="F427" s="623">
        <v>7</v>
      </c>
      <c r="G427" s="623">
        <v>1</v>
      </c>
      <c r="H427" s="623">
        <v>0</v>
      </c>
      <c r="I427" s="623">
        <v>0</v>
      </c>
      <c r="J427" s="623">
        <v>0</v>
      </c>
      <c r="K427" s="623">
        <v>3</v>
      </c>
      <c r="L427" s="623">
        <v>1</v>
      </c>
      <c r="M427" s="571">
        <v>75</v>
      </c>
    </row>
    <row r="428" spans="1:13" ht="16.5" customHeight="1">
      <c r="A428" s="1586"/>
      <c r="B428" s="1736"/>
      <c r="C428" s="631" t="s">
        <v>228</v>
      </c>
      <c r="D428" s="623">
        <v>1330</v>
      </c>
      <c r="E428" s="623">
        <v>131</v>
      </c>
      <c r="F428" s="623">
        <v>941</v>
      </c>
      <c r="G428" s="623">
        <v>3</v>
      </c>
      <c r="H428" s="623">
        <v>0</v>
      </c>
      <c r="I428" s="623">
        <v>15</v>
      </c>
      <c r="J428" s="623">
        <v>17</v>
      </c>
      <c r="K428" s="623">
        <v>17</v>
      </c>
      <c r="L428" s="623">
        <v>171</v>
      </c>
      <c r="M428" s="571">
        <v>35</v>
      </c>
    </row>
    <row r="429" spans="1:13" ht="16.5" customHeight="1">
      <c r="A429" s="1586"/>
      <c r="B429" s="1736" t="s">
        <v>917</v>
      </c>
      <c r="C429" s="631" t="s">
        <v>49</v>
      </c>
      <c r="D429" s="623">
        <v>2177</v>
      </c>
      <c r="E429" s="623">
        <v>184</v>
      </c>
      <c r="F429" s="623">
        <v>376</v>
      </c>
      <c r="G429" s="623">
        <v>2</v>
      </c>
      <c r="H429" s="623">
        <v>3</v>
      </c>
      <c r="I429" s="623">
        <v>0</v>
      </c>
      <c r="J429" s="623">
        <v>15</v>
      </c>
      <c r="K429" s="623">
        <v>69</v>
      </c>
      <c r="L429" s="623">
        <v>22</v>
      </c>
      <c r="M429" s="571">
        <v>1506</v>
      </c>
    </row>
    <row r="430" spans="1:13" ht="16.5" customHeight="1">
      <c r="A430" s="1586"/>
      <c r="B430" s="1736"/>
      <c r="C430" s="631" t="s">
        <v>228</v>
      </c>
      <c r="D430" s="623">
        <v>33089</v>
      </c>
      <c r="E430" s="623">
        <v>3831</v>
      </c>
      <c r="F430" s="623">
        <v>24994</v>
      </c>
      <c r="G430" s="623">
        <v>34</v>
      </c>
      <c r="H430" s="623">
        <v>6</v>
      </c>
      <c r="I430" s="623">
        <v>131</v>
      </c>
      <c r="J430" s="623">
        <v>206</v>
      </c>
      <c r="K430" s="623">
        <v>70</v>
      </c>
      <c r="L430" s="623">
        <v>3382</v>
      </c>
      <c r="M430" s="571">
        <v>435</v>
      </c>
    </row>
    <row r="431" spans="1:13" ht="16.5" customHeight="1">
      <c r="A431" s="1586"/>
      <c r="B431" s="1736" t="s">
        <v>48</v>
      </c>
      <c r="C431" s="631" t="s">
        <v>49</v>
      </c>
      <c r="D431" s="623">
        <v>505</v>
      </c>
      <c r="E431" s="623">
        <v>99</v>
      </c>
      <c r="F431" s="623">
        <v>224</v>
      </c>
      <c r="G431" s="623">
        <v>0</v>
      </c>
      <c r="H431" s="623">
        <v>0</v>
      </c>
      <c r="I431" s="623">
        <v>0</v>
      </c>
      <c r="J431" s="623">
        <v>0</v>
      </c>
      <c r="K431" s="623">
        <v>5</v>
      </c>
      <c r="L431" s="623">
        <v>3</v>
      </c>
      <c r="M431" s="571">
        <v>174</v>
      </c>
    </row>
    <row r="432" spans="1:13" ht="16.5" customHeight="1">
      <c r="A432" s="1586"/>
      <c r="B432" s="1736"/>
      <c r="C432" s="631" t="s">
        <v>228</v>
      </c>
      <c r="D432" s="623">
        <v>35937</v>
      </c>
      <c r="E432" s="623">
        <v>8251</v>
      </c>
      <c r="F432" s="623">
        <v>24751</v>
      </c>
      <c r="G432" s="623">
        <v>3</v>
      </c>
      <c r="H432" s="623">
        <v>1</v>
      </c>
      <c r="I432" s="623">
        <v>1</v>
      </c>
      <c r="J432" s="623">
        <v>0</v>
      </c>
      <c r="K432" s="623">
        <v>11</v>
      </c>
      <c r="L432" s="623">
        <v>2819</v>
      </c>
      <c r="M432" s="571">
        <v>100</v>
      </c>
    </row>
    <row r="433" spans="1:13" ht="16.5" customHeight="1">
      <c r="A433" s="1586"/>
      <c r="B433" s="1736" t="s">
        <v>47</v>
      </c>
      <c r="C433" s="631" t="s">
        <v>49</v>
      </c>
      <c r="D433" s="623">
        <v>5</v>
      </c>
      <c r="E433" s="623">
        <v>0</v>
      </c>
      <c r="F433" s="623">
        <v>4</v>
      </c>
      <c r="G433" s="623">
        <v>0</v>
      </c>
      <c r="H433" s="623">
        <v>0</v>
      </c>
      <c r="I433" s="623">
        <v>0</v>
      </c>
      <c r="J433" s="623">
        <v>0</v>
      </c>
      <c r="K433" s="623">
        <v>1</v>
      </c>
      <c r="L433" s="623">
        <v>0</v>
      </c>
      <c r="M433" s="571">
        <v>0</v>
      </c>
    </row>
    <row r="434" spans="1:13" ht="16.5" customHeight="1">
      <c r="A434" s="1586"/>
      <c r="B434" s="1736"/>
      <c r="C434" s="631" t="s">
        <v>228</v>
      </c>
      <c r="D434" s="623">
        <v>260</v>
      </c>
      <c r="E434" s="623">
        <v>54</v>
      </c>
      <c r="F434" s="623">
        <v>162</v>
      </c>
      <c r="G434" s="623">
        <v>0</v>
      </c>
      <c r="H434" s="623">
        <v>0</v>
      </c>
      <c r="I434" s="623">
        <v>0</v>
      </c>
      <c r="J434" s="623">
        <v>0</v>
      </c>
      <c r="K434" s="623">
        <v>1</v>
      </c>
      <c r="L434" s="623">
        <v>36</v>
      </c>
      <c r="M434" s="571">
        <v>7</v>
      </c>
    </row>
    <row r="435" spans="1:13" ht="16.5" customHeight="1">
      <c r="A435" s="1586"/>
      <c r="B435" s="1736" t="s">
        <v>45</v>
      </c>
      <c r="C435" s="631" t="s">
        <v>49</v>
      </c>
      <c r="D435" s="623">
        <v>21</v>
      </c>
      <c r="E435" s="623">
        <v>0</v>
      </c>
      <c r="F435" s="623">
        <v>4</v>
      </c>
      <c r="G435" s="623">
        <v>0</v>
      </c>
      <c r="H435" s="623">
        <v>0</v>
      </c>
      <c r="I435" s="623">
        <v>0</v>
      </c>
      <c r="J435" s="623">
        <v>0</v>
      </c>
      <c r="K435" s="623">
        <v>0</v>
      </c>
      <c r="L435" s="623">
        <v>0</v>
      </c>
      <c r="M435" s="571">
        <v>17</v>
      </c>
    </row>
    <row r="436" spans="1:13" ht="16.5" customHeight="1">
      <c r="A436" s="1586"/>
      <c r="B436" s="1736"/>
      <c r="C436" s="631" t="s">
        <v>228</v>
      </c>
      <c r="D436" s="623">
        <v>1985</v>
      </c>
      <c r="E436" s="623">
        <v>136</v>
      </c>
      <c r="F436" s="623">
        <v>1486</v>
      </c>
      <c r="G436" s="623">
        <v>0</v>
      </c>
      <c r="H436" s="623">
        <v>0</v>
      </c>
      <c r="I436" s="623">
        <v>30</v>
      </c>
      <c r="J436" s="623">
        <v>30</v>
      </c>
      <c r="K436" s="623">
        <v>32</v>
      </c>
      <c r="L436" s="623">
        <v>223</v>
      </c>
      <c r="M436" s="571">
        <v>48</v>
      </c>
    </row>
    <row r="437" spans="1:13" ht="16.5" customHeight="1">
      <c r="A437" s="1586" t="s">
        <v>299</v>
      </c>
      <c r="B437" s="1736" t="s">
        <v>46</v>
      </c>
      <c r="C437" s="631" t="s">
        <v>49</v>
      </c>
      <c r="D437" s="623">
        <v>1895</v>
      </c>
      <c r="E437" s="623">
        <v>206</v>
      </c>
      <c r="F437" s="623">
        <v>409</v>
      </c>
      <c r="G437" s="623">
        <v>6</v>
      </c>
      <c r="H437" s="623">
        <v>2</v>
      </c>
      <c r="I437" s="623">
        <v>0</v>
      </c>
      <c r="J437" s="623">
        <v>9</v>
      </c>
      <c r="K437" s="623">
        <v>54</v>
      </c>
      <c r="L437" s="623">
        <v>18</v>
      </c>
      <c r="M437" s="571">
        <v>1191</v>
      </c>
    </row>
    <row r="438" spans="1:13" ht="16.5" customHeight="1">
      <c r="A438" s="1586"/>
      <c r="B438" s="1736"/>
      <c r="C438" s="631" t="s">
        <v>228</v>
      </c>
      <c r="D438" s="623">
        <v>63026</v>
      </c>
      <c r="E438" s="623">
        <v>10687</v>
      </c>
      <c r="F438" s="623">
        <v>45191</v>
      </c>
      <c r="G438" s="623">
        <v>195</v>
      </c>
      <c r="H438" s="623">
        <v>16</v>
      </c>
      <c r="I438" s="623">
        <v>154</v>
      </c>
      <c r="J438" s="623">
        <v>215</v>
      </c>
      <c r="K438" s="623">
        <v>189</v>
      </c>
      <c r="L438" s="623">
        <v>5879</v>
      </c>
      <c r="M438" s="571">
        <v>500</v>
      </c>
    </row>
    <row r="439" spans="1:13" ht="16.5" customHeight="1">
      <c r="A439" s="1586"/>
      <c r="B439" s="1736" t="s">
        <v>44</v>
      </c>
      <c r="C439" s="631" t="s">
        <v>49</v>
      </c>
      <c r="D439" s="623">
        <v>56</v>
      </c>
      <c r="E439" s="623">
        <v>1</v>
      </c>
      <c r="F439" s="623">
        <v>4</v>
      </c>
      <c r="G439" s="623">
        <v>3</v>
      </c>
      <c r="H439" s="623">
        <v>0</v>
      </c>
      <c r="I439" s="623">
        <v>0</v>
      </c>
      <c r="J439" s="623">
        <v>0</v>
      </c>
      <c r="K439" s="623">
        <v>1</v>
      </c>
      <c r="L439" s="623">
        <v>0</v>
      </c>
      <c r="M439" s="571">
        <v>47</v>
      </c>
    </row>
    <row r="440" spans="1:13" ht="16.5" customHeight="1">
      <c r="A440" s="1586"/>
      <c r="B440" s="1736"/>
      <c r="C440" s="631" t="s">
        <v>228</v>
      </c>
      <c r="D440" s="623">
        <v>4881</v>
      </c>
      <c r="E440" s="623">
        <v>412</v>
      </c>
      <c r="F440" s="623">
        <v>3515</v>
      </c>
      <c r="G440" s="623">
        <v>146</v>
      </c>
      <c r="H440" s="623">
        <v>6</v>
      </c>
      <c r="I440" s="623">
        <v>32</v>
      </c>
      <c r="J440" s="623">
        <v>48</v>
      </c>
      <c r="K440" s="623">
        <v>75</v>
      </c>
      <c r="L440" s="623">
        <v>580</v>
      </c>
      <c r="M440" s="571">
        <v>67</v>
      </c>
    </row>
    <row r="441" spans="1:13" ht="16.5" customHeight="1">
      <c r="A441" s="1586"/>
      <c r="B441" s="1736" t="s">
        <v>915</v>
      </c>
      <c r="C441" s="631" t="s">
        <v>49</v>
      </c>
      <c r="D441" s="623">
        <v>22</v>
      </c>
      <c r="E441" s="623">
        <v>2</v>
      </c>
      <c r="F441" s="623">
        <v>0</v>
      </c>
      <c r="G441" s="623">
        <v>0</v>
      </c>
      <c r="H441" s="623">
        <v>0</v>
      </c>
      <c r="I441" s="623">
        <v>0</v>
      </c>
      <c r="J441" s="623">
        <v>0</v>
      </c>
      <c r="K441" s="623">
        <v>1</v>
      </c>
      <c r="L441" s="623">
        <v>0</v>
      </c>
      <c r="M441" s="571">
        <v>19</v>
      </c>
    </row>
    <row r="442" spans="1:13" ht="16.5" customHeight="1">
      <c r="A442" s="1586"/>
      <c r="B442" s="1736"/>
      <c r="C442" s="631" t="s">
        <v>228</v>
      </c>
      <c r="D442" s="623">
        <v>302</v>
      </c>
      <c r="E442" s="623">
        <v>24</v>
      </c>
      <c r="F442" s="623">
        <v>196</v>
      </c>
      <c r="G442" s="623">
        <v>20</v>
      </c>
      <c r="H442" s="623">
        <v>5</v>
      </c>
      <c r="I442" s="623">
        <v>3</v>
      </c>
      <c r="J442" s="623">
        <v>2</v>
      </c>
      <c r="K442" s="623">
        <v>6</v>
      </c>
      <c r="L442" s="623">
        <v>37</v>
      </c>
      <c r="M442" s="571">
        <v>9</v>
      </c>
    </row>
    <row r="443" spans="1:13" ht="16.5" customHeight="1">
      <c r="A443" s="1586"/>
      <c r="B443" s="1736" t="s">
        <v>916</v>
      </c>
      <c r="C443" s="631" t="s">
        <v>49</v>
      </c>
      <c r="D443" s="623">
        <v>48</v>
      </c>
      <c r="E443" s="623">
        <v>2</v>
      </c>
      <c r="F443" s="623">
        <v>4</v>
      </c>
      <c r="G443" s="623">
        <v>1</v>
      </c>
      <c r="H443" s="623">
        <v>0</v>
      </c>
      <c r="I443" s="623">
        <v>0</v>
      </c>
      <c r="J443" s="623">
        <v>0</v>
      </c>
      <c r="K443" s="623">
        <v>1</v>
      </c>
      <c r="L443" s="623">
        <v>1</v>
      </c>
      <c r="M443" s="571">
        <v>39</v>
      </c>
    </row>
    <row r="444" spans="1:13" ht="17.25" customHeight="1">
      <c r="A444" s="1586"/>
      <c r="B444" s="1736"/>
      <c r="C444" s="631" t="s">
        <v>228</v>
      </c>
      <c r="D444" s="623">
        <v>885</v>
      </c>
      <c r="E444" s="623">
        <v>79</v>
      </c>
      <c r="F444" s="623">
        <v>628</v>
      </c>
      <c r="G444" s="623">
        <v>3</v>
      </c>
      <c r="H444" s="623">
        <v>0</v>
      </c>
      <c r="I444" s="623">
        <v>13</v>
      </c>
      <c r="J444" s="623">
        <v>14</v>
      </c>
      <c r="K444" s="623">
        <v>15</v>
      </c>
      <c r="L444" s="623">
        <v>108</v>
      </c>
      <c r="M444" s="571">
        <v>25</v>
      </c>
    </row>
    <row r="445" spans="1:13" ht="16.5" customHeight="1">
      <c r="A445" s="1586"/>
      <c r="B445" s="1736" t="s">
        <v>917</v>
      </c>
      <c r="C445" s="631" t="s">
        <v>49</v>
      </c>
      <c r="D445" s="623">
        <v>1378</v>
      </c>
      <c r="E445" s="623">
        <v>127</v>
      </c>
      <c r="F445" s="623">
        <v>225</v>
      </c>
      <c r="G445" s="623">
        <v>2</v>
      </c>
      <c r="H445" s="623">
        <v>2</v>
      </c>
      <c r="I445" s="623">
        <v>0</v>
      </c>
      <c r="J445" s="623">
        <v>9</v>
      </c>
      <c r="K445" s="623">
        <v>45</v>
      </c>
      <c r="L445" s="623">
        <v>15</v>
      </c>
      <c r="M445" s="571">
        <v>953</v>
      </c>
    </row>
    <row r="446" spans="1:13" ht="16.5" customHeight="1">
      <c r="A446" s="1586"/>
      <c r="B446" s="1736"/>
      <c r="C446" s="631" t="s">
        <v>228</v>
      </c>
      <c r="D446" s="623">
        <v>24102</v>
      </c>
      <c r="E446" s="623">
        <v>2862</v>
      </c>
      <c r="F446" s="623">
        <v>18204</v>
      </c>
      <c r="G446" s="623">
        <v>23</v>
      </c>
      <c r="H446" s="623">
        <v>4</v>
      </c>
      <c r="I446" s="623">
        <v>82</v>
      </c>
      <c r="J446" s="623">
        <v>128</v>
      </c>
      <c r="K446" s="623">
        <v>54</v>
      </c>
      <c r="L446" s="623">
        <v>2472</v>
      </c>
      <c r="M446" s="571">
        <v>273</v>
      </c>
    </row>
    <row r="447" spans="1:13" ht="16.5" customHeight="1">
      <c r="A447" s="1586"/>
      <c r="B447" s="1736" t="s">
        <v>48</v>
      </c>
      <c r="C447" s="631" t="s">
        <v>49</v>
      </c>
      <c r="D447" s="623">
        <v>373</v>
      </c>
      <c r="E447" s="623">
        <v>74</v>
      </c>
      <c r="F447" s="623">
        <v>169</v>
      </c>
      <c r="G447" s="623">
        <v>0</v>
      </c>
      <c r="H447" s="623">
        <v>0</v>
      </c>
      <c r="I447" s="623">
        <v>0</v>
      </c>
      <c r="J447" s="623">
        <v>0</v>
      </c>
      <c r="K447" s="623">
        <v>5</v>
      </c>
      <c r="L447" s="623">
        <v>2</v>
      </c>
      <c r="M447" s="571">
        <v>123</v>
      </c>
    </row>
    <row r="448" spans="1:13" ht="16.5" customHeight="1">
      <c r="A448" s="1586"/>
      <c r="B448" s="1736"/>
      <c r="C448" s="631" t="s">
        <v>228</v>
      </c>
      <c r="D448" s="623">
        <v>30929</v>
      </c>
      <c r="E448" s="623">
        <v>7154</v>
      </c>
      <c r="F448" s="623">
        <v>21219</v>
      </c>
      <c r="G448" s="623">
        <v>3</v>
      </c>
      <c r="H448" s="623">
        <v>1</v>
      </c>
      <c r="I448" s="623">
        <v>1</v>
      </c>
      <c r="J448" s="623">
        <v>0</v>
      </c>
      <c r="K448" s="623">
        <v>10</v>
      </c>
      <c r="L448" s="623">
        <v>2462</v>
      </c>
      <c r="M448" s="571">
        <v>79</v>
      </c>
    </row>
    <row r="449" spans="1:13" ht="16.5" customHeight="1">
      <c r="A449" s="1586"/>
      <c r="B449" s="1736" t="s">
        <v>47</v>
      </c>
      <c r="C449" s="631" t="s">
        <v>49</v>
      </c>
      <c r="D449" s="623">
        <v>5</v>
      </c>
      <c r="E449" s="623">
        <v>0</v>
      </c>
      <c r="F449" s="623">
        <v>4</v>
      </c>
      <c r="G449" s="623">
        <v>0</v>
      </c>
      <c r="H449" s="623">
        <v>0</v>
      </c>
      <c r="I449" s="623">
        <v>0</v>
      </c>
      <c r="J449" s="623">
        <v>0</v>
      </c>
      <c r="K449" s="623">
        <v>1</v>
      </c>
      <c r="L449" s="623">
        <v>0</v>
      </c>
      <c r="M449" s="571">
        <v>0</v>
      </c>
    </row>
    <row r="450" spans="1:13" ht="16.5" customHeight="1">
      <c r="A450" s="1586"/>
      <c r="B450" s="1736"/>
      <c r="C450" s="631" t="s">
        <v>228</v>
      </c>
      <c r="D450" s="623">
        <v>213</v>
      </c>
      <c r="E450" s="623">
        <v>44</v>
      </c>
      <c r="F450" s="623">
        <v>133</v>
      </c>
      <c r="G450" s="623">
        <v>0</v>
      </c>
      <c r="H450" s="623">
        <v>0</v>
      </c>
      <c r="I450" s="623">
        <v>0</v>
      </c>
      <c r="J450" s="623">
        <v>0</v>
      </c>
      <c r="K450" s="623">
        <v>0</v>
      </c>
      <c r="L450" s="623">
        <v>31</v>
      </c>
      <c r="M450" s="571">
        <v>5</v>
      </c>
    </row>
    <row r="451" spans="1:13" ht="16.5" customHeight="1">
      <c r="A451" s="1586"/>
      <c r="B451" s="1736" t="s">
        <v>45</v>
      </c>
      <c r="C451" s="631" t="s">
        <v>49</v>
      </c>
      <c r="D451" s="623">
        <v>13</v>
      </c>
      <c r="E451" s="623">
        <v>0</v>
      </c>
      <c r="F451" s="623">
        <v>3</v>
      </c>
      <c r="G451" s="623">
        <v>0</v>
      </c>
      <c r="H451" s="623">
        <v>0</v>
      </c>
      <c r="I451" s="623">
        <v>0</v>
      </c>
      <c r="J451" s="623">
        <v>0</v>
      </c>
      <c r="K451" s="623">
        <v>0</v>
      </c>
      <c r="L451" s="623">
        <v>0</v>
      </c>
      <c r="M451" s="571">
        <v>10</v>
      </c>
    </row>
    <row r="452" spans="1:13" ht="16.5" customHeight="1">
      <c r="A452" s="1586"/>
      <c r="B452" s="1736"/>
      <c r="C452" s="631" t="s">
        <v>228</v>
      </c>
      <c r="D452" s="623">
        <v>1714</v>
      </c>
      <c r="E452" s="623">
        <v>112</v>
      </c>
      <c r="F452" s="623">
        <v>1296</v>
      </c>
      <c r="G452" s="623">
        <v>0</v>
      </c>
      <c r="H452" s="623">
        <v>0</v>
      </c>
      <c r="I452" s="623">
        <v>23</v>
      </c>
      <c r="J452" s="623">
        <v>23</v>
      </c>
      <c r="K452" s="623">
        <v>29</v>
      </c>
      <c r="L452" s="623">
        <v>189</v>
      </c>
      <c r="M452" s="571">
        <v>42</v>
      </c>
    </row>
    <row r="453" spans="1:13" ht="16.5" customHeight="1">
      <c r="A453" s="1586" t="s">
        <v>300</v>
      </c>
      <c r="B453" s="1736" t="s">
        <v>46</v>
      </c>
      <c r="C453" s="631" t="s">
        <v>49</v>
      </c>
      <c r="D453" s="623">
        <v>1105</v>
      </c>
      <c r="E453" s="623">
        <v>93</v>
      </c>
      <c r="F453" s="623">
        <v>218</v>
      </c>
      <c r="G453" s="623">
        <v>1</v>
      </c>
      <c r="H453" s="623">
        <v>2</v>
      </c>
      <c r="I453" s="623">
        <v>1</v>
      </c>
      <c r="J453" s="623">
        <v>6</v>
      </c>
      <c r="K453" s="623">
        <v>27</v>
      </c>
      <c r="L453" s="623">
        <v>8</v>
      </c>
      <c r="M453" s="571">
        <v>749</v>
      </c>
    </row>
    <row r="454" spans="1:13" ht="16.5" customHeight="1">
      <c r="A454" s="1586"/>
      <c r="B454" s="1736"/>
      <c r="C454" s="631" t="s">
        <v>228</v>
      </c>
      <c r="D454" s="623">
        <v>16495</v>
      </c>
      <c r="E454" s="623">
        <v>2317</v>
      </c>
      <c r="F454" s="623">
        <v>12106</v>
      </c>
      <c r="G454" s="623">
        <v>60</v>
      </c>
      <c r="H454" s="623">
        <v>20</v>
      </c>
      <c r="I454" s="623">
        <v>62</v>
      </c>
      <c r="J454" s="623">
        <v>93</v>
      </c>
      <c r="K454" s="623">
        <v>28</v>
      </c>
      <c r="L454" s="623">
        <v>1580</v>
      </c>
      <c r="M454" s="571">
        <v>229</v>
      </c>
    </row>
    <row r="455" spans="1:13" ht="16.5" customHeight="1">
      <c r="A455" s="1586"/>
      <c r="B455" s="1736" t="s">
        <v>44</v>
      </c>
      <c r="C455" s="631" t="s">
        <v>49</v>
      </c>
      <c r="D455" s="623">
        <v>75</v>
      </c>
      <c r="E455" s="623">
        <v>3</v>
      </c>
      <c r="F455" s="623">
        <v>3</v>
      </c>
      <c r="G455" s="623">
        <v>0</v>
      </c>
      <c r="H455" s="623">
        <v>0</v>
      </c>
      <c r="I455" s="623">
        <v>0</v>
      </c>
      <c r="J455" s="623">
        <v>0</v>
      </c>
      <c r="K455" s="623">
        <v>0</v>
      </c>
      <c r="L455" s="623">
        <v>0</v>
      </c>
      <c r="M455" s="571">
        <v>69</v>
      </c>
    </row>
    <row r="456" spans="1:13" ht="16.5" customHeight="1">
      <c r="A456" s="1586"/>
      <c r="B456" s="1736"/>
      <c r="C456" s="631" t="s">
        <v>228</v>
      </c>
      <c r="D456" s="623">
        <v>1223</v>
      </c>
      <c r="E456" s="623">
        <v>128</v>
      </c>
      <c r="F456" s="623">
        <v>886</v>
      </c>
      <c r="G456" s="623">
        <v>24</v>
      </c>
      <c r="H456" s="623">
        <v>8</v>
      </c>
      <c r="I456" s="623">
        <v>3</v>
      </c>
      <c r="J456" s="623">
        <v>2</v>
      </c>
      <c r="K456" s="623">
        <v>2</v>
      </c>
      <c r="L456" s="623">
        <v>149</v>
      </c>
      <c r="M456" s="571">
        <v>21</v>
      </c>
    </row>
    <row r="457" spans="1:13" ht="16.5" customHeight="1">
      <c r="A457" s="1586"/>
      <c r="B457" s="1736" t="s">
        <v>915</v>
      </c>
      <c r="C457" s="631" t="s">
        <v>49</v>
      </c>
      <c r="D457" s="623">
        <v>50</v>
      </c>
      <c r="E457" s="623">
        <v>8</v>
      </c>
      <c r="F457" s="623">
        <v>5</v>
      </c>
      <c r="G457" s="623">
        <v>1</v>
      </c>
      <c r="H457" s="623">
        <v>1</v>
      </c>
      <c r="I457" s="623">
        <v>1</v>
      </c>
      <c r="J457" s="623">
        <v>0</v>
      </c>
      <c r="K457" s="623">
        <v>1</v>
      </c>
      <c r="L457" s="623">
        <v>0</v>
      </c>
      <c r="M457" s="571">
        <v>33</v>
      </c>
    </row>
    <row r="458" spans="1:13" ht="16.5" customHeight="1">
      <c r="A458" s="1586"/>
      <c r="B458" s="1736"/>
      <c r="C458" s="631" t="s">
        <v>228</v>
      </c>
      <c r="D458" s="623">
        <v>514</v>
      </c>
      <c r="E458" s="623">
        <v>37</v>
      </c>
      <c r="F458" s="623">
        <v>366</v>
      </c>
      <c r="G458" s="623">
        <v>25</v>
      </c>
      <c r="H458" s="623">
        <v>10</v>
      </c>
      <c r="I458" s="623">
        <v>1</v>
      </c>
      <c r="J458" s="623">
        <v>3</v>
      </c>
      <c r="K458" s="623">
        <v>3</v>
      </c>
      <c r="L458" s="623">
        <v>62</v>
      </c>
      <c r="M458" s="571">
        <v>7</v>
      </c>
    </row>
    <row r="459" spans="1:13" ht="16.5" customHeight="1">
      <c r="A459" s="1586"/>
      <c r="B459" s="1736" t="s">
        <v>916</v>
      </c>
      <c r="C459" s="631" t="s">
        <v>49</v>
      </c>
      <c r="D459" s="623">
        <v>41</v>
      </c>
      <c r="E459" s="623">
        <v>0</v>
      </c>
      <c r="F459" s="623">
        <v>3</v>
      </c>
      <c r="G459" s="623">
        <v>0</v>
      </c>
      <c r="H459" s="623">
        <v>0</v>
      </c>
      <c r="I459" s="623">
        <v>0</v>
      </c>
      <c r="J459" s="623">
        <v>0</v>
      </c>
      <c r="K459" s="623">
        <v>2</v>
      </c>
      <c r="L459" s="623">
        <v>0</v>
      </c>
      <c r="M459" s="571">
        <v>36</v>
      </c>
    </row>
    <row r="460" spans="1:13" ht="16.5" customHeight="1">
      <c r="A460" s="1586"/>
      <c r="B460" s="1736"/>
      <c r="C460" s="631" t="s">
        <v>228</v>
      </c>
      <c r="D460" s="623">
        <v>445</v>
      </c>
      <c r="E460" s="623">
        <v>52</v>
      </c>
      <c r="F460" s="623">
        <v>313</v>
      </c>
      <c r="G460" s="623">
        <v>0</v>
      </c>
      <c r="H460" s="623">
        <v>0</v>
      </c>
      <c r="I460" s="623">
        <v>2</v>
      </c>
      <c r="J460" s="623">
        <v>3</v>
      </c>
      <c r="K460" s="623">
        <v>2</v>
      </c>
      <c r="L460" s="623">
        <v>63</v>
      </c>
      <c r="M460" s="571">
        <v>10</v>
      </c>
    </row>
    <row r="461" spans="1:13" ht="16.5" customHeight="1">
      <c r="A461" s="1586"/>
      <c r="B461" s="1736" t="s">
        <v>917</v>
      </c>
      <c r="C461" s="631" t="s">
        <v>49</v>
      </c>
      <c r="D461" s="623">
        <v>799</v>
      </c>
      <c r="E461" s="623">
        <v>57</v>
      </c>
      <c r="F461" s="623">
        <v>151</v>
      </c>
      <c r="G461" s="623">
        <v>0</v>
      </c>
      <c r="H461" s="623">
        <v>1</v>
      </c>
      <c r="I461" s="623">
        <v>0</v>
      </c>
      <c r="J461" s="623">
        <v>6</v>
      </c>
      <c r="K461" s="623">
        <v>24</v>
      </c>
      <c r="L461" s="623">
        <v>7</v>
      </c>
      <c r="M461" s="571">
        <v>553</v>
      </c>
    </row>
    <row r="462" spans="1:13" ht="16.5" customHeight="1">
      <c r="A462" s="1586"/>
      <c r="B462" s="1736"/>
      <c r="C462" s="631" t="s">
        <v>228</v>
      </c>
      <c r="D462" s="623">
        <v>8987</v>
      </c>
      <c r="E462" s="623">
        <v>969</v>
      </c>
      <c r="F462" s="623">
        <v>6790</v>
      </c>
      <c r="G462" s="623">
        <v>11</v>
      </c>
      <c r="H462" s="623">
        <v>2</v>
      </c>
      <c r="I462" s="623">
        <v>49</v>
      </c>
      <c r="J462" s="623">
        <v>78</v>
      </c>
      <c r="K462" s="623">
        <v>16</v>
      </c>
      <c r="L462" s="623">
        <v>910</v>
      </c>
      <c r="M462" s="571">
        <v>162</v>
      </c>
    </row>
    <row r="463" spans="1:13" ht="16.5" customHeight="1">
      <c r="A463" s="1586"/>
      <c r="B463" s="1736" t="s">
        <v>48</v>
      </c>
      <c r="C463" s="631" t="s">
        <v>49</v>
      </c>
      <c r="D463" s="623">
        <v>132</v>
      </c>
      <c r="E463" s="623">
        <v>25</v>
      </c>
      <c r="F463" s="623">
        <v>55</v>
      </c>
      <c r="G463" s="623">
        <v>0</v>
      </c>
      <c r="H463" s="623">
        <v>0</v>
      </c>
      <c r="I463" s="623">
        <v>0</v>
      </c>
      <c r="J463" s="623">
        <v>0</v>
      </c>
      <c r="K463" s="623">
        <v>0</v>
      </c>
      <c r="L463" s="623">
        <v>1</v>
      </c>
      <c r="M463" s="571">
        <v>51</v>
      </c>
    </row>
    <row r="464" spans="1:13" ht="16.5" customHeight="1">
      <c r="A464" s="1586"/>
      <c r="B464" s="1736"/>
      <c r="C464" s="631" t="s">
        <v>228</v>
      </c>
      <c r="D464" s="623">
        <v>5008</v>
      </c>
      <c r="E464" s="623">
        <v>1097</v>
      </c>
      <c r="F464" s="623">
        <v>3532</v>
      </c>
      <c r="G464" s="623">
        <v>0</v>
      </c>
      <c r="H464" s="623">
        <v>0</v>
      </c>
      <c r="I464" s="623">
        <v>0</v>
      </c>
      <c r="J464" s="623">
        <v>0</v>
      </c>
      <c r="K464" s="623">
        <v>1</v>
      </c>
      <c r="L464" s="623">
        <v>357</v>
      </c>
      <c r="M464" s="571">
        <v>21</v>
      </c>
    </row>
    <row r="465" spans="1:13" ht="16.5" customHeight="1">
      <c r="A465" s="1586"/>
      <c r="B465" s="1736" t="s">
        <v>47</v>
      </c>
      <c r="C465" s="631" t="s">
        <v>49</v>
      </c>
      <c r="D465" s="623">
        <v>0</v>
      </c>
      <c r="E465" s="623">
        <v>0</v>
      </c>
      <c r="F465" s="623">
        <v>0</v>
      </c>
      <c r="G465" s="623">
        <v>0</v>
      </c>
      <c r="H465" s="623">
        <v>0</v>
      </c>
      <c r="I465" s="623">
        <v>0</v>
      </c>
      <c r="J465" s="623">
        <v>0</v>
      </c>
      <c r="K465" s="623">
        <v>0</v>
      </c>
      <c r="L465" s="623">
        <v>0</v>
      </c>
      <c r="M465" s="571">
        <v>0</v>
      </c>
    </row>
    <row r="466" spans="1:13" ht="16.5" customHeight="1">
      <c r="A466" s="1586"/>
      <c r="B466" s="1736"/>
      <c r="C466" s="631" t="s">
        <v>228</v>
      </c>
      <c r="D466" s="623">
        <v>47</v>
      </c>
      <c r="E466" s="623">
        <v>10</v>
      </c>
      <c r="F466" s="623">
        <v>29</v>
      </c>
      <c r="G466" s="623">
        <v>0</v>
      </c>
      <c r="H466" s="623">
        <v>0</v>
      </c>
      <c r="I466" s="623">
        <v>0</v>
      </c>
      <c r="J466" s="623">
        <v>0</v>
      </c>
      <c r="K466" s="623">
        <v>1</v>
      </c>
      <c r="L466" s="623">
        <v>5</v>
      </c>
      <c r="M466" s="571">
        <v>2</v>
      </c>
    </row>
    <row r="467" spans="1:13" ht="16.5" customHeight="1">
      <c r="A467" s="1586"/>
      <c r="B467" s="1734" t="s">
        <v>45</v>
      </c>
      <c r="C467" s="302" t="s">
        <v>49</v>
      </c>
      <c r="D467" s="570">
        <v>8</v>
      </c>
      <c r="E467" s="570">
        <v>0</v>
      </c>
      <c r="F467" s="570">
        <v>1</v>
      </c>
      <c r="G467" s="570">
        <v>0</v>
      </c>
      <c r="H467" s="570">
        <v>0</v>
      </c>
      <c r="I467" s="570">
        <v>0</v>
      </c>
      <c r="J467" s="570">
        <v>0</v>
      </c>
      <c r="K467" s="570">
        <v>0</v>
      </c>
      <c r="L467" s="570">
        <v>0</v>
      </c>
      <c r="M467" s="571">
        <v>7</v>
      </c>
    </row>
    <row r="468" spans="1:13" ht="17.25" customHeight="1" thickBot="1">
      <c r="A468" s="1737"/>
      <c r="B468" s="1735"/>
      <c r="C468" s="320" t="s">
        <v>228</v>
      </c>
      <c r="D468" s="572">
        <v>271</v>
      </c>
      <c r="E468" s="572">
        <v>24</v>
      </c>
      <c r="F468" s="572">
        <v>190</v>
      </c>
      <c r="G468" s="572">
        <v>0</v>
      </c>
      <c r="H468" s="572">
        <v>0</v>
      </c>
      <c r="I468" s="572">
        <v>7</v>
      </c>
      <c r="J468" s="572">
        <v>7</v>
      </c>
      <c r="K468" s="572">
        <v>3</v>
      </c>
      <c r="L468" s="572">
        <v>34</v>
      </c>
      <c r="M468" s="573">
        <v>6</v>
      </c>
    </row>
    <row r="469" spans="1:13" ht="16.5" customHeight="1">
      <c r="A469" s="1617" t="s">
        <v>326</v>
      </c>
      <c r="B469" s="1738" t="s">
        <v>46</v>
      </c>
      <c r="C469" s="319" t="s">
        <v>49</v>
      </c>
      <c r="D469" s="568">
        <v>652</v>
      </c>
      <c r="E469" s="568">
        <v>72</v>
      </c>
      <c r="F469" s="568">
        <v>76</v>
      </c>
      <c r="G469" s="568">
        <v>0</v>
      </c>
      <c r="H469" s="568">
        <v>0</v>
      </c>
      <c r="I469" s="568">
        <v>0</v>
      </c>
      <c r="J469" s="568">
        <v>0</v>
      </c>
      <c r="K469" s="568">
        <v>20</v>
      </c>
      <c r="L469" s="568">
        <v>3</v>
      </c>
      <c r="M469" s="569">
        <v>481</v>
      </c>
    </row>
    <row r="470" spans="1:13" ht="16.5" customHeight="1">
      <c r="A470" s="1586"/>
      <c r="B470" s="1734"/>
      <c r="C470" s="302" t="s">
        <v>228</v>
      </c>
      <c r="D470" s="570">
        <v>8131</v>
      </c>
      <c r="E470" s="570">
        <v>1188</v>
      </c>
      <c r="F470" s="570">
        <v>5843</v>
      </c>
      <c r="G470" s="570">
        <v>18</v>
      </c>
      <c r="H470" s="570">
        <v>3</v>
      </c>
      <c r="I470" s="570">
        <v>22</v>
      </c>
      <c r="J470" s="570">
        <v>38</v>
      </c>
      <c r="K470" s="570">
        <v>37</v>
      </c>
      <c r="L470" s="570">
        <v>900</v>
      </c>
      <c r="M470" s="571">
        <v>82</v>
      </c>
    </row>
    <row r="471" spans="1:13" ht="16.5" customHeight="1">
      <c r="A471" s="1586"/>
      <c r="B471" s="1736" t="s">
        <v>44</v>
      </c>
      <c r="C471" s="631" t="s">
        <v>49</v>
      </c>
      <c r="D471" s="623">
        <v>69</v>
      </c>
      <c r="E471" s="623">
        <v>1</v>
      </c>
      <c r="F471" s="623">
        <v>0</v>
      </c>
      <c r="G471" s="623">
        <v>0</v>
      </c>
      <c r="H471" s="623">
        <v>0</v>
      </c>
      <c r="I471" s="623">
        <v>0</v>
      </c>
      <c r="J471" s="623">
        <v>0</v>
      </c>
      <c r="K471" s="623">
        <v>1</v>
      </c>
      <c r="L471" s="623">
        <v>0</v>
      </c>
      <c r="M471" s="571">
        <v>67</v>
      </c>
    </row>
    <row r="472" spans="1:13" ht="16.5" customHeight="1">
      <c r="A472" s="1586"/>
      <c r="B472" s="1736"/>
      <c r="C472" s="631" t="s">
        <v>228</v>
      </c>
      <c r="D472" s="623">
        <v>801</v>
      </c>
      <c r="E472" s="623">
        <v>80</v>
      </c>
      <c r="F472" s="623">
        <v>583</v>
      </c>
      <c r="G472" s="623">
        <v>0</v>
      </c>
      <c r="H472" s="623">
        <v>0</v>
      </c>
      <c r="I472" s="623">
        <v>4</v>
      </c>
      <c r="J472" s="623">
        <v>7</v>
      </c>
      <c r="K472" s="623">
        <v>13</v>
      </c>
      <c r="L472" s="623">
        <v>108</v>
      </c>
      <c r="M472" s="571">
        <v>6</v>
      </c>
    </row>
    <row r="473" spans="1:13" ht="16.5" customHeight="1">
      <c r="A473" s="1586"/>
      <c r="B473" s="1736" t="s">
        <v>915</v>
      </c>
      <c r="C473" s="631" t="s">
        <v>49</v>
      </c>
      <c r="D473" s="623">
        <v>144</v>
      </c>
      <c r="E473" s="623">
        <v>37</v>
      </c>
      <c r="F473" s="623">
        <v>10</v>
      </c>
      <c r="G473" s="623">
        <v>0</v>
      </c>
      <c r="H473" s="623">
        <v>0</v>
      </c>
      <c r="I473" s="623">
        <v>0</v>
      </c>
      <c r="J473" s="623">
        <v>0</v>
      </c>
      <c r="K473" s="623">
        <v>5</v>
      </c>
      <c r="L473" s="623">
        <v>0</v>
      </c>
      <c r="M473" s="571">
        <v>92</v>
      </c>
    </row>
    <row r="474" spans="1:13" ht="16.5" customHeight="1">
      <c r="A474" s="1586"/>
      <c r="B474" s="1736"/>
      <c r="C474" s="631" t="s">
        <v>228</v>
      </c>
      <c r="D474" s="623">
        <v>1089</v>
      </c>
      <c r="E474" s="623">
        <v>78</v>
      </c>
      <c r="F474" s="623">
        <v>814</v>
      </c>
      <c r="G474" s="623">
        <v>8</v>
      </c>
      <c r="H474" s="623">
        <v>3</v>
      </c>
      <c r="I474" s="623">
        <v>5</v>
      </c>
      <c r="J474" s="623">
        <v>8</v>
      </c>
      <c r="K474" s="623">
        <v>11</v>
      </c>
      <c r="L474" s="623">
        <v>142</v>
      </c>
      <c r="M474" s="571">
        <v>20</v>
      </c>
    </row>
    <row r="475" spans="1:13" ht="16.5" customHeight="1">
      <c r="A475" s="1586"/>
      <c r="B475" s="1736" t="s">
        <v>916</v>
      </c>
      <c r="C475" s="631" t="s">
        <v>49</v>
      </c>
      <c r="D475" s="623">
        <v>46</v>
      </c>
      <c r="E475" s="623">
        <v>4</v>
      </c>
      <c r="F475" s="623">
        <v>1</v>
      </c>
      <c r="G475" s="623">
        <v>0</v>
      </c>
      <c r="H475" s="623">
        <v>0</v>
      </c>
      <c r="I475" s="623">
        <v>0</v>
      </c>
      <c r="J475" s="623">
        <v>0</v>
      </c>
      <c r="K475" s="623">
        <v>0</v>
      </c>
      <c r="L475" s="623">
        <v>0</v>
      </c>
      <c r="M475" s="571">
        <v>41</v>
      </c>
    </row>
    <row r="476" spans="1:13" ht="16.5" customHeight="1">
      <c r="A476" s="1586"/>
      <c r="B476" s="1736"/>
      <c r="C476" s="631" t="s">
        <v>228</v>
      </c>
      <c r="D476" s="623">
        <v>369</v>
      </c>
      <c r="E476" s="623">
        <v>41</v>
      </c>
      <c r="F476" s="623">
        <v>259</v>
      </c>
      <c r="G476" s="623">
        <v>4</v>
      </c>
      <c r="H476" s="623">
        <v>0</v>
      </c>
      <c r="I476" s="623">
        <v>1</v>
      </c>
      <c r="J476" s="623">
        <v>2</v>
      </c>
      <c r="K476" s="623">
        <v>3</v>
      </c>
      <c r="L476" s="623">
        <v>51</v>
      </c>
      <c r="M476" s="571">
        <v>8</v>
      </c>
    </row>
    <row r="477" spans="1:13" ht="16.5" customHeight="1">
      <c r="A477" s="1586"/>
      <c r="B477" s="1736" t="s">
        <v>917</v>
      </c>
      <c r="C477" s="631" t="s">
        <v>49</v>
      </c>
      <c r="D477" s="623">
        <v>309</v>
      </c>
      <c r="E477" s="623">
        <v>20</v>
      </c>
      <c r="F477" s="623">
        <v>45</v>
      </c>
      <c r="G477" s="623">
        <v>0</v>
      </c>
      <c r="H477" s="623">
        <v>0</v>
      </c>
      <c r="I477" s="623">
        <v>0</v>
      </c>
      <c r="J477" s="623">
        <v>0</v>
      </c>
      <c r="K477" s="623">
        <v>10</v>
      </c>
      <c r="L477" s="623">
        <v>2</v>
      </c>
      <c r="M477" s="571">
        <v>232</v>
      </c>
    </row>
    <row r="478" spans="1:13" ht="16.5" customHeight="1">
      <c r="A478" s="1586"/>
      <c r="B478" s="1736"/>
      <c r="C478" s="631" t="s">
        <v>228</v>
      </c>
      <c r="D478" s="623">
        <v>3237</v>
      </c>
      <c r="E478" s="623">
        <v>390</v>
      </c>
      <c r="F478" s="623">
        <v>2434</v>
      </c>
      <c r="G478" s="623">
        <v>6</v>
      </c>
      <c r="H478" s="623">
        <v>0</v>
      </c>
      <c r="I478" s="623">
        <v>10</v>
      </c>
      <c r="J478" s="623">
        <v>19</v>
      </c>
      <c r="K478" s="623">
        <v>6</v>
      </c>
      <c r="L478" s="623">
        <v>335</v>
      </c>
      <c r="M478" s="571">
        <v>37</v>
      </c>
    </row>
    <row r="479" spans="1:13" ht="16.5" customHeight="1">
      <c r="A479" s="1586"/>
      <c r="B479" s="1736" t="s">
        <v>48</v>
      </c>
      <c r="C479" s="631" t="s">
        <v>49</v>
      </c>
      <c r="D479" s="623">
        <v>81</v>
      </c>
      <c r="E479" s="623">
        <v>10</v>
      </c>
      <c r="F479" s="623">
        <v>20</v>
      </c>
      <c r="G479" s="623">
        <v>0</v>
      </c>
      <c r="H479" s="623">
        <v>0</v>
      </c>
      <c r="I479" s="623">
        <v>0</v>
      </c>
      <c r="J479" s="623">
        <v>0</v>
      </c>
      <c r="K479" s="623">
        <v>4</v>
      </c>
      <c r="L479" s="623">
        <v>1</v>
      </c>
      <c r="M479" s="571">
        <v>46</v>
      </c>
    </row>
    <row r="480" spans="1:13" ht="16.5" customHeight="1">
      <c r="A480" s="1586"/>
      <c r="B480" s="1736"/>
      <c r="C480" s="631" t="s">
        <v>228</v>
      </c>
      <c r="D480" s="623">
        <v>2436</v>
      </c>
      <c r="E480" s="623">
        <v>575</v>
      </c>
      <c r="F480" s="623">
        <v>1612</v>
      </c>
      <c r="G480" s="623">
        <v>0</v>
      </c>
      <c r="H480" s="623">
        <v>0</v>
      </c>
      <c r="I480" s="623">
        <v>0</v>
      </c>
      <c r="J480" s="623">
        <v>0</v>
      </c>
      <c r="K480" s="623">
        <v>2</v>
      </c>
      <c r="L480" s="623">
        <v>238</v>
      </c>
      <c r="M480" s="571">
        <v>9</v>
      </c>
    </row>
    <row r="481" spans="1:13" ht="16.5" customHeight="1">
      <c r="A481" s="1586"/>
      <c r="B481" s="1736" t="s">
        <v>47</v>
      </c>
      <c r="C481" s="631" t="s">
        <v>49</v>
      </c>
      <c r="D481" s="623">
        <v>0</v>
      </c>
      <c r="E481" s="623">
        <v>0</v>
      </c>
      <c r="F481" s="623">
        <v>0</v>
      </c>
      <c r="G481" s="623">
        <v>0</v>
      </c>
      <c r="H481" s="623">
        <v>0</v>
      </c>
      <c r="I481" s="623">
        <v>0</v>
      </c>
      <c r="J481" s="623">
        <v>0</v>
      </c>
      <c r="K481" s="623">
        <v>0</v>
      </c>
      <c r="L481" s="623">
        <v>0</v>
      </c>
      <c r="M481" s="571">
        <v>0</v>
      </c>
    </row>
    <row r="482" spans="1:13" ht="16.5" customHeight="1">
      <c r="A482" s="1586"/>
      <c r="B482" s="1736"/>
      <c r="C482" s="631" t="s">
        <v>228</v>
      </c>
      <c r="D482" s="623">
        <v>16</v>
      </c>
      <c r="E482" s="623">
        <v>4</v>
      </c>
      <c r="F482" s="623">
        <v>10</v>
      </c>
      <c r="G482" s="623">
        <v>0</v>
      </c>
      <c r="H482" s="623">
        <v>0</v>
      </c>
      <c r="I482" s="623">
        <v>0</v>
      </c>
      <c r="J482" s="623">
        <v>0</v>
      </c>
      <c r="K482" s="623">
        <v>0</v>
      </c>
      <c r="L482" s="623">
        <v>2</v>
      </c>
      <c r="M482" s="571">
        <v>0</v>
      </c>
    </row>
    <row r="483" spans="1:13" ht="16.5" customHeight="1">
      <c r="A483" s="1586"/>
      <c r="B483" s="1736" t="s">
        <v>45</v>
      </c>
      <c r="C483" s="631" t="s">
        <v>49</v>
      </c>
      <c r="D483" s="623">
        <v>3</v>
      </c>
      <c r="E483" s="623">
        <v>0</v>
      </c>
      <c r="F483" s="623">
        <v>0</v>
      </c>
      <c r="G483" s="623">
        <v>0</v>
      </c>
      <c r="H483" s="623">
        <v>0</v>
      </c>
      <c r="I483" s="623">
        <v>0</v>
      </c>
      <c r="J483" s="623">
        <v>0</v>
      </c>
      <c r="K483" s="623">
        <v>0</v>
      </c>
      <c r="L483" s="623">
        <v>0</v>
      </c>
      <c r="M483" s="571">
        <v>3</v>
      </c>
    </row>
    <row r="484" spans="1:13" ht="16.5" customHeight="1">
      <c r="A484" s="1586"/>
      <c r="B484" s="1736"/>
      <c r="C484" s="631" t="s">
        <v>228</v>
      </c>
      <c r="D484" s="623">
        <v>183</v>
      </c>
      <c r="E484" s="623">
        <v>20</v>
      </c>
      <c r="F484" s="623">
        <v>131</v>
      </c>
      <c r="G484" s="623">
        <v>0</v>
      </c>
      <c r="H484" s="623">
        <v>0</v>
      </c>
      <c r="I484" s="623">
        <v>2</v>
      </c>
      <c r="J484" s="623">
        <v>2</v>
      </c>
      <c r="K484" s="623">
        <v>2</v>
      </c>
      <c r="L484" s="623">
        <v>24</v>
      </c>
      <c r="M484" s="571">
        <v>2</v>
      </c>
    </row>
    <row r="485" spans="1:13" ht="16.5" customHeight="1">
      <c r="A485" s="1586" t="s">
        <v>299</v>
      </c>
      <c r="B485" s="1736" t="s">
        <v>46</v>
      </c>
      <c r="C485" s="631" t="s">
        <v>49</v>
      </c>
      <c r="D485" s="623">
        <v>313</v>
      </c>
      <c r="E485" s="623">
        <v>28</v>
      </c>
      <c r="F485" s="623">
        <v>41</v>
      </c>
      <c r="G485" s="623">
        <v>0</v>
      </c>
      <c r="H485" s="623">
        <v>0</v>
      </c>
      <c r="I485" s="623">
        <v>0</v>
      </c>
      <c r="J485" s="623">
        <v>0</v>
      </c>
      <c r="K485" s="623">
        <v>5</v>
      </c>
      <c r="L485" s="623">
        <v>2</v>
      </c>
      <c r="M485" s="571">
        <v>237</v>
      </c>
    </row>
    <row r="486" spans="1:13" ht="16.5" customHeight="1">
      <c r="A486" s="1586"/>
      <c r="B486" s="1736"/>
      <c r="C486" s="631" t="s">
        <v>228</v>
      </c>
      <c r="D486" s="623">
        <v>4871</v>
      </c>
      <c r="E486" s="623">
        <v>790</v>
      </c>
      <c r="F486" s="623">
        <v>3487</v>
      </c>
      <c r="G486" s="623">
        <v>10</v>
      </c>
      <c r="H486" s="623">
        <v>0</v>
      </c>
      <c r="I486" s="623">
        <v>14</v>
      </c>
      <c r="J486" s="623">
        <v>20</v>
      </c>
      <c r="K486" s="623">
        <v>15</v>
      </c>
      <c r="L486" s="623">
        <v>495</v>
      </c>
      <c r="M486" s="571">
        <v>40</v>
      </c>
    </row>
    <row r="487" spans="1:13" ht="16.5" customHeight="1">
      <c r="A487" s="1586"/>
      <c r="B487" s="1736" t="s">
        <v>44</v>
      </c>
      <c r="C487" s="631" t="s">
        <v>49</v>
      </c>
      <c r="D487" s="623">
        <v>23</v>
      </c>
      <c r="E487" s="623">
        <v>0</v>
      </c>
      <c r="F487" s="623">
        <v>0</v>
      </c>
      <c r="G487" s="623">
        <v>0</v>
      </c>
      <c r="H487" s="623">
        <v>0</v>
      </c>
      <c r="I487" s="623">
        <v>0</v>
      </c>
      <c r="J487" s="623">
        <v>0</v>
      </c>
      <c r="K487" s="623">
        <v>0</v>
      </c>
      <c r="L487" s="623">
        <v>0</v>
      </c>
      <c r="M487" s="571">
        <v>23</v>
      </c>
    </row>
    <row r="488" spans="1:13" ht="16.5" customHeight="1">
      <c r="A488" s="1586"/>
      <c r="B488" s="1736"/>
      <c r="C488" s="631" t="s">
        <v>228</v>
      </c>
      <c r="D488" s="623">
        <v>335</v>
      </c>
      <c r="E488" s="623">
        <v>28</v>
      </c>
      <c r="F488" s="623">
        <v>245</v>
      </c>
      <c r="G488" s="623">
        <v>0</v>
      </c>
      <c r="H488" s="623">
        <v>0</v>
      </c>
      <c r="I488" s="623">
        <v>3</v>
      </c>
      <c r="J488" s="623">
        <v>7</v>
      </c>
      <c r="K488" s="623">
        <v>6</v>
      </c>
      <c r="L488" s="623">
        <v>43</v>
      </c>
      <c r="M488" s="571">
        <v>3</v>
      </c>
    </row>
    <row r="489" spans="1:13" ht="16.5" customHeight="1">
      <c r="A489" s="1586"/>
      <c r="B489" s="1736" t="s">
        <v>915</v>
      </c>
      <c r="C489" s="631" t="s">
        <v>49</v>
      </c>
      <c r="D489" s="623">
        <v>49</v>
      </c>
      <c r="E489" s="623">
        <v>9</v>
      </c>
      <c r="F489" s="623">
        <v>1</v>
      </c>
      <c r="G489" s="623">
        <v>0</v>
      </c>
      <c r="H489" s="623">
        <v>0</v>
      </c>
      <c r="I489" s="623">
        <v>0</v>
      </c>
      <c r="J489" s="623">
        <v>0</v>
      </c>
      <c r="K489" s="623">
        <v>0</v>
      </c>
      <c r="L489" s="623">
        <v>0</v>
      </c>
      <c r="M489" s="571">
        <v>39</v>
      </c>
    </row>
    <row r="490" spans="1:13" ht="16.5" customHeight="1">
      <c r="A490" s="1586"/>
      <c r="B490" s="1736"/>
      <c r="C490" s="631" t="s">
        <v>228</v>
      </c>
      <c r="D490" s="623">
        <v>355</v>
      </c>
      <c r="E490" s="623">
        <v>22</v>
      </c>
      <c r="F490" s="623">
        <v>273</v>
      </c>
      <c r="G490" s="623">
        <v>0</v>
      </c>
      <c r="H490" s="623">
        <v>0</v>
      </c>
      <c r="I490" s="623">
        <v>4</v>
      </c>
      <c r="J490" s="623">
        <v>3</v>
      </c>
      <c r="K490" s="623">
        <v>2</v>
      </c>
      <c r="L490" s="623">
        <v>46</v>
      </c>
      <c r="M490" s="571">
        <v>5</v>
      </c>
    </row>
    <row r="491" spans="1:13" ht="16.5" customHeight="1">
      <c r="A491" s="1586"/>
      <c r="B491" s="1736" t="s">
        <v>916</v>
      </c>
      <c r="C491" s="631" t="s">
        <v>49</v>
      </c>
      <c r="D491" s="623">
        <v>13</v>
      </c>
      <c r="E491" s="623">
        <v>0</v>
      </c>
      <c r="F491" s="623">
        <v>0</v>
      </c>
      <c r="G491" s="623">
        <v>0</v>
      </c>
      <c r="H491" s="623">
        <v>0</v>
      </c>
      <c r="I491" s="623">
        <v>0</v>
      </c>
      <c r="J491" s="623">
        <v>0</v>
      </c>
      <c r="K491" s="623">
        <v>0</v>
      </c>
      <c r="L491" s="623">
        <v>0</v>
      </c>
      <c r="M491" s="571">
        <v>13</v>
      </c>
    </row>
    <row r="492" spans="1:13" ht="17.25" customHeight="1">
      <c r="A492" s="1586"/>
      <c r="B492" s="1736"/>
      <c r="C492" s="631" t="s">
        <v>228</v>
      </c>
      <c r="D492" s="623">
        <v>142</v>
      </c>
      <c r="E492" s="623">
        <v>13</v>
      </c>
      <c r="F492" s="623">
        <v>103</v>
      </c>
      <c r="G492" s="623">
        <v>4</v>
      </c>
      <c r="H492" s="623">
        <v>0</v>
      </c>
      <c r="I492" s="623">
        <v>1</v>
      </c>
      <c r="J492" s="623">
        <v>1</v>
      </c>
      <c r="K492" s="623">
        <v>1</v>
      </c>
      <c r="L492" s="623">
        <v>17</v>
      </c>
      <c r="M492" s="571">
        <v>2</v>
      </c>
    </row>
    <row r="493" spans="1:13" ht="16.5" customHeight="1">
      <c r="A493" s="1586"/>
      <c r="B493" s="1736" t="s">
        <v>917</v>
      </c>
      <c r="C493" s="631" t="s">
        <v>49</v>
      </c>
      <c r="D493" s="623">
        <v>161</v>
      </c>
      <c r="E493" s="623">
        <v>10</v>
      </c>
      <c r="F493" s="623">
        <v>22</v>
      </c>
      <c r="G493" s="623">
        <v>0</v>
      </c>
      <c r="H493" s="623">
        <v>0</v>
      </c>
      <c r="I493" s="623">
        <v>0</v>
      </c>
      <c r="J493" s="623">
        <v>0</v>
      </c>
      <c r="K493" s="623">
        <v>5</v>
      </c>
      <c r="L493" s="623">
        <v>1</v>
      </c>
      <c r="M493" s="571">
        <v>123</v>
      </c>
    </row>
    <row r="494" spans="1:13" ht="16.5" customHeight="1">
      <c r="A494" s="1586"/>
      <c r="B494" s="1736"/>
      <c r="C494" s="631" t="s">
        <v>228</v>
      </c>
      <c r="D494" s="623">
        <v>1966</v>
      </c>
      <c r="E494" s="623">
        <v>244</v>
      </c>
      <c r="F494" s="623">
        <v>1488</v>
      </c>
      <c r="G494" s="623">
        <v>6</v>
      </c>
      <c r="H494" s="623">
        <v>0</v>
      </c>
      <c r="I494" s="623">
        <v>6</v>
      </c>
      <c r="J494" s="623">
        <v>9</v>
      </c>
      <c r="K494" s="623">
        <v>4</v>
      </c>
      <c r="L494" s="623">
        <v>188</v>
      </c>
      <c r="M494" s="571">
        <v>21</v>
      </c>
    </row>
    <row r="495" spans="1:13" ht="16.5" customHeight="1">
      <c r="A495" s="1586"/>
      <c r="B495" s="1736" t="s">
        <v>48</v>
      </c>
      <c r="C495" s="631" t="s">
        <v>49</v>
      </c>
      <c r="D495" s="623">
        <v>67</v>
      </c>
      <c r="E495" s="623">
        <v>9</v>
      </c>
      <c r="F495" s="623">
        <v>18</v>
      </c>
      <c r="G495" s="623">
        <v>0</v>
      </c>
      <c r="H495" s="623">
        <v>0</v>
      </c>
      <c r="I495" s="623">
        <v>0</v>
      </c>
      <c r="J495" s="623">
        <v>0</v>
      </c>
      <c r="K495" s="623">
        <v>0</v>
      </c>
      <c r="L495" s="623">
        <v>1</v>
      </c>
      <c r="M495" s="571">
        <v>39</v>
      </c>
    </row>
    <row r="496" spans="1:13" ht="16.5" customHeight="1">
      <c r="A496" s="1586"/>
      <c r="B496" s="1736"/>
      <c r="C496" s="631" t="s">
        <v>228</v>
      </c>
      <c r="D496" s="623">
        <v>2005</v>
      </c>
      <c r="E496" s="623">
        <v>474</v>
      </c>
      <c r="F496" s="623">
        <v>1329</v>
      </c>
      <c r="G496" s="623">
        <v>0</v>
      </c>
      <c r="H496" s="623">
        <v>0</v>
      </c>
      <c r="I496" s="623">
        <v>0</v>
      </c>
      <c r="J496" s="623">
        <v>0</v>
      </c>
      <c r="K496" s="623">
        <v>1</v>
      </c>
      <c r="L496" s="623">
        <v>194</v>
      </c>
      <c r="M496" s="571">
        <v>7</v>
      </c>
    </row>
    <row r="497" spans="1:13" ht="16.5" customHeight="1">
      <c r="A497" s="1586"/>
      <c r="B497" s="1736" t="s">
        <v>47</v>
      </c>
      <c r="C497" s="631" t="s">
        <v>49</v>
      </c>
      <c r="D497" s="623">
        <v>0</v>
      </c>
      <c r="E497" s="623">
        <v>0</v>
      </c>
      <c r="F497" s="623">
        <v>0</v>
      </c>
      <c r="G497" s="623">
        <v>0</v>
      </c>
      <c r="H497" s="623">
        <v>0</v>
      </c>
      <c r="I497" s="623">
        <v>0</v>
      </c>
      <c r="J497" s="623">
        <v>0</v>
      </c>
      <c r="K497" s="623">
        <v>0</v>
      </c>
      <c r="L497" s="623">
        <v>0</v>
      </c>
      <c r="M497" s="571">
        <v>0</v>
      </c>
    </row>
    <row r="498" spans="1:13" ht="16.5" customHeight="1">
      <c r="A498" s="1586"/>
      <c r="B498" s="1736"/>
      <c r="C498" s="631" t="s">
        <v>228</v>
      </c>
      <c r="D498" s="623">
        <v>3</v>
      </c>
      <c r="E498" s="623">
        <v>1</v>
      </c>
      <c r="F498" s="623">
        <v>2</v>
      </c>
      <c r="G498" s="623">
        <v>0</v>
      </c>
      <c r="H498" s="623">
        <v>0</v>
      </c>
      <c r="I498" s="623">
        <v>0</v>
      </c>
      <c r="J498" s="623">
        <v>0</v>
      </c>
      <c r="K498" s="623">
        <v>0</v>
      </c>
      <c r="L498" s="623">
        <v>0</v>
      </c>
      <c r="M498" s="571">
        <v>0</v>
      </c>
    </row>
    <row r="499" spans="1:13" ht="16.5" customHeight="1">
      <c r="A499" s="1586"/>
      <c r="B499" s="1736" t="s">
        <v>45</v>
      </c>
      <c r="C499" s="631" t="s">
        <v>49</v>
      </c>
      <c r="D499" s="623">
        <v>0</v>
      </c>
      <c r="E499" s="623">
        <v>0</v>
      </c>
      <c r="F499" s="623">
        <v>0</v>
      </c>
      <c r="G499" s="623">
        <v>0</v>
      </c>
      <c r="H499" s="623">
        <v>0</v>
      </c>
      <c r="I499" s="623">
        <v>0</v>
      </c>
      <c r="J499" s="623">
        <v>0</v>
      </c>
      <c r="K499" s="623">
        <v>0</v>
      </c>
      <c r="L499" s="623">
        <v>0</v>
      </c>
      <c r="M499" s="571">
        <v>0</v>
      </c>
    </row>
    <row r="500" spans="1:13" ht="16.5" customHeight="1">
      <c r="A500" s="1586"/>
      <c r="B500" s="1736"/>
      <c r="C500" s="631" t="s">
        <v>228</v>
      </c>
      <c r="D500" s="623">
        <v>65</v>
      </c>
      <c r="E500" s="623">
        <v>8</v>
      </c>
      <c r="F500" s="623">
        <v>47</v>
      </c>
      <c r="G500" s="623">
        <v>0</v>
      </c>
      <c r="H500" s="623">
        <v>0</v>
      </c>
      <c r="I500" s="623">
        <v>0</v>
      </c>
      <c r="J500" s="623">
        <v>0</v>
      </c>
      <c r="K500" s="623">
        <v>1</v>
      </c>
      <c r="L500" s="623">
        <v>7</v>
      </c>
      <c r="M500" s="571">
        <v>2</v>
      </c>
    </row>
    <row r="501" spans="1:13" ht="16.5" customHeight="1">
      <c r="A501" s="1586" t="s">
        <v>300</v>
      </c>
      <c r="B501" s="1736" t="s">
        <v>918</v>
      </c>
      <c r="C501" s="631" t="s">
        <v>49</v>
      </c>
      <c r="D501" s="623">
        <v>339</v>
      </c>
      <c r="E501" s="623">
        <v>44</v>
      </c>
      <c r="F501" s="623">
        <v>35</v>
      </c>
      <c r="G501" s="623">
        <v>0</v>
      </c>
      <c r="H501" s="623">
        <v>0</v>
      </c>
      <c r="I501" s="623">
        <v>0</v>
      </c>
      <c r="J501" s="623">
        <v>0</v>
      </c>
      <c r="K501" s="623">
        <v>15</v>
      </c>
      <c r="L501" s="623">
        <v>1</v>
      </c>
      <c r="M501" s="571">
        <v>244</v>
      </c>
    </row>
    <row r="502" spans="1:13" ht="16.5" customHeight="1">
      <c r="A502" s="1586"/>
      <c r="B502" s="1736"/>
      <c r="C502" s="631" t="s">
        <v>228</v>
      </c>
      <c r="D502" s="623">
        <v>3260</v>
      </c>
      <c r="E502" s="623">
        <v>398</v>
      </c>
      <c r="F502" s="623">
        <v>2356</v>
      </c>
      <c r="G502" s="623">
        <v>8</v>
      </c>
      <c r="H502" s="623">
        <v>3</v>
      </c>
      <c r="I502" s="623">
        <v>8</v>
      </c>
      <c r="J502" s="623">
        <v>18</v>
      </c>
      <c r="K502" s="623">
        <v>22</v>
      </c>
      <c r="L502" s="623">
        <v>405</v>
      </c>
      <c r="M502" s="571">
        <v>42</v>
      </c>
    </row>
    <row r="503" spans="1:13" ht="16.5" customHeight="1">
      <c r="A503" s="1586"/>
      <c r="B503" s="1736" t="s">
        <v>44</v>
      </c>
      <c r="C503" s="631" t="s">
        <v>49</v>
      </c>
      <c r="D503" s="623">
        <v>46</v>
      </c>
      <c r="E503" s="623">
        <v>1</v>
      </c>
      <c r="F503" s="623">
        <v>0</v>
      </c>
      <c r="G503" s="623">
        <v>0</v>
      </c>
      <c r="H503" s="623">
        <v>0</v>
      </c>
      <c r="I503" s="623">
        <v>0</v>
      </c>
      <c r="J503" s="623">
        <v>0</v>
      </c>
      <c r="K503" s="623">
        <v>1</v>
      </c>
      <c r="L503" s="623">
        <v>0</v>
      </c>
      <c r="M503" s="571">
        <v>44</v>
      </c>
    </row>
    <row r="504" spans="1:13" ht="16.5" customHeight="1">
      <c r="A504" s="1586"/>
      <c r="B504" s="1736"/>
      <c r="C504" s="631" t="s">
        <v>228</v>
      </c>
      <c r="D504" s="623">
        <v>466</v>
      </c>
      <c r="E504" s="623">
        <v>52</v>
      </c>
      <c r="F504" s="623">
        <v>338</v>
      </c>
      <c r="G504" s="623">
        <v>0</v>
      </c>
      <c r="H504" s="623">
        <v>0</v>
      </c>
      <c r="I504" s="623">
        <v>1</v>
      </c>
      <c r="J504" s="623">
        <v>0</v>
      </c>
      <c r="K504" s="623">
        <v>7</v>
      </c>
      <c r="L504" s="623">
        <v>65</v>
      </c>
      <c r="M504" s="571">
        <v>3</v>
      </c>
    </row>
    <row r="505" spans="1:13" ht="16.5" customHeight="1">
      <c r="A505" s="1586"/>
      <c r="B505" s="1736" t="s">
        <v>915</v>
      </c>
      <c r="C505" s="631" t="s">
        <v>49</v>
      </c>
      <c r="D505" s="623">
        <v>95</v>
      </c>
      <c r="E505" s="623">
        <v>28</v>
      </c>
      <c r="F505" s="623">
        <v>9</v>
      </c>
      <c r="G505" s="623">
        <v>0</v>
      </c>
      <c r="H505" s="623">
        <v>0</v>
      </c>
      <c r="I505" s="623">
        <v>0</v>
      </c>
      <c r="J505" s="623">
        <v>0</v>
      </c>
      <c r="K505" s="623">
        <v>5</v>
      </c>
      <c r="L505" s="623">
        <v>0</v>
      </c>
      <c r="M505" s="571">
        <v>53</v>
      </c>
    </row>
    <row r="506" spans="1:13" ht="16.5" customHeight="1">
      <c r="A506" s="1586"/>
      <c r="B506" s="1736"/>
      <c r="C506" s="631" t="s">
        <v>228</v>
      </c>
      <c r="D506" s="623">
        <v>734</v>
      </c>
      <c r="E506" s="623">
        <v>56</v>
      </c>
      <c r="F506" s="623">
        <v>541</v>
      </c>
      <c r="G506" s="623">
        <v>8</v>
      </c>
      <c r="H506" s="623">
        <v>3</v>
      </c>
      <c r="I506" s="623">
        <v>1</v>
      </c>
      <c r="J506" s="623">
        <v>5</v>
      </c>
      <c r="K506" s="623">
        <v>9</v>
      </c>
      <c r="L506" s="623">
        <v>96</v>
      </c>
      <c r="M506" s="571">
        <v>15</v>
      </c>
    </row>
    <row r="507" spans="1:13" ht="16.5" customHeight="1">
      <c r="A507" s="1586"/>
      <c r="B507" s="1736" t="s">
        <v>916</v>
      </c>
      <c r="C507" s="631" t="s">
        <v>49</v>
      </c>
      <c r="D507" s="623">
        <v>33</v>
      </c>
      <c r="E507" s="623">
        <v>4</v>
      </c>
      <c r="F507" s="623">
        <v>1</v>
      </c>
      <c r="G507" s="623">
        <v>0</v>
      </c>
      <c r="H507" s="623">
        <v>0</v>
      </c>
      <c r="I507" s="623">
        <v>0</v>
      </c>
      <c r="J507" s="623">
        <v>0</v>
      </c>
      <c r="K507" s="623">
        <v>0</v>
      </c>
      <c r="L507" s="623">
        <v>0</v>
      </c>
      <c r="M507" s="571">
        <v>28</v>
      </c>
    </row>
    <row r="508" spans="1:13" ht="16.5" customHeight="1">
      <c r="A508" s="1586"/>
      <c r="B508" s="1736"/>
      <c r="C508" s="631" t="s">
        <v>228</v>
      </c>
      <c r="D508" s="623">
        <v>227</v>
      </c>
      <c r="E508" s="623">
        <v>28</v>
      </c>
      <c r="F508" s="623">
        <v>156</v>
      </c>
      <c r="G508" s="623">
        <v>0</v>
      </c>
      <c r="H508" s="623">
        <v>0</v>
      </c>
      <c r="I508" s="623">
        <v>0</v>
      </c>
      <c r="J508" s="623">
        <v>1</v>
      </c>
      <c r="K508" s="623">
        <v>2</v>
      </c>
      <c r="L508" s="623">
        <v>34</v>
      </c>
      <c r="M508" s="571">
        <v>6</v>
      </c>
    </row>
    <row r="509" spans="1:13" ht="16.5" customHeight="1">
      <c r="A509" s="1586"/>
      <c r="B509" s="1736" t="s">
        <v>917</v>
      </c>
      <c r="C509" s="631" t="s">
        <v>49</v>
      </c>
      <c r="D509" s="623">
        <v>148</v>
      </c>
      <c r="E509" s="623">
        <v>10</v>
      </c>
      <c r="F509" s="623">
        <v>23</v>
      </c>
      <c r="G509" s="623">
        <v>0</v>
      </c>
      <c r="H509" s="623">
        <v>0</v>
      </c>
      <c r="I509" s="623">
        <v>0</v>
      </c>
      <c r="J509" s="623">
        <v>0</v>
      </c>
      <c r="K509" s="623">
        <v>5</v>
      </c>
      <c r="L509" s="623">
        <v>1</v>
      </c>
      <c r="M509" s="571">
        <v>109</v>
      </c>
    </row>
    <row r="510" spans="1:13" ht="16.5" customHeight="1">
      <c r="A510" s="1586"/>
      <c r="B510" s="1736"/>
      <c r="C510" s="631" t="s">
        <v>228</v>
      </c>
      <c r="D510" s="623">
        <v>1271</v>
      </c>
      <c r="E510" s="623">
        <v>146</v>
      </c>
      <c r="F510" s="623">
        <v>946</v>
      </c>
      <c r="G510" s="623">
        <v>0</v>
      </c>
      <c r="H510" s="623">
        <v>0</v>
      </c>
      <c r="I510" s="623">
        <v>4</v>
      </c>
      <c r="J510" s="623">
        <v>10</v>
      </c>
      <c r="K510" s="623">
        <v>2</v>
      </c>
      <c r="L510" s="623">
        <v>147</v>
      </c>
      <c r="M510" s="571">
        <v>16</v>
      </c>
    </row>
    <row r="511" spans="1:13" ht="16.5" customHeight="1">
      <c r="A511" s="1586"/>
      <c r="B511" s="1736" t="s">
        <v>48</v>
      </c>
      <c r="C511" s="631" t="s">
        <v>49</v>
      </c>
      <c r="D511" s="623">
        <v>14</v>
      </c>
      <c r="E511" s="623">
        <v>1</v>
      </c>
      <c r="F511" s="623">
        <v>2</v>
      </c>
      <c r="G511" s="623">
        <v>0</v>
      </c>
      <c r="H511" s="623">
        <v>0</v>
      </c>
      <c r="I511" s="623">
        <v>0</v>
      </c>
      <c r="J511" s="623">
        <v>0</v>
      </c>
      <c r="K511" s="623">
        <v>4</v>
      </c>
      <c r="L511" s="623">
        <v>0</v>
      </c>
      <c r="M511" s="571">
        <v>7</v>
      </c>
    </row>
    <row r="512" spans="1:13" ht="16.5" customHeight="1">
      <c r="A512" s="1586"/>
      <c r="B512" s="1736"/>
      <c r="C512" s="631" t="s">
        <v>228</v>
      </c>
      <c r="D512" s="623">
        <v>431</v>
      </c>
      <c r="E512" s="623">
        <v>101</v>
      </c>
      <c r="F512" s="623">
        <v>283</v>
      </c>
      <c r="G512" s="623">
        <v>0</v>
      </c>
      <c r="H512" s="623">
        <v>0</v>
      </c>
      <c r="I512" s="623">
        <v>0</v>
      </c>
      <c r="J512" s="623">
        <v>0</v>
      </c>
      <c r="K512" s="623">
        <v>1</v>
      </c>
      <c r="L512" s="623">
        <v>44</v>
      </c>
      <c r="M512" s="571">
        <v>2</v>
      </c>
    </row>
    <row r="513" spans="1:13" ht="16.5" customHeight="1">
      <c r="A513" s="1586"/>
      <c r="B513" s="1736" t="s">
        <v>47</v>
      </c>
      <c r="C513" s="631" t="s">
        <v>49</v>
      </c>
      <c r="D513" s="623">
        <v>0</v>
      </c>
      <c r="E513" s="623">
        <v>0</v>
      </c>
      <c r="F513" s="623">
        <v>0</v>
      </c>
      <c r="G513" s="623">
        <v>0</v>
      </c>
      <c r="H513" s="623">
        <v>0</v>
      </c>
      <c r="I513" s="623">
        <v>0</v>
      </c>
      <c r="J513" s="623">
        <v>0</v>
      </c>
      <c r="K513" s="623">
        <v>0</v>
      </c>
      <c r="L513" s="623">
        <v>0</v>
      </c>
      <c r="M513" s="571">
        <v>0</v>
      </c>
    </row>
    <row r="514" spans="1:13" ht="16.5" customHeight="1">
      <c r="A514" s="1586"/>
      <c r="B514" s="1736"/>
      <c r="C514" s="631" t="s">
        <v>228</v>
      </c>
      <c r="D514" s="623">
        <v>13</v>
      </c>
      <c r="E514" s="623">
        <v>3</v>
      </c>
      <c r="F514" s="623">
        <v>8</v>
      </c>
      <c r="G514" s="623">
        <v>0</v>
      </c>
      <c r="H514" s="623">
        <v>0</v>
      </c>
      <c r="I514" s="623">
        <v>0</v>
      </c>
      <c r="J514" s="623">
        <v>0</v>
      </c>
      <c r="K514" s="623">
        <v>0</v>
      </c>
      <c r="L514" s="623">
        <v>2</v>
      </c>
      <c r="M514" s="571">
        <v>0</v>
      </c>
    </row>
    <row r="515" spans="1:13" ht="16.5" customHeight="1">
      <c r="A515" s="1586"/>
      <c r="B515" s="1734" t="s">
        <v>45</v>
      </c>
      <c r="C515" s="302" t="s">
        <v>49</v>
      </c>
      <c r="D515" s="570">
        <v>3</v>
      </c>
      <c r="E515" s="570">
        <v>0</v>
      </c>
      <c r="F515" s="570">
        <v>0</v>
      </c>
      <c r="G515" s="570">
        <v>0</v>
      </c>
      <c r="H515" s="570">
        <v>0</v>
      </c>
      <c r="I515" s="570">
        <v>0</v>
      </c>
      <c r="J515" s="570">
        <v>0</v>
      </c>
      <c r="K515" s="570">
        <v>0</v>
      </c>
      <c r="L515" s="570">
        <v>0</v>
      </c>
      <c r="M515" s="571">
        <v>3</v>
      </c>
    </row>
    <row r="516" spans="1:13" ht="17.25" customHeight="1" thickBot="1">
      <c r="A516" s="1737"/>
      <c r="B516" s="1735"/>
      <c r="C516" s="320" t="s">
        <v>228</v>
      </c>
      <c r="D516" s="572">
        <v>118</v>
      </c>
      <c r="E516" s="572">
        <v>12</v>
      </c>
      <c r="F516" s="572">
        <v>84</v>
      </c>
      <c r="G516" s="572">
        <v>0</v>
      </c>
      <c r="H516" s="572">
        <v>0</v>
      </c>
      <c r="I516" s="572">
        <v>2</v>
      </c>
      <c r="J516" s="572">
        <v>2</v>
      </c>
      <c r="K516" s="572">
        <v>1</v>
      </c>
      <c r="L516" s="572">
        <v>17</v>
      </c>
      <c r="M516" s="573">
        <v>0</v>
      </c>
    </row>
    <row r="517" spans="1:13" ht="16.5" customHeight="1">
      <c r="A517" s="1617" t="s">
        <v>327</v>
      </c>
      <c r="B517" s="1738" t="s">
        <v>46</v>
      </c>
      <c r="C517" s="319" t="s">
        <v>49</v>
      </c>
      <c r="D517" s="568">
        <v>596</v>
      </c>
      <c r="E517" s="568">
        <v>68</v>
      </c>
      <c r="F517" s="568">
        <v>70</v>
      </c>
      <c r="G517" s="568">
        <v>2</v>
      </c>
      <c r="H517" s="568">
        <v>0</v>
      </c>
      <c r="I517" s="568">
        <v>0</v>
      </c>
      <c r="J517" s="568">
        <v>1</v>
      </c>
      <c r="K517" s="568">
        <v>13</v>
      </c>
      <c r="L517" s="568">
        <v>1</v>
      </c>
      <c r="M517" s="569">
        <v>441</v>
      </c>
    </row>
    <row r="518" spans="1:13" ht="16.5" customHeight="1">
      <c r="A518" s="1586"/>
      <c r="B518" s="1734"/>
      <c r="C518" s="302" t="s">
        <v>228</v>
      </c>
      <c r="D518" s="570">
        <v>9104</v>
      </c>
      <c r="E518" s="570">
        <v>1143</v>
      </c>
      <c r="F518" s="570">
        <v>6694</v>
      </c>
      <c r="G518" s="570">
        <v>29</v>
      </c>
      <c r="H518" s="570">
        <v>15</v>
      </c>
      <c r="I518" s="570">
        <v>39</v>
      </c>
      <c r="J518" s="570">
        <v>78</v>
      </c>
      <c r="K518" s="570">
        <v>23</v>
      </c>
      <c r="L518" s="570">
        <v>979</v>
      </c>
      <c r="M518" s="571">
        <v>104</v>
      </c>
    </row>
    <row r="519" spans="1:13" ht="16.5" customHeight="1">
      <c r="A519" s="1586"/>
      <c r="B519" s="1734" t="s">
        <v>44</v>
      </c>
      <c r="C519" s="302" t="s">
        <v>49</v>
      </c>
      <c r="D519" s="570">
        <v>43</v>
      </c>
      <c r="E519" s="570">
        <v>3</v>
      </c>
      <c r="F519" s="570">
        <v>2</v>
      </c>
      <c r="G519" s="570">
        <v>0</v>
      </c>
      <c r="H519" s="570">
        <v>0</v>
      </c>
      <c r="I519" s="570">
        <v>0</v>
      </c>
      <c r="J519" s="570">
        <v>0</v>
      </c>
      <c r="K519" s="570">
        <v>0</v>
      </c>
      <c r="L519" s="570">
        <v>0</v>
      </c>
      <c r="M519" s="571">
        <v>38</v>
      </c>
    </row>
    <row r="520" spans="1:13" ht="16.5" customHeight="1">
      <c r="A520" s="1586"/>
      <c r="B520" s="1734"/>
      <c r="C520" s="302" t="s">
        <v>228</v>
      </c>
      <c r="D520" s="570">
        <v>540</v>
      </c>
      <c r="E520" s="570">
        <v>52</v>
      </c>
      <c r="F520" s="570">
        <v>401</v>
      </c>
      <c r="G520" s="570">
        <v>0</v>
      </c>
      <c r="H520" s="570">
        <v>0</v>
      </c>
      <c r="I520" s="570">
        <v>3</v>
      </c>
      <c r="J520" s="570">
        <v>6</v>
      </c>
      <c r="K520" s="570">
        <v>2</v>
      </c>
      <c r="L520" s="570">
        <v>71</v>
      </c>
      <c r="M520" s="571">
        <v>5</v>
      </c>
    </row>
    <row r="521" spans="1:13" ht="16.5" customHeight="1">
      <c r="A521" s="1586"/>
      <c r="B521" s="1736" t="s">
        <v>915</v>
      </c>
      <c r="C521" s="631" t="s">
        <v>49</v>
      </c>
      <c r="D521" s="623">
        <v>125</v>
      </c>
      <c r="E521" s="623">
        <v>19</v>
      </c>
      <c r="F521" s="623">
        <v>14</v>
      </c>
      <c r="G521" s="623">
        <v>2</v>
      </c>
      <c r="H521" s="623">
        <v>0</v>
      </c>
      <c r="I521" s="623">
        <v>0</v>
      </c>
      <c r="J521" s="623">
        <v>0</v>
      </c>
      <c r="K521" s="623">
        <v>2</v>
      </c>
      <c r="L521" s="623">
        <v>0</v>
      </c>
      <c r="M521" s="571">
        <v>88</v>
      </c>
    </row>
    <row r="522" spans="1:13" ht="16.5" customHeight="1">
      <c r="A522" s="1586"/>
      <c r="B522" s="1736"/>
      <c r="C522" s="631" t="s">
        <v>228</v>
      </c>
      <c r="D522" s="623">
        <v>1254</v>
      </c>
      <c r="E522" s="623">
        <v>90</v>
      </c>
      <c r="F522" s="623">
        <v>936</v>
      </c>
      <c r="G522" s="623">
        <v>24</v>
      </c>
      <c r="H522" s="623">
        <v>15</v>
      </c>
      <c r="I522" s="623">
        <v>6</v>
      </c>
      <c r="J522" s="623">
        <v>17</v>
      </c>
      <c r="K522" s="623">
        <v>2</v>
      </c>
      <c r="L522" s="623">
        <v>145</v>
      </c>
      <c r="M522" s="571">
        <v>19</v>
      </c>
    </row>
    <row r="523" spans="1:13" ht="16.5" customHeight="1">
      <c r="A523" s="1586"/>
      <c r="B523" s="1736" t="s">
        <v>916</v>
      </c>
      <c r="C523" s="631" t="s">
        <v>49</v>
      </c>
      <c r="D523" s="623">
        <v>33</v>
      </c>
      <c r="E523" s="623">
        <v>2</v>
      </c>
      <c r="F523" s="623">
        <v>1</v>
      </c>
      <c r="G523" s="623">
        <v>0</v>
      </c>
      <c r="H523" s="623">
        <v>0</v>
      </c>
      <c r="I523" s="623">
        <v>0</v>
      </c>
      <c r="J523" s="623">
        <v>0</v>
      </c>
      <c r="K523" s="623">
        <v>0</v>
      </c>
      <c r="L523" s="623">
        <v>0</v>
      </c>
      <c r="M523" s="571">
        <v>30</v>
      </c>
    </row>
    <row r="524" spans="1:13" ht="16.5" customHeight="1">
      <c r="A524" s="1586"/>
      <c r="B524" s="1736"/>
      <c r="C524" s="631" t="s">
        <v>228</v>
      </c>
      <c r="D524" s="623">
        <v>382</v>
      </c>
      <c r="E524" s="623">
        <v>33</v>
      </c>
      <c r="F524" s="623">
        <v>283</v>
      </c>
      <c r="G524" s="623">
        <v>5</v>
      </c>
      <c r="H524" s="623">
        <v>0</v>
      </c>
      <c r="I524" s="623">
        <v>3</v>
      </c>
      <c r="J524" s="623">
        <v>5</v>
      </c>
      <c r="K524" s="623">
        <v>2</v>
      </c>
      <c r="L524" s="623">
        <v>47</v>
      </c>
      <c r="M524" s="571">
        <v>4</v>
      </c>
    </row>
    <row r="525" spans="1:13" ht="16.5" customHeight="1">
      <c r="A525" s="1586"/>
      <c r="B525" s="1736" t="s">
        <v>917</v>
      </c>
      <c r="C525" s="631" t="s">
        <v>49</v>
      </c>
      <c r="D525" s="623">
        <v>332</v>
      </c>
      <c r="E525" s="623">
        <v>36</v>
      </c>
      <c r="F525" s="623">
        <v>35</v>
      </c>
      <c r="G525" s="623">
        <v>0</v>
      </c>
      <c r="H525" s="623">
        <v>0</v>
      </c>
      <c r="I525" s="623">
        <v>0</v>
      </c>
      <c r="J525" s="623">
        <v>1</v>
      </c>
      <c r="K525" s="623">
        <v>9</v>
      </c>
      <c r="L525" s="623">
        <v>0</v>
      </c>
      <c r="M525" s="571">
        <v>251</v>
      </c>
    </row>
    <row r="526" spans="1:13" ht="16.5" customHeight="1">
      <c r="A526" s="1586"/>
      <c r="B526" s="1736"/>
      <c r="C526" s="631" t="s">
        <v>228</v>
      </c>
      <c r="D526" s="623">
        <v>4190</v>
      </c>
      <c r="E526" s="623">
        <v>398</v>
      </c>
      <c r="F526" s="623">
        <v>3224</v>
      </c>
      <c r="G526" s="623">
        <v>0</v>
      </c>
      <c r="H526" s="623">
        <v>0</v>
      </c>
      <c r="I526" s="623">
        <v>22</v>
      </c>
      <c r="J526" s="623">
        <v>46</v>
      </c>
      <c r="K526" s="623">
        <v>14</v>
      </c>
      <c r="L526" s="623">
        <v>430</v>
      </c>
      <c r="M526" s="571">
        <v>56</v>
      </c>
    </row>
    <row r="527" spans="1:13" ht="16.5" customHeight="1">
      <c r="A527" s="1586"/>
      <c r="B527" s="1736" t="s">
        <v>48</v>
      </c>
      <c r="C527" s="631" t="s">
        <v>49</v>
      </c>
      <c r="D527" s="623">
        <v>56</v>
      </c>
      <c r="E527" s="623">
        <v>8</v>
      </c>
      <c r="F527" s="623">
        <v>18</v>
      </c>
      <c r="G527" s="623">
        <v>0</v>
      </c>
      <c r="H527" s="623">
        <v>0</v>
      </c>
      <c r="I527" s="623">
        <v>0</v>
      </c>
      <c r="J527" s="623">
        <v>0</v>
      </c>
      <c r="K527" s="623">
        <v>2</v>
      </c>
      <c r="L527" s="623">
        <v>1</v>
      </c>
      <c r="M527" s="571">
        <v>27</v>
      </c>
    </row>
    <row r="528" spans="1:13" ht="16.5" customHeight="1">
      <c r="A528" s="1586"/>
      <c r="B528" s="1736"/>
      <c r="C528" s="631" t="s">
        <v>228</v>
      </c>
      <c r="D528" s="623">
        <v>2465</v>
      </c>
      <c r="E528" s="623">
        <v>544</v>
      </c>
      <c r="F528" s="623">
        <v>1653</v>
      </c>
      <c r="G528" s="623">
        <v>0</v>
      </c>
      <c r="H528" s="623">
        <v>0</v>
      </c>
      <c r="I528" s="623">
        <v>1</v>
      </c>
      <c r="J528" s="623">
        <v>0</v>
      </c>
      <c r="K528" s="623">
        <v>1</v>
      </c>
      <c r="L528" s="623">
        <v>257</v>
      </c>
      <c r="M528" s="571">
        <v>9</v>
      </c>
    </row>
    <row r="529" spans="1:13" ht="16.5" customHeight="1">
      <c r="A529" s="1586"/>
      <c r="B529" s="1736" t="s">
        <v>47</v>
      </c>
      <c r="C529" s="631" t="s">
        <v>49</v>
      </c>
      <c r="D529" s="623">
        <v>0</v>
      </c>
      <c r="E529" s="623">
        <v>0</v>
      </c>
      <c r="F529" s="623">
        <v>0</v>
      </c>
      <c r="G529" s="623">
        <v>0</v>
      </c>
      <c r="H529" s="623">
        <v>0</v>
      </c>
      <c r="I529" s="623">
        <v>0</v>
      </c>
      <c r="J529" s="623">
        <v>0</v>
      </c>
      <c r="K529" s="623">
        <v>0</v>
      </c>
      <c r="L529" s="623">
        <v>0</v>
      </c>
      <c r="M529" s="571">
        <v>0</v>
      </c>
    </row>
    <row r="530" spans="1:13" ht="16.5" customHeight="1">
      <c r="A530" s="1586"/>
      <c r="B530" s="1736"/>
      <c r="C530" s="631" t="s">
        <v>228</v>
      </c>
      <c r="D530" s="623">
        <v>30</v>
      </c>
      <c r="E530" s="623">
        <v>5</v>
      </c>
      <c r="F530" s="623">
        <v>23</v>
      </c>
      <c r="G530" s="623">
        <v>0</v>
      </c>
      <c r="H530" s="623">
        <v>0</v>
      </c>
      <c r="I530" s="623">
        <v>0</v>
      </c>
      <c r="J530" s="623">
        <v>0</v>
      </c>
      <c r="K530" s="623">
        <v>0</v>
      </c>
      <c r="L530" s="623">
        <v>2</v>
      </c>
      <c r="M530" s="571">
        <v>0</v>
      </c>
    </row>
    <row r="531" spans="1:13" ht="16.5" customHeight="1">
      <c r="A531" s="1586"/>
      <c r="B531" s="1736" t="s">
        <v>45</v>
      </c>
      <c r="C531" s="631" t="s">
        <v>49</v>
      </c>
      <c r="D531" s="623">
        <v>7</v>
      </c>
      <c r="E531" s="623">
        <v>0</v>
      </c>
      <c r="F531" s="623">
        <v>0</v>
      </c>
      <c r="G531" s="623">
        <v>0</v>
      </c>
      <c r="H531" s="623">
        <v>0</v>
      </c>
      <c r="I531" s="623">
        <v>0</v>
      </c>
      <c r="J531" s="623">
        <v>0</v>
      </c>
      <c r="K531" s="623">
        <v>0</v>
      </c>
      <c r="L531" s="623">
        <v>0</v>
      </c>
      <c r="M531" s="571">
        <v>7</v>
      </c>
    </row>
    <row r="532" spans="1:13" ht="16.5" customHeight="1">
      <c r="A532" s="1586"/>
      <c r="B532" s="1736"/>
      <c r="C532" s="631" t="s">
        <v>228</v>
      </c>
      <c r="D532" s="623">
        <v>243</v>
      </c>
      <c r="E532" s="623">
        <v>21</v>
      </c>
      <c r="F532" s="623">
        <v>174</v>
      </c>
      <c r="G532" s="623">
        <v>0</v>
      </c>
      <c r="H532" s="623">
        <v>0</v>
      </c>
      <c r="I532" s="623">
        <v>4</v>
      </c>
      <c r="J532" s="623">
        <v>4</v>
      </c>
      <c r="K532" s="623">
        <v>2</v>
      </c>
      <c r="L532" s="623">
        <v>27</v>
      </c>
      <c r="M532" s="571">
        <v>11</v>
      </c>
    </row>
    <row r="533" spans="1:13" ht="16.5" customHeight="1">
      <c r="A533" s="1586" t="s">
        <v>299</v>
      </c>
      <c r="B533" s="1736" t="s">
        <v>46</v>
      </c>
      <c r="C533" s="631" t="s">
        <v>49</v>
      </c>
      <c r="D533" s="623">
        <v>267</v>
      </c>
      <c r="E533" s="623">
        <v>31</v>
      </c>
      <c r="F533" s="623">
        <v>40</v>
      </c>
      <c r="G533" s="623">
        <v>2</v>
      </c>
      <c r="H533" s="623">
        <v>0</v>
      </c>
      <c r="I533" s="623">
        <v>0</v>
      </c>
      <c r="J533" s="623">
        <v>1</v>
      </c>
      <c r="K533" s="623">
        <v>9</v>
      </c>
      <c r="L533" s="623">
        <v>1</v>
      </c>
      <c r="M533" s="571">
        <v>183</v>
      </c>
    </row>
    <row r="534" spans="1:13" ht="16.5" customHeight="1">
      <c r="A534" s="1586"/>
      <c r="B534" s="1736"/>
      <c r="C534" s="631" t="s">
        <v>228</v>
      </c>
      <c r="D534" s="623">
        <v>5239</v>
      </c>
      <c r="E534" s="623">
        <v>757</v>
      </c>
      <c r="F534" s="623">
        <v>3797</v>
      </c>
      <c r="G534" s="623">
        <v>12</v>
      </c>
      <c r="H534" s="623">
        <v>10</v>
      </c>
      <c r="I534" s="623">
        <v>15</v>
      </c>
      <c r="J534" s="623">
        <v>31</v>
      </c>
      <c r="K534" s="623">
        <v>11</v>
      </c>
      <c r="L534" s="623">
        <v>549</v>
      </c>
      <c r="M534" s="571">
        <v>57</v>
      </c>
    </row>
    <row r="535" spans="1:13" ht="16.5" customHeight="1">
      <c r="A535" s="1586"/>
      <c r="B535" s="1736" t="s">
        <v>44</v>
      </c>
      <c r="C535" s="631" t="s">
        <v>49</v>
      </c>
      <c r="D535" s="623">
        <v>11</v>
      </c>
      <c r="E535" s="623">
        <v>1</v>
      </c>
      <c r="F535" s="623">
        <v>1</v>
      </c>
      <c r="G535" s="623">
        <v>0</v>
      </c>
      <c r="H535" s="623">
        <v>0</v>
      </c>
      <c r="I535" s="623">
        <v>0</v>
      </c>
      <c r="J535" s="623">
        <v>0</v>
      </c>
      <c r="K535" s="623">
        <v>0</v>
      </c>
      <c r="L535" s="623">
        <v>0</v>
      </c>
      <c r="M535" s="571">
        <v>9</v>
      </c>
    </row>
    <row r="536" spans="1:13" ht="16.5" customHeight="1">
      <c r="A536" s="1586"/>
      <c r="B536" s="1736"/>
      <c r="C536" s="631" t="s">
        <v>228</v>
      </c>
      <c r="D536" s="623">
        <v>210</v>
      </c>
      <c r="E536" s="623">
        <v>20</v>
      </c>
      <c r="F536" s="623">
        <v>154</v>
      </c>
      <c r="G536" s="623">
        <v>0</v>
      </c>
      <c r="H536" s="623">
        <v>0</v>
      </c>
      <c r="I536" s="623">
        <v>2</v>
      </c>
      <c r="J536" s="623">
        <v>3</v>
      </c>
      <c r="K536" s="623">
        <v>0</v>
      </c>
      <c r="L536" s="623">
        <v>29</v>
      </c>
      <c r="M536" s="571">
        <v>2</v>
      </c>
    </row>
    <row r="537" spans="1:13" ht="16.5" customHeight="1">
      <c r="A537" s="1586"/>
      <c r="B537" s="1736" t="s">
        <v>915</v>
      </c>
      <c r="C537" s="631" t="s">
        <v>49</v>
      </c>
      <c r="D537" s="623">
        <v>27</v>
      </c>
      <c r="E537" s="623">
        <v>3</v>
      </c>
      <c r="F537" s="623">
        <v>3</v>
      </c>
      <c r="G537" s="623">
        <v>2</v>
      </c>
      <c r="H537" s="623">
        <v>0</v>
      </c>
      <c r="I537" s="623">
        <v>0</v>
      </c>
      <c r="J537" s="623">
        <v>0</v>
      </c>
      <c r="K537" s="623">
        <v>1</v>
      </c>
      <c r="L537" s="623">
        <v>0</v>
      </c>
      <c r="M537" s="571">
        <v>18</v>
      </c>
    </row>
    <row r="538" spans="1:13" ht="16.5" customHeight="1">
      <c r="A538" s="1586"/>
      <c r="B538" s="1736"/>
      <c r="C538" s="631" t="s">
        <v>228</v>
      </c>
      <c r="D538" s="623">
        <v>278</v>
      </c>
      <c r="E538" s="623">
        <v>20</v>
      </c>
      <c r="F538" s="623">
        <v>197</v>
      </c>
      <c r="G538" s="623">
        <v>12</v>
      </c>
      <c r="H538" s="623">
        <v>10</v>
      </c>
      <c r="I538" s="623">
        <v>1</v>
      </c>
      <c r="J538" s="623">
        <v>3</v>
      </c>
      <c r="K538" s="623">
        <v>0</v>
      </c>
      <c r="L538" s="623">
        <v>29</v>
      </c>
      <c r="M538" s="571">
        <v>6</v>
      </c>
    </row>
    <row r="539" spans="1:13" ht="16.5" customHeight="1">
      <c r="A539" s="1586"/>
      <c r="B539" s="1736" t="s">
        <v>916</v>
      </c>
      <c r="C539" s="631" t="s">
        <v>49</v>
      </c>
      <c r="D539" s="623">
        <v>11</v>
      </c>
      <c r="E539" s="623">
        <v>2</v>
      </c>
      <c r="F539" s="623">
        <v>0</v>
      </c>
      <c r="G539" s="623">
        <v>0</v>
      </c>
      <c r="H539" s="623">
        <v>0</v>
      </c>
      <c r="I539" s="623">
        <v>0</v>
      </c>
      <c r="J539" s="623">
        <v>0</v>
      </c>
      <c r="K539" s="623">
        <v>0</v>
      </c>
      <c r="L539" s="623">
        <v>0</v>
      </c>
      <c r="M539" s="571">
        <v>9</v>
      </c>
    </row>
    <row r="540" spans="1:13" ht="17.25" customHeight="1">
      <c r="A540" s="1586"/>
      <c r="B540" s="1736"/>
      <c r="C540" s="631" t="s">
        <v>228</v>
      </c>
      <c r="D540" s="623">
        <v>131</v>
      </c>
      <c r="E540" s="623">
        <v>9</v>
      </c>
      <c r="F540" s="623">
        <v>100</v>
      </c>
      <c r="G540" s="623">
        <v>0</v>
      </c>
      <c r="H540" s="623">
        <v>0</v>
      </c>
      <c r="I540" s="623">
        <v>1</v>
      </c>
      <c r="J540" s="623">
        <v>1</v>
      </c>
      <c r="K540" s="623">
        <v>2</v>
      </c>
      <c r="L540" s="623">
        <v>16</v>
      </c>
      <c r="M540" s="571">
        <v>2</v>
      </c>
    </row>
    <row r="541" spans="1:13" ht="16.5" customHeight="1">
      <c r="A541" s="1586"/>
      <c r="B541" s="1736" t="s">
        <v>917</v>
      </c>
      <c r="C541" s="631" t="s">
        <v>49</v>
      </c>
      <c r="D541" s="623">
        <v>176</v>
      </c>
      <c r="E541" s="623">
        <v>18</v>
      </c>
      <c r="F541" s="623">
        <v>25</v>
      </c>
      <c r="G541" s="623">
        <v>0</v>
      </c>
      <c r="H541" s="623">
        <v>0</v>
      </c>
      <c r="I541" s="623">
        <v>0</v>
      </c>
      <c r="J541" s="623">
        <v>1</v>
      </c>
      <c r="K541" s="623">
        <v>6</v>
      </c>
      <c r="L541" s="623">
        <v>0</v>
      </c>
      <c r="M541" s="571">
        <v>126</v>
      </c>
    </row>
    <row r="542" spans="1:13" ht="16.5" customHeight="1">
      <c r="A542" s="1586"/>
      <c r="B542" s="1736"/>
      <c r="C542" s="631" t="s">
        <v>228</v>
      </c>
      <c r="D542" s="623">
        <v>2525</v>
      </c>
      <c r="E542" s="623">
        <v>257</v>
      </c>
      <c r="F542" s="623">
        <v>1939</v>
      </c>
      <c r="G542" s="623">
        <v>0</v>
      </c>
      <c r="H542" s="623">
        <v>0</v>
      </c>
      <c r="I542" s="623">
        <v>8</v>
      </c>
      <c r="J542" s="623">
        <v>22</v>
      </c>
      <c r="K542" s="623">
        <v>8</v>
      </c>
      <c r="L542" s="623">
        <v>257</v>
      </c>
      <c r="M542" s="571">
        <v>34</v>
      </c>
    </row>
    <row r="543" spans="1:13" ht="16.5" customHeight="1">
      <c r="A543" s="1586"/>
      <c r="B543" s="1736" t="s">
        <v>48</v>
      </c>
      <c r="C543" s="631" t="s">
        <v>49</v>
      </c>
      <c r="D543" s="623">
        <v>40</v>
      </c>
      <c r="E543" s="623">
        <v>7</v>
      </c>
      <c r="F543" s="623">
        <v>11</v>
      </c>
      <c r="G543" s="623">
        <v>0</v>
      </c>
      <c r="H543" s="623">
        <v>0</v>
      </c>
      <c r="I543" s="623">
        <v>0</v>
      </c>
      <c r="J543" s="623">
        <v>0</v>
      </c>
      <c r="K543" s="623">
        <v>2</v>
      </c>
      <c r="L543" s="623">
        <v>1</v>
      </c>
      <c r="M543" s="571">
        <v>19</v>
      </c>
    </row>
    <row r="544" spans="1:13" ht="16.5" customHeight="1">
      <c r="A544" s="1586"/>
      <c r="B544" s="1736"/>
      <c r="C544" s="631" t="s">
        <v>228</v>
      </c>
      <c r="D544" s="623">
        <v>1970</v>
      </c>
      <c r="E544" s="623">
        <v>439</v>
      </c>
      <c r="F544" s="623">
        <v>1317</v>
      </c>
      <c r="G544" s="623">
        <v>0</v>
      </c>
      <c r="H544" s="623">
        <v>0</v>
      </c>
      <c r="I544" s="623">
        <v>1</v>
      </c>
      <c r="J544" s="623">
        <v>0</v>
      </c>
      <c r="K544" s="623">
        <v>1</v>
      </c>
      <c r="L544" s="623">
        <v>203</v>
      </c>
      <c r="M544" s="571">
        <v>9</v>
      </c>
    </row>
    <row r="545" spans="1:13" ht="16.5" customHeight="1">
      <c r="A545" s="1586"/>
      <c r="B545" s="1736" t="s">
        <v>47</v>
      </c>
      <c r="C545" s="631" t="s">
        <v>49</v>
      </c>
      <c r="D545" s="623">
        <v>0</v>
      </c>
      <c r="E545" s="623">
        <v>0</v>
      </c>
      <c r="F545" s="623">
        <v>0</v>
      </c>
      <c r="G545" s="623">
        <v>0</v>
      </c>
      <c r="H545" s="623">
        <v>0</v>
      </c>
      <c r="I545" s="623">
        <v>0</v>
      </c>
      <c r="J545" s="623">
        <v>0</v>
      </c>
      <c r="K545" s="623">
        <v>0</v>
      </c>
      <c r="L545" s="623">
        <v>0</v>
      </c>
      <c r="M545" s="571">
        <v>0</v>
      </c>
    </row>
    <row r="546" spans="1:13" ht="16.5" customHeight="1">
      <c r="A546" s="1586"/>
      <c r="B546" s="1736"/>
      <c r="C546" s="631" t="s">
        <v>228</v>
      </c>
      <c r="D546" s="623">
        <v>11</v>
      </c>
      <c r="E546" s="623">
        <v>2</v>
      </c>
      <c r="F546" s="623">
        <v>8</v>
      </c>
      <c r="G546" s="623">
        <v>0</v>
      </c>
      <c r="H546" s="623">
        <v>0</v>
      </c>
      <c r="I546" s="623">
        <v>0</v>
      </c>
      <c r="J546" s="623">
        <v>0</v>
      </c>
      <c r="K546" s="623">
        <v>0</v>
      </c>
      <c r="L546" s="623">
        <v>1</v>
      </c>
      <c r="M546" s="571">
        <v>0</v>
      </c>
    </row>
    <row r="547" spans="1:13" ht="16.5" customHeight="1">
      <c r="A547" s="1586"/>
      <c r="B547" s="1736" t="s">
        <v>45</v>
      </c>
      <c r="C547" s="631" t="s">
        <v>49</v>
      </c>
      <c r="D547" s="623">
        <v>2</v>
      </c>
      <c r="E547" s="623">
        <v>0</v>
      </c>
      <c r="F547" s="623">
        <v>0</v>
      </c>
      <c r="G547" s="623">
        <v>0</v>
      </c>
      <c r="H547" s="623">
        <v>0</v>
      </c>
      <c r="I547" s="623">
        <v>0</v>
      </c>
      <c r="J547" s="623">
        <v>0</v>
      </c>
      <c r="K547" s="623">
        <v>0</v>
      </c>
      <c r="L547" s="623">
        <v>0</v>
      </c>
      <c r="M547" s="571">
        <v>2</v>
      </c>
    </row>
    <row r="548" spans="1:13" ht="16.5" customHeight="1">
      <c r="A548" s="1586"/>
      <c r="B548" s="1736"/>
      <c r="C548" s="631" t="s">
        <v>228</v>
      </c>
      <c r="D548" s="623">
        <v>114</v>
      </c>
      <c r="E548" s="623">
        <v>10</v>
      </c>
      <c r="F548" s="623">
        <v>82</v>
      </c>
      <c r="G548" s="623">
        <v>0</v>
      </c>
      <c r="H548" s="623">
        <v>0</v>
      </c>
      <c r="I548" s="623">
        <v>2</v>
      </c>
      <c r="J548" s="623">
        <v>2</v>
      </c>
      <c r="K548" s="623">
        <v>0</v>
      </c>
      <c r="L548" s="623">
        <v>14</v>
      </c>
      <c r="M548" s="571">
        <v>4</v>
      </c>
    </row>
    <row r="549" spans="1:13" ht="16.5" customHeight="1">
      <c r="A549" s="1586" t="s">
        <v>300</v>
      </c>
      <c r="B549" s="1736" t="s">
        <v>46</v>
      </c>
      <c r="C549" s="631" t="s">
        <v>49</v>
      </c>
      <c r="D549" s="623">
        <v>329</v>
      </c>
      <c r="E549" s="623">
        <v>37</v>
      </c>
      <c r="F549" s="623">
        <v>30</v>
      </c>
      <c r="G549" s="623">
        <v>0</v>
      </c>
      <c r="H549" s="623">
        <v>0</v>
      </c>
      <c r="I549" s="623">
        <v>0</v>
      </c>
      <c r="J549" s="623">
        <v>0</v>
      </c>
      <c r="K549" s="623">
        <v>4</v>
      </c>
      <c r="L549" s="623">
        <v>0</v>
      </c>
      <c r="M549" s="571">
        <v>258</v>
      </c>
    </row>
    <row r="550" spans="1:13" ht="16.5" customHeight="1">
      <c r="A550" s="1586"/>
      <c r="B550" s="1736"/>
      <c r="C550" s="631" t="s">
        <v>228</v>
      </c>
      <c r="D550" s="623">
        <v>3865</v>
      </c>
      <c r="E550" s="623">
        <v>386</v>
      </c>
      <c r="F550" s="623">
        <v>2897</v>
      </c>
      <c r="G550" s="623">
        <v>17</v>
      </c>
      <c r="H550" s="623">
        <v>5</v>
      </c>
      <c r="I550" s="623">
        <v>24</v>
      </c>
      <c r="J550" s="623">
        <v>47</v>
      </c>
      <c r="K550" s="623">
        <v>12</v>
      </c>
      <c r="L550" s="623">
        <v>430</v>
      </c>
      <c r="M550" s="571">
        <v>47</v>
      </c>
    </row>
    <row r="551" spans="1:13" ht="16.5" customHeight="1">
      <c r="A551" s="1586"/>
      <c r="B551" s="1736" t="s">
        <v>44</v>
      </c>
      <c r="C551" s="631" t="s">
        <v>49</v>
      </c>
      <c r="D551" s="623">
        <v>32</v>
      </c>
      <c r="E551" s="623">
        <v>2</v>
      </c>
      <c r="F551" s="623">
        <v>1</v>
      </c>
      <c r="G551" s="623">
        <v>0</v>
      </c>
      <c r="H551" s="623">
        <v>0</v>
      </c>
      <c r="I551" s="623">
        <v>0</v>
      </c>
      <c r="J551" s="623">
        <v>0</v>
      </c>
      <c r="K551" s="623">
        <v>0</v>
      </c>
      <c r="L551" s="623">
        <v>0</v>
      </c>
      <c r="M551" s="571">
        <v>29</v>
      </c>
    </row>
    <row r="552" spans="1:13" ht="16.5" customHeight="1">
      <c r="A552" s="1586"/>
      <c r="B552" s="1736"/>
      <c r="C552" s="631" t="s">
        <v>228</v>
      </c>
      <c r="D552" s="623">
        <v>330</v>
      </c>
      <c r="E552" s="623">
        <v>32</v>
      </c>
      <c r="F552" s="623">
        <v>247</v>
      </c>
      <c r="G552" s="623">
        <v>0</v>
      </c>
      <c r="H552" s="623">
        <v>0</v>
      </c>
      <c r="I552" s="623">
        <v>1</v>
      </c>
      <c r="J552" s="623">
        <v>3</v>
      </c>
      <c r="K552" s="623">
        <v>2</v>
      </c>
      <c r="L552" s="623">
        <v>42</v>
      </c>
      <c r="M552" s="571">
        <v>3</v>
      </c>
    </row>
    <row r="553" spans="1:13" ht="16.5" customHeight="1">
      <c r="A553" s="1586"/>
      <c r="B553" s="1736" t="s">
        <v>915</v>
      </c>
      <c r="C553" s="631" t="s">
        <v>49</v>
      </c>
      <c r="D553" s="623">
        <v>98</v>
      </c>
      <c r="E553" s="623">
        <v>16</v>
      </c>
      <c r="F553" s="623">
        <v>11</v>
      </c>
      <c r="G553" s="623">
        <v>0</v>
      </c>
      <c r="H553" s="623">
        <v>0</v>
      </c>
      <c r="I553" s="623">
        <v>0</v>
      </c>
      <c r="J553" s="623">
        <v>0</v>
      </c>
      <c r="K553" s="623">
        <v>1</v>
      </c>
      <c r="L553" s="623">
        <v>0</v>
      </c>
      <c r="M553" s="571">
        <v>70</v>
      </c>
    </row>
    <row r="554" spans="1:13" ht="16.5" customHeight="1">
      <c r="A554" s="1586"/>
      <c r="B554" s="1736"/>
      <c r="C554" s="631" t="s">
        <v>228</v>
      </c>
      <c r="D554" s="623">
        <v>976</v>
      </c>
      <c r="E554" s="623">
        <v>70</v>
      </c>
      <c r="F554" s="623">
        <v>739</v>
      </c>
      <c r="G554" s="623">
        <v>12</v>
      </c>
      <c r="H554" s="623">
        <v>5</v>
      </c>
      <c r="I554" s="623">
        <v>5</v>
      </c>
      <c r="J554" s="623">
        <v>14</v>
      </c>
      <c r="K554" s="623">
        <v>2</v>
      </c>
      <c r="L554" s="623">
        <v>116</v>
      </c>
      <c r="M554" s="571">
        <v>13</v>
      </c>
    </row>
    <row r="555" spans="1:13" ht="16.5" customHeight="1">
      <c r="A555" s="1586"/>
      <c r="B555" s="1736" t="s">
        <v>916</v>
      </c>
      <c r="C555" s="631" t="s">
        <v>49</v>
      </c>
      <c r="D555" s="623">
        <v>22</v>
      </c>
      <c r="E555" s="623">
        <v>0</v>
      </c>
      <c r="F555" s="623">
        <v>1</v>
      </c>
      <c r="G555" s="623">
        <v>0</v>
      </c>
      <c r="H555" s="623">
        <v>0</v>
      </c>
      <c r="I555" s="623">
        <v>0</v>
      </c>
      <c r="J555" s="623">
        <v>0</v>
      </c>
      <c r="K555" s="623">
        <v>0</v>
      </c>
      <c r="L555" s="623">
        <v>0</v>
      </c>
      <c r="M555" s="571">
        <v>21</v>
      </c>
    </row>
    <row r="556" spans="1:13" ht="16.5" customHeight="1">
      <c r="A556" s="1586"/>
      <c r="B556" s="1736"/>
      <c r="C556" s="631" t="s">
        <v>228</v>
      </c>
      <c r="D556" s="623">
        <v>251</v>
      </c>
      <c r="E556" s="623">
        <v>24</v>
      </c>
      <c r="F556" s="623">
        <v>183</v>
      </c>
      <c r="G556" s="623">
        <v>5</v>
      </c>
      <c r="H556" s="623">
        <v>0</v>
      </c>
      <c r="I556" s="623">
        <v>2</v>
      </c>
      <c r="J556" s="623">
        <v>4</v>
      </c>
      <c r="K556" s="623">
        <v>0</v>
      </c>
      <c r="L556" s="623">
        <v>31</v>
      </c>
      <c r="M556" s="571">
        <v>2</v>
      </c>
    </row>
    <row r="557" spans="1:13" ht="16.5" customHeight="1">
      <c r="A557" s="1586"/>
      <c r="B557" s="1736" t="s">
        <v>917</v>
      </c>
      <c r="C557" s="631" t="s">
        <v>49</v>
      </c>
      <c r="D557" s="623">
        <v>156</v>
      </c>
      <c r="E557" s="623">
        <v>18</v>
      </c>
      <c r="F557" s="623">
        <v>10</v>
      </c>
      <c r="G557" s="623">
        <v>0</v>
      </c>
      <c r="H557" s="623">
        <v>0</v>
      </c>
      <c r="I557" s="623">
        <v>0</v>
      </c>
      <c r="J557" s="623">
        <v>0</v>
      </c>
      <c r="K557" s="623">
        <v>3</v>
      </c>
      <c r="L557" s="623">
        <v>0</v>
      </c>
      <c r="M557" s="571">
        <v>125</v>
      </c>
    </row>
    <row r="558" spans="1:13" ht="16.5" customHeight="1">
      <c r="A558" s="1586"/>
      <c r="B558" s="1736"/>
      <c r="C558" s="631" t="s">
        <v>228</v>
      </c>
      <c r="D558" s="623">
        <v>1665</v>
      </c>
      <c r="E558" s="623">
        <v>141</v>
      </c>
      <c r="F558" s="623">
        <v>1285</v>
      </c>
      <c r="G558" s="623">
        <v>0</v>
      </c>
      <c r="H558" s="623">
        <v>0</v>
      </c>
      <c r="I558" s="623">
        <v>14</v>
      </c>
      <c r="J558" s="623">
        <v>24</v>
      </c>
      <c r="K558" s="623">
        <v>6</v>
      </c>
      <c r="L558" s="623">
        <v>173</v>
      </c>
      <c r="M558" s="571">
        <v>22</v>
      </c>
    </row>
    <row r="559" spans="1:13" ht="16.5" customHeight="1">
      <c r="A559" s="1586"/>
      <c r="B559" s="1736" t="s">
        <v>48</v>
      </c>
      <c r="C559" s="631" t="s">
        <v>49</v>
      </c>
      <c r="D559" s="623">
        <v>16</v>
      </c>
      <c r="E559" s="623">
        <v>1</v>
      </c>
      <c r="F559" s="623">
        <v>7</v>
      </c>
      <c r="G559" s="623">
        <v>0</v>
      </c>
      <c r="H559" s="623">
        <v>0</v>
      </c>
      <c r="I559" s="623">
        <v>0</v>
      </c>
      <c r="J559" s="623">
        <v>0</v>
      </c>
      <c r="K559" s="623">
        <v>0</v>
      </c>
      <c r="L559" s="623">
        <v>0</v>
      </c>
      <c r="M559" s="571">
        <v>8</v>
      </c>
    </row>
    <row r="560" spans="1:13" ht="16.5" customHeight="1">
      <c r="A560" s="1586"/>
      <c r="B560" s="1736"/>
      <c r="C560" s="631" t="s">
        <v>228</v>
      </c>
      <c r="D560" s="623">
        <v>495</v>
      </c>
      <c r="E560" s="623">
        <v>105</v>
      </c>
      <c r="F560" s="623">
        <v>336</v>
      </c>
      <c r="G560" s="623">
        <v>0</v>
      </c>
      <c r="H560" s="623">
        <v>0</v>
      </c>
      <c r="I560" s="623">
        <v>0</v>
      </c>
      <c r="J560" s="623">
        <v>0</v>
      </c>
      <c r="K560" s="623">
        <v>0</v>
      </c>
      <c r="L560" s="623">
        <v>54</v>
      </c>
      <c r="M560" s="571">
        <v>0</v>
      </c>
    </row>
    <row r="561" spans="1:13" ht="16.5" customHeight="1">
      <c r="A561" s="1586"/>
      <c r="B561" s="1736" t="s">
        <v>47</v>
      </c>
      <c r="C561" s="631" t="s">
        <v>49</v>
      </c>
      <c r="D561" s="623">
        <v>0</v>
      </c>
      <c r="E561" s="623">
        <v>0</v>
      </c>
      <c r="F561" s="623">
        <v>0</v>
      </c>
      <c r="G561" s="623">
        <v>0</v>
      </c>
      <c r="H561" s="623">
        <v>0</v>
      </c>
      <c r="I561" s="623">
        <v>0</v>
      </c>
      <c r="J561" s="623">
        <v>0</v>
      </c>
      <c r="K561" s="623">
        <v>0</v>
      </c>
      <c r="L561" s="623">
        <v>0</v>
      </c>
      <c r="M561" s="571">
        <v>0</v>
      </c>
    </row>
    <row r="562" spans="1:13" ht="16.5" customHeight="1">
      <c r="A562" s="1586"/>
      <c r="B562" s="1736"/>
      <c r="C562" s="631" t="s">
        <v>228</v>
      </c>
      <c r="D562" s="623">
        <v>19</v>
      </c>
      <c r="E562" s="623">
        <v>3</v>
      </c>
      <c r="F562" s="623">
        <v>15</v>
      </c>
      <c r="G562" s="623">
        <v>0</v>
      </c>
      <c r="H562" s="623">
        <v>0</v>
      </c>
      <c r="I562" s="623">
        <v>0</v>
      </c>
      <c r="J562" s="623">
        <v>0</v>
      </c>
      <c r="K562" s="623">
        <v>0</v>
      </c>
      <c r="L562" s="623">
        <v>1</v>
      </c>
      <c r="M562" s="571">
        <v>0</v>
      </c>
    </row>
    <row r="563" spans="1:13" ht="16.5" customHeight="1">
      <c r="A563" s="1586"/>
      <c r="B563" s="1734" t="s">
        <v>45</v>
      </c>
      <c r="C563" s="302" t="s">
        <v>49</v>
      </c>
      <c r="D563" s="570">
        <v>5</v>
      </c>
      <c r="E563" s="570">
        <v>0</v>
      </c>
      <c r="F563" s="570">
        <v>0</v>
      </c>
      <c r="G563" s="570">
        <v>0</v>
      </c>
      <c r="H563" s="570">
        <v>0</v>
      </c>
      <c r="I563" s="570">
        <v>0</v>
      </c>
      <c r="J563" s="570">
        <v>0</v>
      </c>
      <c r="K563" s="570">
        <v>0</v>
      </c>
      <c r="L563" s="570">
        <v>0</v>
      </c>
      <c r="M563" s="571">
        <v>5</v>
      </c>
    </row>
    <row r="564" spans="1:13" ht="17.25" customHeight="1" thickBot="1">
      <c r="A564" s="1737"/>
      <c r="B564" s="1735"/>
      <c r="C564" s="320" t="s">
        <v>228</v>
      </c>
      <c r="D564" s="572">
        <v>129</v>
      </c>
      <c r="E564" s="572">
        <v>11</v>
      </c>
      <c r="F564" s="572">
        <v>92</v>
      </c>
      <c r="G564" s="572">
        <v>0</v>
      </c>
      <c r="H564" s="572">
        <v>0</v>
      </c>
      <c r="I564" s="572">
        <v>2</v>
      </c>
      <c r="J564" s="572">
        <v>2</v>
      </c>
      <c r="K564" s="572">
        <v>2</v>
      </c>
      <c r="L564" s="572">
        <v>13</v>
      </c>
      <c r="M564" s="573">
        <v>7</v>
      </c>
    </row>
    <row r="565" spans="1:13" ht="16.5" customHeight="1">
      <c r="A565" s="1617" t="s">
        <v>328</v>
      </c>
      <c r="B565" s="1738" t="s">
        <v>46</v>
      </c>
      <c r="C565" s="319" t="s">
        <v>49</v>
      </c>
      <c r="D565" s="568">
        <v>698</v>
      </c>
      <c r="E565" s="568">
        <v>109</v>
      </c>
      <c r="F565" s="568">
        <v>79</v>
      </c>
      <c r="G565" s="568">
        <v>3</v>
      </c>
      <c r="H565" s="568">
        <v>1</v>
      </c>
      <c r="I565" s="568">
        <v>0</v>
      </c>
      <c r="J565" s="568">
        <v>1</v>
      </c>
      <c r="K565" s="568">
        <v>41</v>
      </c>
      <c r="L565" s="568">
        <v>1</v>
      </c>
      <c r="M565" s="569">
        <v>463</v>
      </c>
    </row>
    <row r="566" spans="1:13" ht="16.5" customHeight="1">
      <c r="A566" s="1586"/>
      <c r="B566" s="1734"/>
      <c r="C566" s="302" t="s">
        <v>228</v>
      </c>
      <c r="D566" s="570">
        <v>13187</v>
      </c>
      <c r="E566" s="570">
        <v>1954</v>
      </c>
      <c r="F566" s="570">
        <v>8744</v>
      </c>
      <c r="G566" s="570">
        <v>52</v>
      </c>
      <c r="H566" s="570">
        <v>19</v>
      </c>
      <c r="I566" s="570">
        <v>39</v>
      </c>
      <c r="J566" s="570">
        <v>45</v>
      </c>
      <c r="K566" s="570">
        <v>39</v>
      </c>
      <c r="L566" s="570">
        <v>1075</v>
      </c>
      <c r="M566" s="571">
        <v>1220</v>
      </c>
    </row>
    <row r="567" spans="1:13" ht="16.5" customHeight="1">
      <c r="A567" s="1586"/>
      <c r="B567" s="1736" t="s">
        <v>44</v>
      </c>
      <c r="C567" s="631" t="s">
        <v>49</v>
      </c>
      <c r="D567" s="623">
        <v>44</v>
      </c>
      <c r="E567" s="623">
        <v>3</v>
      </c>
      <c r="F567" s="623">
        <v>2</v>
      </c>
      <c r="G567" s="623">
        <v>2</v>
      </c>
      <c r="H567" s="623">
        <v>1</v>
      </c>
      <c r="I567" s="623">
        <v>0</v>
      </c>
      <c r="J567" s="623">
        <v>0</v>
      </c>
      <c r="K567" s="623">
        <v>2</v>
      </c>
      <c r="L567" s="623">
        <v>0</v>
      </c>
      <c r="M567" s="571">
        <v>34</v>
      </c>
    </row>
    <row r="568" spans="1:13" ht="16.5" customHeight="1">
      <c r="A568" s="1586"/>
      <c r="B568" s="1736"/>
      <c r="C568" s="631" t="s">
        <v>228</v>
      </c>
      <c r="D568" s="623">
        <v>592</v>
      </c>
      <c r="E568" s="623">
        <v>62</v>
      </c>
      <c r="F568" s="623">
        <v>378</v>
      </c>
      <c r="G568" s="623">
        <v>23</v>
      </c>
      <c r="H568" s="623">
        <v>7</v>
      </c>
      <c r="I568" s="623">
        <v>0</v>
      </c>
      <c r="J568" s="623">
        <v>0</v>
      </c>
      <c r="K568" s="623">
        <v>1</v>
      </c>
      <c r="L568" s="623">
        <v>71</v>
      </c>
      <c r="M568" s="571">
        <v>50</v>
      </c>
    </row>
    <row r="569" spans="1:13" ht="16.5" customHeight="1">
      <c r="A569" s="1586"/>
      <c r="B569" s="1736" t="s">
        <v>915</v>
      </c>
      <c r="C569" s="631" t="s">
        <v>49</v>
      </c>
      <c r="D569" s="623">
        <v>148</v>
      </c>
      <c r="E569" s="623">
        <v>35</v>
      </c>
      <c r="F569" s="623">
        <v>7</v>
      </c>
      <c r="G569" s="623">
        <v>1</v>
      </c>
      <c r="H569" s="623">
        <v>0</v>
      </c>
      <c r="I569" s="623">
        <v>0</v>
      </c>
      <c r="J569" s="623">
        <v>0</v>
      </c>
      <c r="K569" s="623">
        <v>11</v>
      </c>
      <c r="L569" s="623">
        <v>0</v>
      </c>
      <c r="M569" s="571">
        <v>94</v>
      </c>
    </row>
    <row r="570" spans="1:13" ht="16.5" customHeight="1">
      <c r="A570" s="1586"/>
      <c r="B570" s="1736"/>
      <c r="C570" s="631" t="s">
        <v>228</v>
      </c>
      <c r="D570" s="623">
        <v>1285</v>
      </c>
      <c r="E570" s="623">
        <v>91</v>
      </c>
      <c r="F570" s="623">
        <v>913</v>
      </c>
      <c r="G570" s="623">
        <v>23</v>
      </c>
      <c r="H570" s="623">
        <v>11</v>
      </c>
      <c r="I570" s="623">
        <v>10</v>
      </c>
      <c r="J570" s="623">
        <v>6</v>
      </c>
      <c r="K570" s="623">
        <v>10</v>
      </c>
      <c r="L570" s="623">
        <v>154</v>
      </c>
      <c r="M570" s="571">
        <v>67</v>
      </c>
    </row>
    <row r="571" spans="1:13" ht="16.5" customHeight="1">
      <c r="A571" s="1586"/>
      <c r="B571" s="1736" t="s">
        <v>916</v>
      </c>
      <c r="C571" s="631" t="s">
        <v>49</v>
      </c>
      <c r="D571" s="623">
        <v>49</v>
      </c>
      <c r="E571" s="623">
        <v>1</v>
      </c>
      <c r="F571" s="623">
        <v>1</v>
      </c>
      <c r="G571" s="623">
        <v>0</v>
      </c>
      <c r="H571" s="623">
        <v>0</v>
      </c>
      <c r="I571" s="623">
        <v>0</v>
      </c>
      <c r="J571" s="623">
        <v>0</v>
      </c>
      <c r="K571" s="623">
        <v>1</v>
      </c>
      <c r="L571" s="623">
        <v>0</v>
      </c>
      <c r="M571" s="571">
        <v>46</v>
      </c>
    </row>
    <row r="572" spans="1:13" ht="16.5" customHeight="1">
      <c r="A572" s="1586"/>
      <c r="B572" s="1736"/>
      <c r="C572" s="631" t="s">
        <v>228</v>
      </c>
      <c r="D572" s="623">
        <v>509</v>
      </c>
      <c r="E572" s="623">
        <v>60</v>
      </c>
      <c r="F572" s="623">
        <v>337</v>
      </c>
      <c r="G572" s="623">
        <v>0</v>
      </c>
      <c r="H572" s="623">
        <v>0</v>
      </c>
      <c r="I572" s="623">
        <v>1</v>
      </c>
      <c r="J572" s="623">
        <v>2</v>
      </c>
      <c r="K572" s="623">
        <v>6</v>
      </c>
      <c r="L572" s="623">
        <v>70</v>
      </c>
      <c r="M572" s="571">
        <v>33</v>
      </c>
    </row>
    <row r="573" spans="1:13" ht="16.5" customHeight="1">
      <c r="A573" s="1586"/>
      <c r="B573" s="1736" t="s">
        <v>917</v>
      </c>
      <c r="C573" s="631" t="s">
        <v>49</v>
      </c>
      <c r="D573" s="623">
        <v>384</v>
      </c>
      <c r="E573" s="623">
        <v>51</v>
      </c>
      <c r="F573" s="623">
        <v>45</v>
      </c>
      <c r="G573" s="623">
        <v>0</v>
      </c>
      <c r="H573" s="623">
        <v>0</v>
      </c>
      <c r="I573" s="623">
        <v>0</v>
      </c>
      <c r="J573" s="623">
        <v>1</v>
      </c>
      <c r="K573" s="623">
        <v>23</v>
      </c>
      <c r="L573" s="623">
        <v>1</v>
      </c>
      <c r="M573" s="571">
        <v>263</v>
      </c>
    </row>
    <row r="574" spans="1:13" ht="16.5" customHeight="1">
      <c r="A574" s="1586"/>
      <c r="B574" s="1736"/>
      <c r="C574" s="631" t="s">
        <v>228</v>
      </c>
      <c r="D574" s="623">
        <v>5432</v>
      </c>
      <c r="E574" s="623">
        <v>596</v>
      </c>
      <c r="F574" s="623">
        <v>3870</v>
      </c>
      <c r="G574" s="623">
        <v>6</v>
      </c>
      <c r="H574" s="623">
        <v>1</v>
      </c>
      <c r="I574" s="623">
        <v>24</v>
      </c>
      <c r="J574" s="623">
        <v>33</v>
      </c>
      <c r="K574" s="623">
        <v>16</v>
      </c>
      <c r="L574" s="623">
        <v>523</v>
      </c>
      <c r="M574" s="571">
        <v>363</v>
      </c>
    </row>
    <row r="575" spans="1:13" ht="16.5" customHeight="1">
      <c r="A575" s="1586"/>
      <c r="B575" s="1736" t="s">
        <v>48</v>
      </c>
      <c r="C575" s="631" t="s">
        <v>49</v>
      </c>
      <c r="D575" s="623">
        <v>67</v>
      </c>
      <c r="E575" s="623">
        <v>17</v>
      </c>
      <c r="F575" s="623">
        <v>23</v>
      </c>
      <c r="G575" s="623">
        <v>0</v>
      </c>
      <c r="H575" s="623">
        <v>0</v>
      </c>
      <c r="I575" s="623">
        <v>0</v>
      </c>
      <c r="J575" s="623">
        <v>0</v>
      </c>
      <c r="K575" s="623">
        <v>4</v>
      </c>
      <c r="L575" s="623">
        <v>0</v>
      </c>
      <c r="M575" s="571">
        <v>23</v>
      </c>
    </row>
    <row r="576" spans="1:13" ht="16.5" customHeight="1">
      <c r="A576" s="1586"/>
      <c r="B576" s="1736"/>
      <c r="C576" s="631" t="s">
        <v>228</v>
      </c>
      <c r="D576" s="623">
        <v>5047</v>
      </c>
      <c r="E576" s="623">
        <v>1115</v>
      </c>
      <c r="F576" s="623">
        <v>3011</v>
      </c>
      <c r="G576" s="623">
        <v>0</v>
      </c>
      <c r="H576" s="623">
        <v>0</v>
      </c>
      <c r="I576" s="623">
        <v>0</v>
      </c>
      <c r="J576" s="623">
        <v>0</v>
      </c>
      <c r="K576" s="623">
        <v>1</v>
      </c>
      <c r="L576" s="623">
        <v>223</v>
      </c>
      <c r="M576" s="571">
        <v>697</v>
      </c>
    </row>
    <row r="577" spans="1:13" ht="16.5" customHeight="1">
      <c r="A577" s="1586"/>
      <c r="B577" s="1736" t="s">
        <v>47</v>
      </c>
      <c r="C577" s="631" t="s">
        <v>49</v>
      </c>
      <c r="D577" s="623">
        <v>2</v>
      </c>
      <c r="E577" s="623">
        <v>2</v>
      </c>
      <c r="F577" s="623">
        <v>0</v>
      </c>
      <c r="G577" s="623">
        <v>0</v>
      </c>
      <c r="H577" s="623">
        <v>0</v>
      </c>
      <c r="I577" s="623">
        <v>0</v>
      </c>
      <c r="J577" s="623">
        <v>0</v>
      </c>
      <c r="K577" s="623">
        <v>0</v>
      </c>
      <c r="L577" s="623">
        <v>0</v>
      </c>
      <c r="M577" s="571">
        <v>0</v>
      </c>
    </row>
    <row r="578" spans="1:13" ht="16.5" customHeight="1">
      <c r="A578" s="1586"/>
      <c r="B578" s="1736"/>
      <c r="C578" s="631" t="s">
        <v>228</v>
      </c>
      <c r="D578" s="623">
        <v>17</v>
      </c>
      <c r="E578" s="623">
        <v>2</v>
      </c>
      <c r="F578" s="623">
        <v>14</v>
      </c>
      <c r="G578" s="623">
        <v>0</v>
      </c>
      <c r="H578" s="623">
        <v>0</v>
      </c>
      <c r="I578" s="623">
        <v>0</v>
      </c>
      <c r="J578" s="623">
        <v>0</v>
      </c>
      <c r="K578" s="623">
        <v>0</v>
      </c>
      <c r="L578" s="623">
        <v>1</v>
      </c>
      <c r="M578" s="571">
        <v>0</v>
      </c>
    </row>
    <row r="579" spans="1:13" ht="16.5" customHeight="1">
      <c r="A579" s="1586"/>
      <c r="B579" s="1736" t="s">
        <v>45</v>
      </c>
      <c r="C579" s="631" t="s">
        <v>49</v>
      </c>
      <c r="D579" s="623">
        <v>4</v>
      </c>
      <c r="E579" s="623">
        <v>0</v>
      </c>
      <c r="F579" s="623">
        <v>1</v>
      </c>
      <c r="G579" s="623">
        <v>0</v>
      </c>
      <c r="H579" s="623">
        <v>0</v>
      </c>
      <c r="I579" s="623">
        <v>0</v>
      </c>
      <c r="J579" s="623">
        <v>0</v>
      </c>
      <c r="K579" s="623">
        <v>0</v>
      </c>
      <c r="L579" s="623">
        <v>0</v>
      </c>
      <c r="M579" s="571">
        <v>3</v>
      </c>
    </row>
    <row r="580" spans="1:13" ht="16.5" customHeight="1">
      <c r="A580" s="1586"/>
      <c r="B580" s="1736"/>
      <c r="C580" s="631" t="s">
        <v>228</v>
      </c>
      <c r="D580" s="623">
        <v>305</v>
      </c>
      <c r="E580" s="623">
        <v>28</v>
      </c>
      <c r="F580" s="623">
        <v>221</v>
      </c>
      <c r="G580" s="623">
        <v>0</v>
      </c>
      <c r="H580" s="623">
        <v>0</v>
      </c>
      <c r="I580" s="623">
        <v>4</v>
      </c>
      <c r="J580" s="623">
        <v>4</v>
      </c>
      <c r="K580" s="623">
        <v>5</v>
      </c>
      <c r="L580" s="623">
        <v>33</v>
      </c>
      <c r="M580" s="571">
        <v>10</v>
      </c>
    </row>
    <row r="581" spans="1:13" ht="16.5" customHeight="1">
      <c r="A581" s="1586" t="s">
        <v>299</v>
      </c>
      <c r="B581" s="1736" t="s">
        <v>46</v>
      </c>
      <c r="C581" s="631" t="s">
        <v>49</v>
      </c>
      <c r="D581" s="623">
        <v>205</v>
      </c>
      <c r="E581" s="623">
        <v>32</v>
      </c>
      <c r="F581" s="623">
        <v>24</v>
      </c>
      <c r="G581" s="623">
        <v>0</v>
      </c>
      <c r="H581" s="623">
        <v>0</v>
      </c>
      <c r="I581" s="623">
        <v>0</v>
      </c>
      <c r="J581" s="623">
        <v>0</v>
      </c>
      <c r="K581" s="623">
        <v>13</v>
      </c>
      <c r="L581" s="623">
        <v>0</v>
      </c>
      <c r="M581" s="571">
        <v>136</v>
      </c>
    </row>
    <row r="582" spans="1:13" ht="16.5" customHeight="1">
      <c r="A582" s="1586"/>
      <c r="B582" s="1736"/>
      <c r="C582" s="631" t="s">
        <v>228</v>
      </c>
      <c r="D582" s="623">
        <v>5997</v>
      </c>
      <c r="E582" s="623">
        <v>999</v>
      </c>
      <c r="F582" s="623">
        <v>3905</v>
      </c>
      <c r="G582" s="623">
        <v>29</v>
      </c>
      <c r="H582" s="623">
        <v>6</v>
      </c>
      <c r="I582" s="623">
        <v>12</v>
      </c>
      <c r="J582" s="623">
        <v>12</v>
      </c>
      <c r="K582" s="623">
        <v>10</v>
      </c>
      <c r="L582" s="623">
        <v>417</v>
      </c>
      <c r="M582" s="571">
        <v>607</v>
      </c>
    </row>
    <row r="583" spans="1:13" ht="16.5" customHeight="1">
      <c r="A583" s="1586"/>
      <c r="B583" s="1736" t="s">
        <v>44</v>
      </c>
      <c r="C583" s="631" t="s">
        <v>49</v>
      </c>
      <c r="D583" s="623">
        <v>6</v>
      </c>
      <c r="E583" s="623">
        <v>1</v>
      </c>
      <c r="F583" s="623">
        <v>0</v>
      </c>
      <c r="G583" s="623">
        <v>0</v>
      </c>
      <c r="H583" s="623">
        <v>0</v>
      </c>
      <c r="I583" s="623">
        <v>0</v>
      </c>
      <c r="J583" s="623">
        <v>0</v>
      </c>
      <c r="K583" s="623">
        <v>0</v>
      </c>
      <c r="L583" s="623">
        <v>0</v>
      </c>
      <c r="M583" s="571">
        <v>5</v>
      </c>
    </row>
    <row r="584" spans="1:13" ht="16.5" customHeight="1">
      <c r="A584" s="1586"/>
      <c r="B584" s="1736"/>
      <c r="C584" s="631" t="s">
        <v>228</v>
      </c>
      <c r="D584" s="623">
        <v>145</v>
      </c>
      <c r="E584" s="623">
        <v>16</v>
      </c>
      <c r="F584" s="623">
        <v>80</v>
      </c>
      <c r="G584" s="623">
        <v>16</v>
      </c>
      <c r="H584" s="623">
        <v>4</v>
      </c>
      <c r="I584" s="623">
        <v>0</v>
      </c>
      <c r="J584" s="623">
        <v>0</v>
      </c>
      <c r="K584" s="623">
        <v>0</v>
      </c>
      <c r="L584" s="623">
        <v>17</v>
      </c>
      <c r="M584" s="571">
        <v>12</v>
      </c>
    </row>
    <row r="585" spans="1:13" ht="16.5" customHeight="1">
      <c r="A585" s="1586"/>
      <c r="B585" s="1736" t="s">
        <v>915</v>
      </c>
      <c r="C585" s="631" t="s">
        <v>49</v>
      </c>
      <c r="D585" s="623">
        <v>16</v>
      </c>
      <c r="E585" s="623">
        <v>4</v>
      </c>
      <c r="F585" s="623">
        <v>0</v>
      </c>
      <c r="G585" s="623">
        <v>0</v>
      </c>
      <c r="H585" s="623">
        <v>0</v>
      </c>
      <c r="I585" s="623">
        <v>0</v>
      </c>
      <c r="J585" s="623">
        <v>0</v>
      </c>
      <c r="K585" s="623">
        <v>2</v>
      </c>
      <c r="L585" s="623">
        <v>0</v>
      </c>
      <c r="M585" s="571">
        <v>10</v>
      </c>
    </row>
    <row r="586" spans="1:13" ht="16.5" customHeight="1">
      <c r="A586" s="1586"/>
      <c r="B586" s="1736"/>
      <c r="C586" s="631" t="s">
        <v>228</v>
      </c>
      <c r="D586" s="623">
        <v>183</v>
      </c>
      <c r="E586" s="623">
        <v>14</v>
      </c>
      <c r="F586" s="623">
        <v>132</v>
      </c>
      <c r="G586" s="623">
        <v>7</v>
      </c>
      <c r="H586" s="623">
        <v>1</v>
      </c>
      <c r="I586" s="623">
        <v>1</v>
      </c>
      <c r="J586" s="623">
        <v>0</v>
      </c>
      <c r="K586" s="623">
        <v>2</v>
      </c>
      <c r="L586" s="623">
        <v>18</v>
      </c>
      <c r="M586" s="571">
        <v>8</v>
      </c>
    </row>
    <row r="587" spans="1:13" ht="16.5" customHeight="1">
      <c r="A587" s="1586"/>
      <c r="B587" s="1736" t="s">
        <v>916</v>
      </c>
      <c r="C587" s="631" t="s">
        <v>49</v>
      </c>
      <c r="D587" s="623">
        <v>6</v>
      </c>
      <c r="E587" s="623">
        <v>0</v>
      </c>
      <c r="F587" s="623">
        <v>0</v>
      </c>
      <c r="G587" s="623">
        <v>0</v>
      </c>
      <c r="H587" s="623">
        <v>0</v>
      </c>
      <c r="I587" s="623">
        <v>0</v>
      </c>
      <c r="J587" s="623">
        <v>0</v>
      </c>
      <c r="K587" s="623">
        <v>0</v>
      </c>
      <c r="L587" s="623">
        <v>0</v>
      </c>
      <c r="M587" s="571">
        <v>6</v>
      </c>
    </row>
    <row r="588" spans="1:13" ht="17.25" customHeight="1">
      <c r="A588" s="1586"/>
      <c r="B588" s="1736"/>
      <c r="C588" s="631" t="s">
        <v>228</v>
      </c>
      <c r="D588" s="623">
        <v>114</v>
      </c>
      <c r="E588" s="623">
        <v>13</v>
      </c>
      <c r="F588" s="623">
        <v>78</v>
      </c>
      <c r="G588" s="623">
        <v>0</v>
      </c>
      <c r="H588" s="623">
        <v>0</v>
      </c>
      <c r="I588" s="623">
        <v>0</v>
      </c>
      <c r="J588" s="623">
        <v>0</v>
      </c>
      <c r="K588" s="623">
        <v>2</v>
      </c>
      <c r="L588" s="623">
        <v>16</v>
      </c>
      <c r="M588" s="571">
        <v>5</v>
      </c>
    </row>
    <row r="589" spans="1:13" ht="16.5" customHeight="1">
      <c r="A589" s="1586"/>
      <c r="B589" s="1736" t="s">
        <v>917</v>
      </c>
      <c r="C589" s="631" t="s">
        <v>49</v>
      </c>
      <c r="D589" s="623">
        <v>134</v>
      </c>
      <c r="E589" s="623">
        <v>14</v>
      </c>
      <c r="F589" s="623">
        <v>9</v>
      </c>
      <c r="G589" s="623">
        <v>0</v>
      </c>
      <c r="H589" s="623">
        <v>0</v>
      </c>
      <c r="I589" s="623">
        <v>0</v>
      </c>
      <c r="J589" s="623">
        <v>0</v>
      </c>
      <c r="K589" s="623">
        <v>8</v>
      </c>
      <c r="L589" s="623">
        <v>0</v>
      </c>
      <c r="M589" s="571">
        <v>103</v>
      </c>
    </row>
    <row r="590" spans="1:13" ht="16.5" customHeight="1">
      <c r="A590" s="1586"/>
      <c r="B590" s="1736"/>
      <c r="C590" s="631" t="s">
        <v>228</v>
      </c>
      <c r="D590" s="623">
        <v>2371</v>
      </c>
      <c r="E590" s="623">
        <v>278</v>
      </c>
      <c r="F590" s="623">
        <v>1692</v>
      </c>
      <c r="G590" s="623">
        <v>6</v>
      </c>
      <c r="H590" s="623">
        <v>1</v>
      </c>
      <c r="I590" s="623">
        <v>10</v>
      </c>
      <c r="J590" s="623">
        <v>11</v>
      </c>
      <c r="K590" s="623">
        <v>5</v>
      </c>
      <c r="L590" s="623">
        <v>217</v>
      </c>
      <c r="M590" s="571">
        <v>151</v>
      </c>
    </row>
    <row r="591" spans="1:13" ht="16.5" customHeight="1">
      <c r="A591" s="1586"/>
      <c r="B591" s="1736" t="s">
        <v>48</v>
      </c>
      <c r="C591" s="631" t="s">
        <v>49</v>
      </c>
      <c r="D591" s="623">
        <v>41</v>
      </c>
      <c r="E591" s="623">
        <v>12</v>
      </c>
      <c r="F591" s="623">
        <v>15</v>
      </c>
      <c r="G591" s="623">
        <v>0</v>
      </c>
      <c r="H591" s="623">
        <v>0</v>
      </c>
      <c r="I591" s="623">
        <v>0</v>
      </c>
      <c r="J591" s="623">
        <v>0</v>
      </c>
      <c r="K591" s="623">
        <v>3</v>
      </c>
      <c r="L591" s="623">
        <v>0</v>
      </c>
      <c r="M591" s="571">
        <v>11</v>
      </c>
    </row>
    <row r="592" spans="1:13" ht="16.5" customHeight="1">
      <c r="A592" s="1586"/>
      <c r="B592" s="1736"/>
      <c r="C592" s="631" t="s">
        <v>228</v>
      </c>
      <c r="D592" s="623">
        <v>3092</v>
      </c>
      <c r="E592" s="623">
        <v>668</v>
      </c>
      <c r="F592" s="623">
        <v>1852</v>
      </c>
      <c r="G592" s="623">
        <v>0</v>
      </c>
      <c r="H592" s="623">
        <v>0</v>
      </c>
      <c r="I592" s="623">
        <v>0</v>
      </c>
      <c r="J592" s="623">
        <v>0</v>
      </c>
      <c r="K592" s="623">
        <v>0</v>
      </c>
      <c r="L592" s="623">
        <v>141</v>
      </c>
      <c r="M592" s="571">
        <v>431</v>
      </c>
    </row>
    <row r="593" spans="1:13" ht="16.5" customHeight="1">
      <c r="A593" s="1586"/>
      <c r="B593" s="1736" t="s">
        <v>47</v>
      </c>
      <c r="C593" s="631" t="s">
        <v>49</v>
      </c>
      <c r="D593" s="623">
        <v>1</v>
      </c>
      <c r="E593" s="623">
        <v>1</v>
      </c>
      <c r="F593" s="623">
        <v>0</v>
      </c>
      <c r="G593" s="623">
        <v>0</v>
      </c>
      <c r="H593" s="623">
        <v>0</v>
      </c>
      <c r="I593" s="623">
        <v>0</v>
      </c>
      <c r="J593" s="623">
        <v>0</v>
      </c>
      <c r="K593" s="623">
        <v>0</v>
      </c>
      <c r="L593" s="623">
        <v>0</v>
      </c>
      <c r="M593" s="571">
        <v>0</v>
      </c>
    </row>
    <row r="594" spans="1:13" ht="16.5" customHeight="1">
      <c r="A594" s="1586"/>
      <c r="B594" s="1736"/>
      <c r="C594" s="631" t="s">
        <v>228</v>
      </c>
      <c r="D594" s="623">
        <v>12</v>
      </c>
      <c r="E594" s="623">
        <v>2</v>
      </c>
      <c r="F594" s="623">
        <v>9</v>
      </c>
      <c r="G594" s="623">
        <v>0</v>
      </c>
      <c r="H594" s="623">
        <v>0</v>
      </c>
      <c r="I594" s="623">
        <v>0</v>
      </c>
      <c r="J594" s="623">
        <v>0</v>
      </c>
      <c r="K594" s="623">
        <v>0</v>
      </c>
      <c r="L594" s="623">
        <v>1</v>
      </c>
      <c r="M594" s="571">
        <v>0</v>
      </c>
    </row>
    <row r="595" spans="1:13" ht="16.5" customHeight="1">
      <c r="A595" s="1586"/>
      <c r="B595" s="1736" t="s">
        <v>45</v>
      </c>
      <c r="C595" s="631" t="s">
        <v>49</v>
      </c>
      <c r="D595" s="623">
        <v>1</v>
      </c>
      <c r="E595" s="623">
        <v>0</v>
      </c>
      <c r="F595" s="623">
        <v>0</v>
      </c>
      <c r="G595" s="623">
        <v>0</v>
      </c>
      <c r="H595" s="623">
        <v>0</v>
      </c>
      <c r="I595" s="623">
        <v>0</v>
      </c>
      <c r="J595" s="623">
        <v>0</v>
      </c>
      <c r="K595" s="623">
        <v>0</v>
      </c>
      <c r="L595" s="623">
        <v>0</v>
      </c>
      <c r="M595" s="571">
        <v>1</v>
      </c>
    </row>
    <row r="596" spans="1:13" ht="16.5" customHeight="1">
      <c r="A596" s="1586"/>
      <c r="B596" s="1736"/>
      <c r="C596" s="631" t="s">
        <v>228</v>
      </c>
      <c r="D596" s="623">
        <v>80</v>
      </c>
      <c r="E596" s="623">
        <v>8</v>
      </c>
      <c r="F596" s="623">
        <v>62</v>
      </c>
      <c r="G596" s="623">
        <v>0</v>
      </c>
      <c r="H596" s="623">
        <v>0</v>
      </c>
      <c r="I596" s="623">
        <v>1</v>
      </c>
      <c r="J596" s="623">
        <v>1</v>
      </c>
      <c r="K596" s="623">
        <v>1</v>
      </c>
      <c r="L596" s="623">
        <v>7</v>
      </c>
      <c r="M596" s="571">
        <v>0</v>
      </c>
    </row>
    <row r="597" spans="1:13" ht="16.5" customHeight="1">
      <c r="A597" s="1586" t="s">
        <v>300</v>
      </c>
      <c r="B597" s="1736" t="s">
        <v>46</v>
      </c>
      <c r="C597" s="631" t="s">
        <v>49</v>
      </c>
      <c r="D597" s="623">
        <v>493</v>
      </c>
      <c r="E597" s="623">
        <v>77</v>
      </c>
      <c r="F597" s="623">
        <v>55</v>
      </c>
      <c r="G597" s="623">
        <v>3</v>
      </c>
      <c r="H597" s="623">
        <v>1</v>
      </c>
      <c r="I597" s="623">
        <v>0</v>
      </c>
      <c r="J597" s="623">
        <v>1</v>
      </c>
      <c r="K597" s="623">
        <v>28</v>
      </c>
      <c r="L597" s="623">
        <v>1</v>
      </c>
      <c r="M597" s="571">
        <v>327</v>
      </c>
    </row>
    <row r="598" spans="1:13" ht="16.5" customHeight="1">
      <c r="A598" s="1586"/>
      <c r="B598" s="1736"/>
      <c r="C598" s="631" t="s">
        <v>228</v>
      </c>
      <c r="D598" s="623">
        <v>7190</v>
      </c>
      <c r="E598" s="623">
        <v>955</v>
      </c>
      <c r="F598" s="623">
        <v>4839</v>
      </c>
      <c r="G598" s="623">
        <v>23</v>
      </c>
      <c r="H598" s="623">
        <v>13</v>
      </c>
      <c r="I598" s="623">
        <v>27</v>
      </c>
      <c r="J598" s="623">
        <v>33</v>
      </c>
      <c r="K598" s="623">
        <v>29</v>
      </c>
      <c r="L598" s="623">
        <v>658</v>
      </c>
      <c r="M598" s="571">
        <v>613</v>
      </c>
    </row>
    <row r="599" spans="1:13" ht="16.5" customHeight="1">
      <c r="A599" s="1586"/>
      <c r="B599" s="1736" t="s">
        <v>44</v>
      </c>
      <c r="C599" s="631" t="s">
        <v>49</v>
      </c>
      <c r="D599" s="623">
        <v>38</v>
      </c>
      <c r="E599" s="623">
        <v>2</v>
      </c>
      <c r="F599" s="623">
        <v>2</v>
      </c>
      <c r="G599" s="623">
        <v>2</v>
      </c>
      <c r="H599" s="623">
        <v>1</v>
      </c>
      <c r="I599" s="623">
        <v>0</v>
      </c>
      <c r="J599" s="623">
        <v>0</v>
      </c>
      <c r="K599" s="623">
        <v>2</v>
      </c>
      <c r="L599" s="623">
        <v>0</v>
      </c>
      <c r="M599" s="571">
        <v>29</v>
      </c>
    </row>
    <row r="600" spans="1:13" ht="16.5" customHeight="1">
      <c r="A600" s="1586"/>
      <c r="B600" s="1736"/>
      <c r="C600" s="631" t="s">
        <v>228</v>
      </c>
      <c r="D600" s="623">
        <v>447</v>
      </c>
      <c r="E600" s="623">
        <v>46</v>
      </c>
      <c r="F600" s="623">
        <v>298</v>
      </c>
      <c r="G600" s="623">
        <v>7</v>
      </c>
      <c r="H600" s="623">
        <v>3</v>
      </c>
      <c r="I600" s="623">
        <v>0</v>
      </c>
      <c r="J600" s="623">
        <v>0</v>
      </c>
      <c r="K600" s="623">
        <v>1</v>
      </c>
      <c r="L600" s="623">
        <v>54</v>
      </c>
      <c r="M600" s="571">
        <v>38</v>
      </c>
    </row>
    <row r="601" spans="1:13" ht="16.5" customHeight="1">
      <c r="A601" s="1586"/>
      <c r="B601" s="1736" t="s">
        <v>915</v>
      </c>
      <c r="C601" s="631" t="s">
        <v>49</v>
      </c>
      <c r="D601" s="623">
        <v>132</v>
      </c>
      <c r="E601" s="623">
        <v>31</v>
      </c>
      <c r="F601" s="623">
        <v>7</v>
      </c>
      <c r="G601" s="623">
        <v>1</v>
      </c>
      <c r="H601" s="623">
        <v>0</v>
      </c>
      <c r="I601" s="623">
        <v>0</v>
      </c>
      <c r="J601" s="623">
        <v>0</v>
      </c>
      <c r="K601" s="623">
        <v>9</v>
      </c>
      <c r="L601" s="623">
        <v>0</v>
      </c>
      <c r="M601" s="571">
        <v>84</v>
      </c>
    </row>
    <row r="602" spans="1:13" ht="16.5" customHeight="1">
      <c r="A602" s="1586"/>
      <c r="B602" s="1736"/>
      <c r="C602" s="631" t="s">
        <v>228</v>
      </c>
      <c r="D602" s="623">
        <v>1102</v>
      </c>
      <c r="E602" s="623">
        <v>77</v>
      </c>
      <c r="F602" s="623">
        <v>781</v>
      </c>
      <c r="G602" s="623">
        <v>16</v>
      </c>
      <c r="H602" s="623">
        <v>10</v>
      </c>
      <c r="I602" s="623">
        <v>9</v>
      </c>
      <c r="J602" s="623">
        <v>6</v>
      </c>
      <c r="K602" s="623">
        <v>8</v>
      </c>
      <c r="L602" s="623">
        <v>136</v>
      </c>
      <c r="M602" s="571">
        <v>59</v>
      </c>
    </row>
    <row r="603" spans="1:13" ht="16.5" customHeight="1">
      <c r="A603" s="1586"/>
      <c r="B603" s="1736" t="s">
        <v>916</v>
      </c>
      <c r="C603" s="631" t="s">
        <v>49</v>
      </c>
      <c r="D603" s="623">
        <v>43</v>
      </c>
      <c r="E603" s="623">
        <v>1</v>
      </c>
      <c r="F603" s="623">
        <v>1</v>
      </c>
      <c r="G603" s="623">
        <v>0</v>
      </c>
      <c r="H603" s="623">
        <v>0</v>
      </c>
      <c r="I603" s="623">
        <v>0</v>
      </c>
      <c r="J603" s="623">
        <v>0</v>
      </c>
      <c r="K603" s="623">
        <v>1</v>
      </c>
      <c r="L603" s="623">
        <v>0</v>
      </c>
      <c r="M603" s="571">
        <v>40</v>
      </c>
    </row>
    <row r="604" spans="1:13" ht="16.5" customHeight="1">
      <c r="A604" s="1586"/>
      <c r="B604" s="1736"/>
      <c r="C604" s="631" t="s">
        <v>228</v>
      </c>
      <c r="D604" s="623">
        <v>395</v>
      </c>
      <c r="E604" s="623">
        <v>47</v>
      </c>
      <c r="F604" s="623">
        <v>259</v>
      </c>
      <c r="G604" s="623">
        <v>0</v>
      </c>
      <c r="H604" s="623">
        <v>0</v>
      </c>
      <c r="I604" s="623">
        <v>1</v>
      </c>
      <c r="J604" s="623">
        <v>2</v>
      </c>
      <c r="K604" s="623">
        <v>4</v>
      </c>
      <c r="L604" s="623">
        <v>54</v>
      </c>
      <c r="M604" s="571">
        <v>28</v>
      </c>
    </row>
    <row r="605" spans="1:13" ht="16.5" customHeight="1">
      <c r="A605" s="1586"/>
      <c r="B605" s="1736" t="s">
        <v>917</v>
      </c>
      <c r="C605" s="631" t="s">
        <v>49</v>
      </c>
      <c r="D605" s="623">
        <v>250</v>
      </c>
      <c r="E605" s="623">
        <v>37</v>
      </c>
      <c r="F605" s="623">
        <v>36</v>
      </c>
      <c r="G605" s="623">
        <v>0</v>
      </c>
      <c r="H605" s="623">
        <v>0</v>
      </c>
      <c r="I605" s="623">
        <v>0</v>
      </c>
      <c r="J605" s="623">
        <v>1</v>
      </c>
      <c r="K605" s="623">
        <v>15</v>
      </c>
      <c r="L605" s="623">
        <v>1</v>
      </c>
      <c r="M605" s="571">
        <v>160</v>
      </c>
    </row>
    <row r="606" spans="1:13" ht="16.5" customHeight="1">
      <c r="A606" s="1586"/>
      <c r="B606" s="1736"/>
      <c r="C606" s="631" t="s">
        <v>228</v>
      </c>
      <c r="D606" s="623">
        <v>3061</v>
      </c>
      <c r="E606" s="623">
        <v>318</v>
      </c>
      <c r="F606" s="623">
        <v>2178</v>
      </c>
      <c r="G606" s="623">
        <v>0</v>
      </c>
      <c r="H606" s="623">
        <v>0</v>
      </c>
      <c r="I606" s="623">
        <v>14</v>
      </c>
      <c r="J606" s="623">
        <v>22</v>
      </c>
      <c r="K606" s="623">
        <v>11</v>
      </c>
      <c r="L606" s="623">
        <v>306</v>
      </c>
      <c r="M606" s="571">
        <v>212</v>
      </c>
    </row>
    <row r="607" spans="1:13" ht="16.5" customHeight="1">
      <c r="A607" s="1586"/>
      <c r="B607" s="1736" t="s">
        <v>48</v>
      </c>
      <c r="C607" s="631" t="s">
        <v>49</v>
      </c>
      <c r="D607" s="623">
        <v>26</v>
      </c>
      <c r="E607" s="623">
        <v>5</v>
      </c>
      <c r="F607" s="623">
        <v>8</v>
      </c>
      <c r="G607" s="623">
        <v>0</v>
      </c>
      <c r="H607" s="623">
        <v>0</v>
      </c>
      <c r="I607" s="623">
        <v>0</v>
      </c>
      <c r="J607" s="623">
        <v>0</v>
      </c>
      <c r="K607" s="623">
        <v>1</v>
      </c>
      <c r="L607" s="623">
        <v>0</v>
      </c>
      <c r="M607" s="571">
        <v>12</v>
      </c>
    </row>
    <row r="608" spans="1:13" ht="16.5" customHeight="1">
      <c r="A608" s="1586"/>
      <c r="B608" s="1736"/>
      <c r="C608" s="631" t="s">
        <v>228</v>
      </c>
      <c r="D608" s="623">
        <v>1955</v>
      </c>
      <c r="E608" s="623">
        <v>447</v>
      </c>
      <c r="F608" s="623">
        <v>1159</v>
      </c>
      <c r="G608" s="623">
        <v>0</v>
      </c>
      <c r="H608" s="623">
        <v>0</v>
      </c>
      <c r="I608" s="623">
        <v>0</v>
      </c>
      <c r="J608" s="623">
        <v>0</v>
      </c>
      <c r="K608" s="623">
        <v>1</v>
      </c>
      <c r="L608" s="623">
        <v>82</v>
      </c>
      <c r="M608" s="571">
        <v>266</v>
      </c>
    </row>
    <row r="609" spans="1:13" ht="16.5" customHeight="1">
      <c r="A609" s="1586"/>
      <c r="B609" s="1736" t="s">
        <v>47</v>
      </c>
      <c r="C609" s="631" t="s">
        <v>49</v>
      </c>
      <c r="D609" s="623">
        <v>1</v>
      </c>
      <c r="E609" s="623">
        <v>1</v>
      </c>
      <c r="F609" s="623">
        <v>0</v>
      </c>
      <c r="G609" s="623">
        <v>0</v>
      </c>
      <c r="H609" s="623">
        <v>0</v>
      </c>
      <c r="I609" s="623">
        <v>0</v>
      </c>
      <c r="J609" s="623">
        <v>0</v>
      </c>
      <c r="K609" s="623">
        <v>0</v>
      </c>
      <c r="L609" s="623">
        <v>0</v>
      </c>
      <c r="M609" s="571">
        <v>0</v>
      </c>
    </row>
    <row r="610" spans="1:13" ht="16.5" customHeight="1">
      <c r="A610" s="1586"/>
      <c r="B610" s="1736"/>
      <c r="C610" s="631" t="s">
        <v>228</v>
      </c>
      <c r="D610" s="623">
        <v>5</v>
      </c>
      <c r="E610" s="623">
        <v>0</v>
      </c>
      <c r="F610" s="623">
        <v>5</v>
      </c>
      <c r="G610" s="623">
        <v>0</v>
      </c>
      <c r="H610" s="623">
        <v>0</v>
      </c>
      <c r="I610" s="623">
        <v>0</v>
      </c>
      <c r="J610" s="623">
        <v>0</v>
      </c>
      <c r="K610" s="623">
        <v>0</v>
      </c>
      <c r="L610" s="623">
        <v>0</v>
      </c>
      <c r="M610" s="571">
        <v>0</v>
      </c>
    </row>
    <row r="611" spans="1:13" ht="16.5" customHeight="1">
      <c r="A611" s="1586"/>
      <c r="B611" s="1734" t="s">
        <v>45</v>
      </c>
      <c r="C611" s="302" t="s">
        <v>49</v>
      </c>
      <c r="D611" s="570">
        <v>3</v>
      </c>
      <c r="E611" s="570">
        <v>0</v>
      </c>
      <c r="F611" s="570">
        <v>1</v>
      </c>
      <c r="G611" s="570">
        <v>0</v>
      </c>
      <c r="H611" s="570">
        <v>0</v>
      </c>
      <c r="I611" s="570">
        <v>0</v>
      </c>
      <c r="J611" s="570">
        <v>0</v>
      </c>
      <c r="K611" s="570">
        <v>0</v>
      </c>
      <c r="L611" s="570">
        <v>0</v>
      </c>
      <c r="M611" s="571">
        <v>2</v>
      </c>
    </row>
    <row r="612" spans="1:13" ht="17.25" customHeight="1" thickBot="1">
      <c r="A612" s="1737"/>
      <c r="B612" s="1735"/>
      <c r="C612" s="320" t="s">
        <v>228</v>
      </c>
      <c r="D612" s="572">
        <v>225</v>
      </c>
      <c r="E612" s="572">
        <v>20</v>
      </c>
      <c r="F612" s="572">
        <v>159</v>
      </c>
      <c r="G612" s="572">
        <v>0</v>
      </c>
      <c r="H612" s="572">
        <v>0</v>
      </c>
      <c r="I612" s="572">
        <v>3</v>
      </c>
      <c r="J612" s="572">
        <v>3</v>
      </c>
      <c r="K612" s="572">
        <v>4</v>
      </c>
      <c r="L612" s="572">
        <v>26</v>
      </c>
      <c r="M612" s="573">
        <v>10</v>
      </c>
    </row>
    <row r="613" spans="1:13" ht="16.5" customHeight="1">
      <c r="A613" s="1617" t="s">
        <v>329</v>
      </c>
      <c r="B613" s="1738" t="s">
        <v>46</v>
      </c>
      <c r="C613" s="319" t="s">
        <v>49</v>
      </c>
      <c r="D613" s="568">
        <v>677</v>
      </c>
      <c r="E613" s="568">
        <v>121</v>
      </c>
      <c r="F613" s="568">
        <v>109</v>
      </c>
      <c r="G613" s="568">
        <v>6</v>
      </c>
      <c r="H613" s="568">
        <v>4</v>
      </c>
      <c r="I613" s="568">
        <v>1</v>
      </c>
      <c r="J613" s="568">
        <v>3</v>
      </c>
      <c r="K613" s="568">
        <v>37</v>
      </c>
      <c r="L613" s="568">
        <v>0</v>
      </c>
      <c r="M613" s="569">
        <v>396</v>
      </c>
    </row>
    <row r="614" spans="1:13" ht="16.5" customHeight="1">
      <c r="A614" s="1586"/>
      <c r="B614" s="1734"/>
      <c r="C614" s="302" t="s">
        <v>228</v>
      </c>
      <c r="D614" s="570">
        <v>11211</v>
      </c>
      <c r="E614" s="570">
        <v>1523</v>
      </c>
      <c r="F614" s="570">
        <v>8357</v>
      </c>
      <c r="G614" s="570">
        <v>59</v>
      </c>
      <c r="H614" s="570">
        <v>24</v>
      </c>
      <c r="I614" s="570">
        <v>25</v>
      </c>
      <c r="J614" s="570">
        <v>61</v>
      </c>
      <c r="K614" s="570">
        <v>42</v>
      </c>
      <c r="L614" s="570">
        <v>1054</v>
      </c>
      <c r="M614" s="571">
        <v>66</v>
      </c>
    </row>
    <row r="615" spans="1:13" ht="16.5" customHeight="1">
      <c r="A615" s="1586"/>
      <c r="B615" s="1736" t="s">
        <v>44</v>
      </c>
      <c r="C615" s="631" t="s">
        <v>49</v>
      </c>
      <c r="D615" s="623">
        <v>32</v>
      </c>
      <c r="E615" s="623">
        <v>1</v>
      </c>
      <c r="F615" s="623">
        <v>0</v>
      </c>
      <c r="G615" s="623">
        <v>0</v>
      </c>
      <c r="H615" s="623">
        <v>0</v>
      </c>
      <c r="I615" s="623">
        <v>0</v>
      </c>
      <c r="J615" s="623">
        <v>0</v>
      </c>
      <c r="K615" s="623">
        <v>3</v>
      </c>
      <c r="L615" s="623">
        <v>0</v>
      </c>
      <c r="M615" s="571">
        <v>28</v>
      </c>
    </row>
    <row r="616" spans="1:13" ht="16.5" customHeight="1">
      <c r="A616" s="1586"/>
      <c r="B616" s="1736"/>
      <c r="C616" s="631" t="s">
        <v>228</v>
      </c>
      <c r="D616" s="623">
        <v>539</v>
      </c>
      <c r="E616" s="623">
        <v>53</v>
      </c>
      <c r="F616" s="623">
        <v>407</v>
      </c>
      <c r="G616" s="623">
        <v>0</v>
      </c>
      <c r="H616" s="623">
        <v>0</v>
      </c>
      <c r="I616" s="623">
        <v>2</v>
      </c>
      <c r="J616" s="623">
        <v>2</v>
      </c>
      <c r="K616" s="623">
        <v>4</v>
      </c>
      <c r="L616" s="623">
        <v>63</v>
      </c>
      <c r="M616" s="571">
        <v>8</v>
      </c>
    </row>
    <row r="617" spans="1:13" ht="16.5" customHeight="1">
      <c r="A617" s="1586"/>
      <c r="B617" s="1736" t="s">
        <v>915</v>
      </c>
      <c r="C617" s="631" t="s">
        <v>49</v>
      </c>
      <c r="D617" s="623">
        <v>168</v>
      </c>
      <c r="E617" s="623">
        <v>44</v>
      </c>
      <c r="F617" s="623">
        <v>25</v>
      </c>
      <c r="G617" s="623">
        <v>6</v>
      </c>
      <c r="H617" s="623">
        <v>2</v>
      </c>
      <c r="I617" s="623">
        <v>0</v>
      </c>
      <c r="J617" s="623">
        <v>0</v>
      </c>
      <c r="K617" s="623">
        <v>14</v>
      </c>
      <c r="L617" s="623">
        <v>0</v>
      </c>
      <c r="M617" s="571">
        <v>77</v>
      </c>
    </row>
    <row r="618" spans="1:13" ht="16.5" customHeight="1">
      <c r="A618" s="1586"/>
      <c r="B618" s="1736"/>
      <c r="C618" s="631" t="s">
        <v>228</v>
      </c>
      <c r="D618" s="623">
        <v>1551</v>
      </c>
      <c r="E618" s="623">
        <v>104</v>
      </c>
      <c r="F618" s="623">
        <v>1159</v>
      </c>
      <c r="G618" s="623">
        <v>44</v>
      </c>
      <c r="H618" s="623">
        <v>19</v>
      </c>
      <c r="I618" s="623">
        <v>8</v>
      </c>
      <c r="J618" s="623">
        <v>10</v>
      </c>
      <c r="K618" s="623">
        <v>11</v>
      </c>
      <c r="L618" s="623">
        <v>183</v>
      </c>
      <c r="M618" s="571">
        <v>13</v>
      </c>
    </row>
    <row r="619" spans="1:13" ht="16.5" customHeight="1">
      <c r="A619" s="1586"/>
      <c r="B619" s="1736" t="s">
        <v>916</v>
      </c>
      <c r="C619" s="631" t="s">
        <v>49</v>
      </c>
      <c r="D619" s="623">
        <v>80</v>
      </c>
      <c r="E619" s="623">
        <v>9</v>
      </c>
      <c r="F619" s="623">
        <v>10</v>
      </c>
      <c r="G619" s="623">
        <v>0</v>
      </c>
      <c r="H619" s="623">
        <v>0</v>
      </c>
      <c r="I619" s="623">
        <v>0</v>
      </c>
      <c r="J619" s="623">
        <v>0</v>
      </c>
      <c r="K619" s="623">
        <v>1</v>
      </c>
      <c r="L619" s="623">
        <v>0</v>
      </c>
      <c r="M619" s="571">
        <v>60</v>
      </c>
    </row>
    <row r="620" spans="1:13" ht="16.5" customHeight="1">
      <c r="A620" s="1586"/>
      <c r="B620" s="1736"/>
      <c r="C620" s="631" t="s">
        <v>228</v>
      </c>
      <c r="D620" s="623">
        <v>901</v>
      </c>
      <c r="E620" s="623">
        <v>88</v>
      </c>
      <c r="F620" s="623">
        <v>672</v>
      </c>
      <c r="G620" s="623">
        <v>8</v>
      </c>
      <c r="H620" s="623">
        <v>4</v>
      </c>
      <c r="I620" s="623">
        <v>2</v>
      </c>
      <c r="J620" s="623">
        <v>4</v>
      </c>
      <c r="K620" s="623">
        <v>8</v>
      </c>
      <c r="L620" s="623">
        <v>109</v>
      </c>
      <c r="M620" s="571">
        <v>6</v>
      </c>
    </row>
    <row r="621" spans="1:13" ht="16.5" customHeight="1">
      <c r="A621" s="1586"/>
      <c r="B621" s="1736" t="s">
        <v>917</v>
      </c>
      <c r="C621" s="631" t="s">
        <v>49</v>
      </c>
      <c r="D621" s="623">
        <v>324</v>
      </c>
      <c r="E621" s="623">
        <v>56</v>
      </c>
      <c r="F621" s="623">
        <v>45</v>
      </c>
      <c r="G621" s="623">
        <v>0</v>
      </c>
      <c r="H621" s="623">
        <v>2</v>
      </c>
      <c r="I621" s="623">
        <v>1</v>
      </c>
      <c r="J621" s="623">
        <v>3</v>
      </c>
      <c r="K621" s="623">
        <v>19</v>
      </c>
      <c r="L621" s="623">
        <v>0</v>
      </c>
      <c r="M621" s="571">
        <v>198</v>
      </c>
    </row>
    <row r="622" spans="1:13" ht="16.5" customHeight="1">
      <c r="A622" s="1586"/>
      <c r="B622" s="1736"/>
      <c r="C622" s="631" t="s">
        <v>228</v>
      </c>
      <c r="D622" s="623">
        <v>4626</v>
      </c>
      <c r="E622" s="623">
        <v>440</v>
      </c>
      <c r="F622" s="623">
        <v>3636</v>
      </c>
      <c r="G622" s="623">
        <v>7</v>
      </c>
      <c r="H622" s="623">
        <v>1</v>
      </c>
      <c r="I622" s="623">
        <v>13</v>
      </c>
      <c r="J622" s="623">
        <v>45</v>
      </c>
      <c r="K622" s="623">
        <v>16</v>
      </c>
      <c r="L622" s="623">
        <v>437</v>
      </c>
      <c r="M622" s="571">
        <v>31</v>
      </c>
    </row>
    <row r="623" spans="1:13" ht="16.5" customHeight="1">
      <c r="A623" s="1586"/>
      <c r="B623" s="1736" t="s">
        <v>48</v>
      </c>
      <c r="C623" s="631" t="s">
        <v>49</v>
      </c>
      <c r="D623" s="623">
        <v>73</v>
      </c>
      <c r="E623" s="623">
        <v>11</v>
      </c>
      <c r="F623" s="623">
        <v>29</v>
      </c>
      <c r="G623" s="623">
        <v>0</v>
      </c>
      <c r="H623" s="623">
        <v>0</v>
      </c>
      <c r="I623" s="623">
        <v>0</v>
      </c>
      <c r="J623" s="623">
        <v>0</v>
      </c>
      <c r="K623" s="623">
        <v>0</v>
      </c>
      <c r="L623" s="623">
        <v>0</v>
      </c>
      <c r="M623" s="571">
        <v>33</v>
      </c>
    </row>
    <row r="624" spans="1:13" ht="16.5" customHeight="1">
      <c r="A624" s="1586"/>
      <c r="B624" s="1736"/>
      <c r="C624" s="631" t="s">
        <v>228</v>
      </c>
      <c r="D624" s="623">
        <v>3513</v>
      </c>
      <c r="E624" s="623">
        <v>827</v>
      </c>
      <c r="F624" s="623">
        <v>2424</v>
      </c>
      <c r="G624" s="623">
        <v>0</v>
      </c>
      <c r="H624" s="623">
        <v>0</v>
      </c>
      <c r="I624" s="623">
        <v>0</v>
      </c>
      <c r="J624" s="623">
        <v>0</v>
      </c>
      <c r="K624" s="623">
        <v>3</v>
      </c>
      <c r="L624" s="623">
        <v>251</v>
      </c>
      <c r="M624" s="571">
        <v>8</v>
      </c>
    </row>
    <row r="625" spans="1:13" ht="16.5" customHeight="1">
      <c r="A625" s="1586"/>
      <c r="B625" s="1736" t="s">
        <v>47</v>
      </c>
      <c r="C625" s="631" t="s">
        <v>49</v>
      </c>
      <c r="D625" s="623">
        <v>0</v>
      </c>
      <c r="E625" s="623">
        <v>0</v>
      </c>
      <c r="F625" s="623">
        <v>0</v>
      </c>
      <c r="G625" s="623">
        <v>0</v>
      </c>
      <c r="H625" s="623">
        <v>0</v>
      </c>
      <c r="I625" s="623">
        <v>0</v>
      </c>
      <c r="J625" s="623">
        <v>0</v>
      </c>
      <c r="K625" s="623">
        <v>0</v>
      </c>
      <c r="L625" s="623">
        <v>0</v>
      </c>
      <c r="M625" s="571">
        <v>0</v>
      </c>
    </row>
    <row r="626" spans="1:13" ht="16.5" customHeight="1">
      <c r="A626" s="1586"/>
      <c r="B626" s="1736"/>
      <c r="C626" s="631" t="s">
        <v>228</v>
      </c>
      <c r="D626" s="623">
        <v>0</v>
      </c>
      <c r="E626" s="623">
        <v>0</v>
      </c>
      <c r="F626" s="623">
        <v>0</v>
      </c>
      <c r="G626" s="623">
        <v>0</v>
      </c>
      <c r="H626" s="623">
        <v>0</v>
      </c>
      <c r="I626" s="623">
        <v>0</v>
      </c>
      <c r="J626" s="623">
        <v>0</v>
      </c>
      <c r="K626" s="623">
        <v>0</v>
      </c>
      <c r="L626" s="623">
        <v>0</v>
      </c>
      <c r="M626" s="571">
        <v>0</v>
      </c>
    </row>
    <row r="627" spans="1:13" ht="16.5" customHeight="1">
      <c r="A627" s="1586"/>
      <c r="B627" s="1736" t="s">
        <v>45</v>
      </c>
      <c r="C627" s="631" t="s">
        <v>49</v>
      </c>
      <c r="D627" s="623">
        <v>0</v>
      </c>
      <c r="E627" s="623">
        <v>0</v>
      </c>
      <c r="F627" s="623">
        <v>0</v>
      </c>
      <c r="G627" s="623">
        <v>0</v>
      </c>
      <c r="H627" s="623">
        <v>0</v>
      </c>
      <c r="I627" s="623">
        <v>0</v>
      </c>
      <c r="J627" s="623">
        <v>0</v>
      </c>
      <c r="K627" s="623">
        <v>0</v>
      </c>
      <c r="L627" s="623">
        <v>0</v>
      </c>
      <c r="M627" s="571">
        <v>0</v>
      </c>
    </row>
    <row r="628" spans="1:13" ht="16.5" customHeight="1">
      <c r="A628" s="1586"/>
      <c r="B628" s="1736"/>
      <c r="C628" s="631" t="s">
        <v>228</v>
      </c>
      <c r="D628" s="623">
        <v>81</v>
      </c>
      <c r="E628" s="623">
        <v>11</v>
      </c>
      <c r="F628" s="623">
        <v>59</v>
      </c>
      <c r="G628" s="623">
        <v>0</v>
      </c>
      <c r="H628" s="623">
        <v>0</v>
      </c>
      <c r="I628" s="623">
        <v>0</v>
      </c>
      <c r="J628" s="623">
        <v>0</v>
      </c>
      <c r="K628" s="623">
        <v>0</v>
      </c>
      <c r="L628" s="623">
        <v>11</v>
      </c>
      <c r="M628" s="571">
        <v>0</v>
      </c>
    </row>
    <row r="629" spans="1:13" ht="16.5" customHeight="1">
      <c r="A629" s="1586" t="s">
        <v>299</v>
      </c>
      <c r="B629" s="1736" t="s">
        <v>46</v>
      </c>
      <c r="C629" s="631" t="s">
        <v>49</v>
      </c>
      <c r="D629" s="623">
        <v>398</v>
      </c>
      <c r="E629" s="623">
        <v>64</v>
      </c>
      <c r="F629" s="623">
        <v>69</v>
      </c>
      <c r="G629" s="623">
        <v>3</v>
      </c>
      <c r="H629" s="623">
        <v>3</v>
      </c>
      <c r="I629" s="623">
        <v>1</v>
      </c>
      <c r="J629" s="623">
        <v>3</v>
      </c>
      <c r="K629" s="623">
        <v>25</v>
      </c>
      <c r="L629" s="623">
        <v>0</v>
      </c>
      <c r="M629" s="571">
        <v>230</v>
      </c>
    </row>
    <row r="630" spans="1:13" ht="16.5" customHeight="1">
      <c r="A630" s="1586"/>
      <c r="B630" s="1736"/>
      <c r="C630" s="631" t="s">
        <v>228</v>
      </c>
      <c r="D630" s="623">
        <v>8520</v>
      </c>
      <c r="E630" s="623">
        <v>1249</v>
      </c>
      <c r="F630" s="623">
        <v>6330</v>
      </c>
      <c r="G630" s="623">
        <v>32</v>
      </c>
      <c r="H630" s="623">
        <v>10</v>
      </c>
      <c r="I630" s="623">
        <v>20</v>
      </c>
      <c r="J630" s="623">
        <v>50</v>
      </c>
      <c r="K630" s="623">
        <v>30</v>
      </c>
      <c r="L630" s="623">
        <v>753</v>
      </c>
      <c r="M630" s="571">
        <v>46</v>
      </c>
    </row>
    <row r="631" spans="1:13" ht="16.5" customHeight="1">
      <c r="A631" s="1586"/>
      <c r="B631" s="1736" t="s">
        <v>44</v>
      </c>
      <c r="C631" s="631" t="s">
        <v>49</v>
      </c>
      <c r="D631" s="623">
        <v>12</v>
      </c>
      <c r="E631" s="623">
        <v>0</v>
      </c>
      <c r="F631" s="623">
        <v>0</v>
      </c>
      <c r="G631" s="623">
        <v>0</v>
      </c>
      <c r="H631" s="623">
        <v>0</v>
      </c>
      <c r="I631" s="623">
        <v>0</v>
      </c>
      <c r="J631" s="623">
        <v>0</v>
      </c>
      <c r="K631" s="623">
        <v>1</v>
      </c>
      <c r="L631" s="623">
        <v>0</v>
      </c>
      <c r="M631" s="571">
        <v>11</v>
      </c>
    </row>
    <row r="632" spans="1:13" ht="16.5" customHeight="1">
      <c r="A632" s="1586"/>
      <c r="B632" s="1736"/>
      <c r="C632" s="631" t="s">
        <v>228</v>
      </c>
      <c r="D632" s="623">
        <v>338</v>
      </c>
      <c r="E632" s="623">
        <v>29</v>
      </c>
      <c r="F632" s="623">
        <v>259</v>
      </c>
      <c r="G632" s="623">
        <v>0</v>
      </c>
      <c r="H632" s="623">
        <v>0</v>
      </c>
      <c r="I632" s="623">
        <v>1</v>
      </c>
      <c r="J632" s="623">
        <v>1</v>
      </c>
      <c r="K632" s="623">
        <v>3</v>
      </c>
      <c r="L632" s="623">
        <v>38</v>
      </c>
      <c r="M632" s="571">
        <v>7</v>
      </c>
    </row>
    <row r="633" spans="1:13" ht="16.5" customHeight="1">
      <c r="A633" s="1586"/>
      <c r="B633" s="1736" t="s">
        <v>915</v>
      </c>
      <c r="C633" s="631" t="s">
        <v>49</v>
      </c>
      <c r="D633" s="623">
        <v>62</v>
      </c>
      <c r="E633" s="623">
        <v>16</v>
      </c>
      <c r="F633" s="623">
        <v>9</v>
      </c>
      <c r="G633" s="623">
        <v>3</v>
      </c>
      <c r="H633" s="623">
        <v>1</v>
      </c>
      <c r="I633" s="623">
        <v>0</v>
      </c>
      <c r="J633" s="623">
        <v>0</v>
      </c>
      <c r="K633" s="623">
        <v>5</v>
      </c>
      <c r="L633" s="623">
        <v>0</v>
      </c>
      <c r="M633" s="571">
        <v>28</v>
      </c>
    </row>
    <row r="634" spans="1:13" ht="16.5" customHeight="1">
      <c r="A634" s="1586"/>
      <c r="B634" s="1736"/>
      <c r="C634" s="631" t="s">
        <v>228</v>
      </c>
      <c r="D634" s="623">
        <v>775</v>
      </c>
      <c r="E634" s="623">
        <v>50</v>
      </c>
      <c r="F634" s="623">
        <v>574</v>
      </c>
      <c r="G634" s="623">
        <v>25</v>
      </c>
      <c r="H634" s="623">
        <v>9</v>
      </c>
      <c r="I634" s="623">
        <v>7</v>
      </c>
      <c r="J634" s="623">
        <v>9</v>
      </c>
      <c r="K634" s="623">
        <v>8</v>
      </c>
      <c r="L634" s="623">
        <v>86</v>
      </c>
      <c r="M634" s="571">
        <v>7</v>
      </c>
    </row>
    <row r="635" spans="1:13" ht="16.5" customHeight="1">
      <c r="A635" s="1586"/>
      <c r="B635" s="1736" t="s">
        <v>916</v>
      </c>
      <c r="C635" s="631" t="s">
        <v>49</v>
      </c>
      <c r="D635" s="623">
        <v>30</v>
      </c>
      <c r="E635" s="623">
        <v>3</v>
      </c>
      <c r="F635" s="623">
        <v>5</v>
      </c>
      <c r="G635" s="623">
        <v>0</v>
      </c>
      <c r="H635" s="623">
        <v>0</v>
      </c>
      <c r="I635" s="623">
        <v>0</v>
      </c>
      <c r="J635" s="623">
        <v>0</v>
      </c>
      <c r="K635" s="623">
        <v>1</v>
      </c>
      <c r="L635" s="623">
        <v>0</v>
      </c>
      <c r="M635" s="571">
        <v>21</v>
      </c>
    </row>
    <row r="636" spans="1:13" ht="17.25" customHeight="1">
      <c r="A636" s="1586"/>
      <c r="B636" s="1736"/>
      <c r="C636" s="631" t="s">
        <v>228</v>
      </c>
      <c r="D636" s="623">
        <v>421</v>
      </c>
      <c r="E636" s="623">
        <v>38</v>
      </c>
      <c r="F636" s="623">
        <v>322</v>
      </c>
      <c r="G636" s="623">
        <v>0</v>
      </c>
      <c r="H636" s="623">
        <v>0</v>
      </c>
      <c r="I636" s="623">
        <v>1</v>
      </c>
      <c r="J636" s="623">
        <v>3</v>
      </c>
      <c r="K636" s="623">
        <v>6</v>
      </c>
      <c r="L636" s="623">
        <v>50</v>
      </c>
      <c r="M636" s="571">
        <v>1</v>
      </c>
    </row>
    <row r="637" spans="1:13">
      <c r="A637" s="1586"/>
      <c r="B637" s="1736" t="s">
        <v>917</v>
      </c>
      <c r="C637" s="631" t="s">
        <v>49</v>
      </c>
      <c r="D637" s="623">
        <v>225</v>
      </c>
      <c r="E637" s="623">
        <v>37</v>
      </c>
      <c r="F637" s="623">
        <v>27</v>
      </c>
      <c r="G637" s="623">
        <v>0</v>
      </c>
      <c r="H637" s="623">
        <v>2</v>
      </c>
      <c r="I637" s="623">
        <v>1</v>
      </c>
      <c r="J637" s="623">
        <v>3</v>
      </c>
      <c r="K637" s="623">
        <v>18</v>
      </c>
      <c r="L637" s="623">
        <v>0</v>
      </c>
      <c r="M637" s="571">
        <v>137</v>
      </c>
    </row>
    <row r="638" spans="1:13" ht="16.5" customHeight="1">
      <c r="A638" s="1586"/>
      <c r="B638" s="1736"/>
      <c r="C638" s="631" t="s">
        <v>228</v>
      </c>
      <c r="D638" s="623">
        <v>3626</v>
      </c>
      <c r="E638" s="623">
        <v>341</v>
      </c>
      <c r="F638" s="623">
        <v>2855</v>
      </c>
      <c r="G638" s="623">
        <v>7</v>
      </c>
      <c r="H638" s="623">
        <v>1</v>
      </c>
      <c r="I638" s="623">
        <v>11</v>
      </c>
      <c r="J638" s="623">
        <v>37</v>
      </c>
      <c r="K638" s="623">
        <v>11</v>
      </c>
      <c r="L638" s="623">
        <v>337</v>
      </c>
      <c r="M638" s="571">
        <v>26</v>
      </c>
    </row>
    <row r="639" spans="1:13" ht="16.5" customHeight="1">
      <c r="A639" s="1586"/>
      <c r="B639" s="1736" t="s">
        <v>48</v>
      </c>
      <c r="C639" s="631" t="s">
        <v>49</v>
      </c>
      <c r="D639" s="623">
        <v>69</v>
      </c>
      <c r="E639" s="623">
        <v>8</v>
      </c>
      <c r="F639" s="623">
        <v>28</v>
      </c>
      <c r="G639" s="623">
        <v>0</v>
      </c>
      <c r="H639" s="623">
        <v>0</v>
      </c>
      <c r="I639" s="623">
        <v>0</v>
      </c>
      <c r="J639" s="623">
        <v>0</v>
      </c>
      <c r="K639" s="623">
        <v>0</v>
      </c>
      <c r="L639" s="623">
        <v>0</v>
      </c>
      <c r="M639" s="571">
        <v>33</v>
      </c>
    </row>
    <row r="640" spans="1:13" ht="16.5" customHeight="1">
      <c r="A640" s="1586"/>
      <c r="B640" s="1736"/>
      <c r="C640" s="631" t="s">
        <v>228</v>
      </c>
      <c r="D640" s="623">
        <v>3300</v>
      </c>
      <c r="E640" s="623">
        <v>784</v>
      </c>
      <c r="F640" s="623">
        <v>2274</v>
      </c>
      <c r="G640" s="623">
        <v>0</v>
      </c>
      <c r="H640" s="623">
        <v>0</v>
      </c>
      <c r="I640" s="623">
        <v>0</v>
      </c>
      <c r="J640" s="623">
        <v>0</v>
      </c>
      <c r="K640" s="623">
        <v>2</v>
      </c>
      <c r="L640" s="623">
        <v>235</v>
      </c>
      <c r="M640" s="571">
        <v>5</v>
      </c>
    </row>
    <row r="641" spans="1:13" ht="16.5" customHeight="1">
      <c r="A641" s="1586"/>
      <c r="B641" s="1736" t="s">
        <v>47</v>
      </c>
      <c r="C641" s="631" t="s">
        <v>49</v>
      </c>
      <c r="D641" s="623">
        <v>0</v>
      </c>
      <c r="E641" s="623">
        <v>0</v>
      </c>
      <c r="F641" s="623">
        <v>0</v>
      </c>
      <c r="G641" s="623">
        <v>0</v>
      </c>
      <c r="H641" s="623">
        <v>0</v>
      </c>
      <c r="I641" s="623">
        <v>0</v>
      </c>
      <c r="J641" s="623">
        <v>0</v>
      </c>
      <c r="K641" s="623">
        <v>0</v>
      </c>
      <c r="L641" s="623">
        <v>0</v>
      </c>
      <c r="M641" s="571">
        <v>0</v>
      </c>
    </row>
    <row r="642" spans="1:13" ht="16.5" customHeight="1">
      <c r="A642" s="1586"/>
      <c r="B642" s="1736"/>
      <c r="C642" s="631" t="s">
        <v>228</v>
      </c>
      <c r="D642" s="623">
        <v>0</v>
      </c>
      <c r="E642" s="623">
        <v>0</v>
      </c>
      <c r="F642" s="623">
        <v>0</v>
      </c>
      <c r="G642" s="623">
        <v>0</v>
      </c>
      <c r="H642" s="623">
        <v>0</v>
      </c>
      <c r="I642" s="623">
        <v>0</v>
      </c>
      <c r="J642" s="623">
        <v>0</v>
      </c>
      <c r="K642" s="623">
        <v>0</v>
      </c>
      <c r="L642" s="623">
        <v>0</v>
      </c>
      <c r="M642" s="571">
        <v>0</v>
      </c>
    </row>
    <row r="643" spans="1:13" ht="16.5" customHeight="1">
      <c r="A643" s="1586"/>
      <c r="B643" s="1736" t="s">
        <v>45</v>
      </c>
      <c r="C643" s="631" t="s">
        <v>49</v>
      </c>
      <c r="D643" s="623">
        <v>0</v>
      </c>
      <c r="E643" s="623">
        <v>0</v>
      </c>
      <c r="F643" s="623">
        <v>0</v>
      </c>
      <c r="G643" s="623">
        <v>0</v>
      </c>
      <c r="H643" s="623">
        <v>0</v>
      </c>
      <c r="I643" s="623">
        <v>0</v>
      </c>
      <c r="J643" s="623">
        <v>0</v>
      </c>
      <c r="K643" s="623">
        <v>0</v>
      </c>
      <c r="L643" s="623">
        <v>0</v>
      </c>
      <c r="M643" s="571">
        <v>0</v>
      </c>
    </row>
    <row r="644" spans="1:13" ht="16.5" customHeight="1">
      <c r="A644" s="1586"/>
      <c r="B644" s="1736"/>
      <c r="C644" s="631" t="s">
        <v>228</v>
      </c>
      <c r="D644" s="623">
        <v>60</v>
      </c>
      <c r="E644" s="623">
        <v>7</v>
      </c>
      <c r="F644" s="623">
        <v>46</v>
      </c>
      <c r="G644" s="623">
        <v>0</v>
      </c>
      <c r="H644" s="623">
        <v>0</v>
      </c>
      <c r="I644" s="623">
        <v>0</v>
      </c>
      <c r="J644" s="623">
        <v>0</v>
      </c>
      <c r="K644" s="623">
        <v>0</v>
      </c>
      <c r="L644" s="623">
        <v>7</v>
      </c>
      <c r="M644" s="571">
        <v>0</v>
      </c>
    </row>
    <row r="645" spans="1:13" ht="16.5" customHeight="1">
      <c r="A645" s="1586" t="s">
        <v>300</v>
      </c>
      <c r="B645" s="1736" t="s">
        <v>919</v>
      </c>
      <c r="C645" s="631" t="s">
        <v>49</v>
      </c>
      <c r="D645" s="623">
        <v>279</v>
      </c>
      <c r="E645" s="623">
        <v>57</v>
      </c>
      <c r="F645" s="623">
        <v>40</v>
      </c>
      <c r="G645" s="623">
        <v>3</v>
      </c>
      <c r="H645" s="623">
        <v>1</v>
      </c>
      <c r="I645" s="623">
        <v>0</v>
      </c>
      <c r="J645" s="623">
        <v>0</v>
      </c>
      <c r="K645" s="623">
        <v>12</v>
      </c>
      <c r="L645" s="623">
        <v>0</v>
      </c>
      <c r="M645" s="571">
        <v>166</v>
      </c>
    </row>
    <row r="646" spans="1:13" ht="16.5" customHeight="1">
      <c r="A646" s="1586"/>
      <c r="B646" s="1736"/>
      <c r="C646" s="631" t="s">
        <v>228</v>
      </c>
      <c r="D646" s="623">
        <v>2691</v>
      </c>
      <c r="E646" s="623">
        <v>274</v>
      </c>
      <c r="F646" s="623">
        <v>2027</v>
      </c>
      <c r="G646" s="623">
        <v>27</v>
      </c>
      <c r="H646" s="623">
        <v>14</v>
      </c>
      <c r="I646" s="623">
        <v>5</v>
      </c>
      <c r="J646" s="623">
        <v>11</v>
      </c>
      <c r="K646" s="623">
        <v>12</v>
      </c>
      <c r="L646" s="623">
        <v>301</v>
      </c>
      <c r="M646" s="571">
        <v>20</v>
      </c>
    </row>
    <row r="647" spans="1:13" ht="16.5" customHeight="1">
      <c r="A647" s="1586"/>
      <c r="B647" s="1736" t="s">
        <v>44</v>
      </c>
      <c r="C647" s="631" t="s">
        <v>49</v>
      </c>
      <c r="D647" s="623">
        <v>20</v>
      </c>
      <c r="E647" s="623">
        <v>1</v>
      </c>
      <c r="F647" s="623">
        <v>0</v>
      </c>
      <c r="G647" s="623">
        <v>0</v>
      </c>
      <c r="H647" s="623">
        <v>0</v>
      </c>
      <c r="I647" s="623">
        <v>0</v>
      </c>
      <c r="J647" s="623">
        <v>0</v>
      </c>
      <c r="K647" s="623">
        <v>2</v>
      </c>
      <c r="L647" s="623">
        <v>0</v>
      </c>
      <c r="M647" s="571">
        <v>17</v>
      </c>
    </row>
    <row r="648" spans="1:13" ht="16.5" customHeight="1">
      <c r="A648" s="1586"/>
      <c r="B648" s="1736"/>
      <c r="C648" s="631" t="s">
        <v>228</v>
      </c>
      <c r="D648" s="623">
        <v>201</v>
      </c>
      <c r="E648" s="623">
        <v>24</v>
      </c>
      <c r="F648" s="623">
        <v>148</v>
      </c>
      <c r="G648" s="623">
        <v>0</v>
      </c>
      <c r="H648" s="623">
        <v>0</v>
      </c>
      <c r="I648" s="623">
        <v>1</v>
      </c>
      <c r="J648" s="623">
        <v>1</v>
      </c>
      <c r="K648" s="623">
        <v>1</v>
      </c>
      <c r="L648" s="623">
        <v>25</v>
      </c>
      <c r="M648" s="571">
        <v>1</v>
      </c>
    </row>
    <row r="649" spans="1:13" ht="16.5" customHeight="1">
      <c r="A649" s="1586"/>
      <c r="B649" s="1736" t="s">
        <v>915</v>
      </c>
      <c r="C649" s="631" t="s">
        <v>49</v>
      </c>
      <c r="D649" s="623">
        <v>106</v>
      </c>
      <c r="E649" s="623">
        <v>28</v>
      </c>
      <c r="F649" s="623">
        <v>16</v>
      </c>
      <c r="G649" s="623">
        <v>3</v>
      </c>
      <c r="H649" s="623">
        <v>1</v>
      </c>
      <c r="I649" s="623">
        <v>0</v>
      </c>
      <c r="J649" s="623">
        <v>0</v>
      </c>
      <c r="K649" s="623">
        <v>9</v>
      </c>
      <c r="L649" s="623">
        <v>0</v>
      </c>
      <c r="M649" s="571">
        <v>49</v>
      </c>
    </row>
    <row r="650" spans="1:13" ht="16.5" customHeight="1">
      <c r="A650" s="1586"/>
      <c r="B650" s="1736"/>
      <c r="C650" s="631" t="s">
        <v>228</v>
      </c>
      <c r="D650" s="623">
        <v>776</v>
      </c>
      <c r="E650" s="623">
        <v>54</v>
      </c>
      <c r="F650" s="623">
        <v>585</v>
      </c>
      <c r="G650" s="623">
        <v>19</v>
      </c>
      <c r="H650" s="623">
        <v>10</v>
      </c>
      <c r="I650" s="623">
        <v>1</v>
      </c>
      <c r="J650" s="623">
        <v>1</v>
      </c>
      <c r="K650" s="623">
        <v>3</v>
      </c>
      <c r="L650" s="623">
        <v>97</v>
      </c>
      <c r="M650" s="571">
        <v>6</v>
      </c>
    </row>
    <row r="651" spans="1:13" ht="16.5" customHeight="1">
      <c r="A651" s="1586"/>
      <c r="B651" s="1736" t="s">
        <v>916</v>
      </c>
      <c r="C651" s="631" t="s">
        <v>49</v>
      </c>
      <c r="D651" s="623">
        <v>50</v>
      </c>
      <c r="E651" s="623">
        <v>6</v>
      </c>
      <c r="F651" s="623">
        <v>5</v>
      </c>
      <c r="G651" s="623">
        <v>0</v>
      </c>
      <c r="H651" s="623">
        <v>0</v>
      </c>
      <c r="I651" s="623">
        <v>0</v>
      </c>
      <c r="J651" s="623">
        <v>0</v>
      </c>
      <c r="K651" s="623">
        <v>0</v>
      </c>
      <c r="L651" s="623">
        <v>0</v>
      </c>
      <c r="M651" s="571">
        <v>39</v>
      </c>
    </row>
    <row r="652" spans="1:13" ht="16.5" customHeight="1">
      <c r="A652" s="1586"/>
      <c r="B652" s="1736"/>
      <c r="C652" s="631" t="s">
        <v>228</v>
      </c>
      <c r="D652" s="623">
        <v>480</v>
      </c>
      <c r="E652" s="623">
        <v>50</v>
      </c>
      <c r="F652" s="623">
        <v>350</v>
      </c>
      <c r="G652" s="623">
        <v>8</v>
      </c>
      <c r="H652" s="623">
        <v>4</v>
      </c>
      <c r="I652" s="623">
        <v>1</v>
      </c>
      <c r="J652" s="623">
        <v>1</v>
      </c>
      <c r="K652" s="623">
        <v>2</v>
      </c>
      <c r="L652" s="623">
        <v>59</v>
      </c>
      <c r="M652" s="571">
        <v>5</v>
      </c>
    </row>
    <row r="653" spans="1:13" ht="16.5" customHeight="1">
      <c r="A653" s="1586"/>
      <c r="B653" s="1736" t="s">
        <v>917</v>
      </c>
      <c r="C653" s="631" t="s">
        <v>49</v>
      </c>
      <c r="D653" s="623">
        <v>99</v>
      </c>
      <c r="E653" s="623">
        <v>19</v>
      </c>
      <c r="F653" s="623">
        <v>18</v>
      </c>
      <c r="G653" s="623">
        <v>0</v>
      </c>
      <c r="H653" s="623">
        <v>0</v>
      </c>
      <c r="I653" s="623">
        <v>0</v>
      </c>
      <c r="J653" s="623">
        <v>0</v>
      </c>
      <c r="K653" s="623">
        <v>1</v>
      </c>
      <c r="L653" s="623">
        <v>0</v>
      </c>
      <c r="M653" s="571">
        <v>61</v>
      </c>
    </row>
    <row r="654" spans="1:13" ht="16.5" customHeight="1">
      <c r="A654" s="1586"/>
      <c r="B654" s="1736"/>
      <c r="C654" s="631" t="s">
        <v>228</v>
      </c>
      <c r="D654" s="623">
        <v>1000</v>
      </c>
      <c r="E654" s="623">
        <v>99</v>
      </c>
      <c r="F654" s="623">
        <v>781</v>
      </c>
      <c r="G654" s="623">
        <v>0</v>
      </c>
      <c r="H654" s="623">
        <v>0</v>
      </c>
      <c r="I654" s="623">
        <v>2</v>
      </c>
      <c r="J654" s="623">
        <v>8</v>
      </c>
      <c r="K654" s="623">
        <v>5</v>
      </c>
      <c r="L654" s="623">
        <v>100</v>
      </c>
      <c r="M654" s="571">
        <v>5</v>
      </c>
    </row>
    <row r="655" spans="1:13" ht="16.5" customHeight="1">
      <c r="A655" s="1586"/>
      <c r="B655" s="1736" t="s">
        <v>48</v>
      </c>
      <c r="C655" s="631" t="s">
        <v>49</v>
      </c>
      <c r="D655" s="623">
        <v>4</v>
      </c>
      <c r="E655" s="623">
        <v>3</v>
      </c>
      <c r="F655" s="623">
        <v>1</v>
      </c>
      <c r="G655" s="623">
        <v>0</v>
      </c>
      <c r="H655" s="623">
        <v>0</v>
      </c>
      <c r="I655" s="623">
        <v>0</v>
      </c>
      <c r="J655" s="623">
        <v>0</v>
      </c>
      <c r="K655" s="623">
        <v>0</v>
      </c>
      <c r="L655" s="623">
        <v>0</v>
      </c>
      <c r="M655" s="571">
        <v>0</v>
      </c>
    </row>
    <row r="656" spans="1:13" ht="16.5" customHeight="1">
      <c r="A656" s="1586"/>
      <c r="B656" s="1736"/>
      <c r="C656" s="631" t="s">
        <v>228</v>
      </c>
      <c r="D656" s="623">
        <v>213</v>
      </c>
      <c r="E656" s="623">
        <v>43</v>
      </c>
      <c r="F656" s="623">
        <v>150</v>
      </c>
      <c r="G656" s="623">
        <v>0</v>
      </c>
      <c r="H656" s="623">
        <v>0</v>
      </c>
      <c r="I656" s="623">
        <v>0</v>
      </c>
      <c r="J656" s="623">
        <v>0</v>
      </c>
      <c r="K656" s="623">
        <v>1</v>
      </c>
      <c r="L656" s="623">
        <v>16</v>
      </c>
      <c r="M656" s="571">
        <v>3</v>
      </c>
    </row>
    <row r="657" spans="1:13" ht="16.5" customHeight="1">
      <c r="A657" s="1586"/>
      <c r="B657" s="1736" t="s">
        <v>47</v>
      </c>
      <c r="C657" s="631" t="s">
        <v>49</v>
      </c>
      <c r="D657" s="623">
        <v>0</v>
      </c>
      <c r="E657" s="623">
        <v>0</v>
      </c>
      <c r="F657" s="623">
        <v>0</v>
      </c>
      <c r="G657" s="623">
        <v>0</v>
      </c>
      <c r="H657" s="623">
        <v>0</v>
      </c>
      <c r="I657" s="623">
        <v>0</v>
      </c>
      <c r="J657" s="623">
        <v>0</v>
      </c>
      <c r="K657" s="623">
        <v>0</v>
      </c>
      <c r="L657" s="623">
        <v>0</v>
      </c>
      <c r="M657" s="571">
        <v>0</v>
      </c>
    </row>
    <row r="658" spans="1:13" ht="16.5" customHeight="1">
      <c r="A658" s="1586"/>
      <c r="B658" s="1736"/>
      <c r="C658" s="631" t="s">
        <v>228</v>
      </c>
      <c r="D658" s="623">
        <v>0</v>
      </c>
      <c r="E658" s="623">
        <v>0</v>
      </c>
      <c r="F658" s="623">
        <v>0</v>
      </c>
      <c r="G658" s="623">
        <v>0</v>
      </c>
      <c r="H658" s="623">
        <v>0</v>
      </c>
      <c r="I658" s="623">
        <v>0</v>
      </c>
      <c r="J658" s="623">
        <v>0</v>
      </c>
      <c r="K658" s="623">
        <v>0</v>
      </c>
      <c r="L658" s="623">
        <v>0</v>
      </c>
      <c r="M658" s="571">
        <v>0</v>
      </c>
    </row>
    <row r="659" spans="1:13" ht="16.5" customHeight="1">
      <c r="A659" s="1586"/>
      <c r="B659" s="1734" t="s">
        <v>45</v>
      </c>
      <c r="C659" s="302" t="s">
        <v>49</v>
      </c>
      <c r="D659" s="570">
        <v>0</v>
      </c>
      <c r="E659" s="570">
        <v>0</v>
      </c>
      <c r="F659" s="570">
        <v>0</v>
      </c>
      <c r="G659" s="570">
        <v>0</v>
      </c>
      <c r="H659" s="570">
        <v>0</v>
      </c>
      <c r="I659" s="570">
        <v>0</v>
      </c>
      <c r="J659" s="570">
        <v>0</v>
      </c>
      <c r="K659" s="570">
        <v>0</v>
      </c>
      <c r="L659" s="570">
        <v>0</v>
      </c>
      <c r="M659" s="571">
        <v>0</v>
      </c>
    </row>
    <row r="660" spans="1:13" ht="17.25" customHeight="1" thickBot="1">
      <c r="A660" s="1737"/>
      <c r="B660" s="1735"/>
      <c r="C660" s="320" t="s">
        <v>228</v>
      </c>
      <c r="D660" s="572">
        <v>21</v>
      </c>
      <c r="E660" s="572">
        <v>4</v>
      </c>
      <c r="F660" s="572">
        <v>13</v>
      </c>
      <c r="G660" s="572">
        <v>0</v>
      </c>
      <c r="H660" s="572">
        <v>0</v>
      </c>
      <c r="I660" s="572">
        <v>0</v>
      </c>
      <c r="J660" s="572">
        <v>0</v>
      </c>
      <c r="K660" s="572">
        <v>0</v>
      </c>
      <c r="L660" s="572">
        <v>4</v>
      </c>
      <c r="M660" s="573">
        <v>0</v>
      </c>
    </row>
    <row r="661" spans="1:13">
      <c r="A661" s="1617" t="s">
        <v>330</v>
      </c>
      <c r="B661" s="1738" t="s">
        <v>46</v>
      </c>
      <c r="C661" s="319" t="s">
        <v>49</v>
      </c>
      <c r="D661" s="568">
        <v>727</v>
      </c>
      <c r="E661" s="568">
        <v>96</v>
      </c>
      <c r="F661" s="568">
        <v>65</v>
      </c>
      <c r="G661" s="568">
        <v>7</v>
      </c>
      <c r="H661" s="568">
        <v>7</v>
      </c>
      <c r="I661" s="568">
        <v>0</v>
      </c>
      <c r="J661" s="568">
        <v>4</v>
      </c>
      <c r="K661" s="568">
        <v>46</v>
      </c>
      <c r="L661" s="568">
        <v>5</v>
      </c>
      <c r="M661" s="569">
        <v>497</v>
      </c>
    </row>
    <row r="662" spans="1:13" ht="16.5" customHeight="1">
      <c r="A662" s="1586"/>
      <c r="B662" s="1734"/>
      <c r="C662" s="302" t="s">
        <v>228</v>
      </c>
      <c r="D662" s="570">
        <v>9594</v>
      </c>
      <c r="E662" s="570">
        <v>1116</v>
      </c>
      <c r="F662" s="570">
        <v>7247</v>
      </c>
      <c r="G662" s="570">
        <v>82</v>
      </c>
      <c r="H662" s="570">
        <v>42</v>
      </c>
      <c r="I662" s="570">
        <v>38</v>
      </c>
      <c r="J662" s="570">
        <v>43</v>
      </c>
      <c r="K662" s="570">
        <v>27</v>
      </c>
      <c r="L662" s="570">
        <v>890</v>
      </c>
      <c r="M662" s="571">
        <v>109</v>
      </c>
    </row>
    <row r="663" spans="1:13" ht="16.5" customHeight="1">
      <c r="A663" s="1586"/>
      <c r="B663" s="1736" t="s">
        <v>44</v>
      </c>
      <c r="C663" s="631" t="s">
        <v>49</v>
      </c>
      <c r="D663" s="623">
        <v>57</v>
      </c>
      <c r="E663" s="623">
        <v>5</v>
      </c>
      <c r="F663" s="623">
        <v>4</v>
      </c>
      <c r="G663" s="623">
        <v>0</v>
      </c>
      <c r="H663" s="623">
        <v>1</v>
      </c>
      <c r="I663" s="623">
        <v>0</v>
      </c>
      <c r="J663" s="623">
        <v>0</v>
      </c>
      <c r="K663" s="623">
        <v>4</v>
      </c>
      <c r="L663" s="623">
        <v>0</v>
      </c>
      <c r="M663" s="571">
        <v>43</v>
      </c>
    </row>
    <row r="664" spans="1:13" ht="16.5" customHeight="1">
      <c r="A664" s="1586"/>
      <c r="B664" s="1736"/>
      <c r="C664" s="631" t="s">
        <v>228</v>
      </c>
      <c r="D664" s="623">
        <v>694</v>
      </c>
      <c r="E664" s="623">
        <v>73</v>
      </c>
      <c r="F664" s="623">
        <v>508</v>
      </c>
      <c r="G664" s="623">
        <v>6</v>
      </c>
      <c r="H664" s="623">
        <v>4</v>
      </c>
      <c r="I664" s="623">
        <v>0</v>
      </c>
      <c r="J664" s="623">
        <v>0</v>
      </c>
      <c r="K664" s="623">
        <v>1</v>
      </c>
      <c r="L664" s="623">
        <v>93</v>
      </c>
      <c r="M664" s="571">
        <v>9</v>
      </c>
    </row>
    <row r="665" spans="1:13" ht="16.5" customHeight="1">
      <c r="A665" s="1586"/>
      <c r="B665" s="1736" t="s">
        <v>915</v>
      </c>
      <c r="C665" s="631" t="s">
        <v>49</v>
      </c>
      <c r="D665" s="623">
        <v>269</v>
      </c>
      <c r="E665" s="623">
        <v>47</v>
      </c>
      <c r="F665" s="623">
        <v>16</v>
      </c>
      <c r="G665" s="623">
        <v>5</v>
      </c>
      <c r="H665" s="623">
        <v>4</v>
      </c>
      <c r="I665" s="623">
        <v>0</v>
      </c>
      <c r="J665" s="623">
        <v>2</v>
      </c>
      <c r="K665" s="623">
        <v>22</v>
      </c>
      <c r="L665" s="623">
        <v>2</v>
      </c>
      <c r="M665" s="571">
        <v>171</v>
      </c>
    </row>
    <row r="666" spans="1:13" ht="16.5" customHeight="1">
      <c r="A666" s="1586"/>
      <c r="B666" s="1736"/>
      <c r="C666" s="631" t="s">
        <v>228</v>
      </c>
      <c r="D666" s="623">
        <v>2098</v>
      </c>
      <c r="E666" s="623">
        <v>130</v>
      </c>
      <c r="F666" s="623">
        <v>1569</v>
      </c>
      <c r="G666" s="623">
        <v>62</v>
      </c>
      <c r="H666" s="623">
        <v>32</v>
      </c>
      <c r="I666" s="623">
        <v>11</v>
      </c>
      <c r="J666" s="623">
        <v>14</v>
      </c>
      <c r="K666" s="623">
        <v>10</v>
      </c>
      <c r="L666" s="623">
        <v>238</v>
      </c>
      <c r="M666" s="571">
        <v>32</v>
      </c>
    </row>
    <row r="667" spans="1:13" ht="16.5" customHeight="1">
      <c r="A667" s="1586"/>
      <c r="B667" s="1736" t="s">
        <v>916</v>
      </c>
      <c r="C667" s="631" t="s">
        <v>49</v>
      </c>
      <c r="D667" s="623">
        <v>70</v>
      </c>
      <c r="E667" s="623">
        <v>4</v>
      </c>
      <c r="F667" s="623">
        <v>1</v>
      </c>
      <c r="G667" s="623">
        <v>0</v>
      </c>
      <c r="H667" s="623">
        <v>0</v>
      </c>
      <c r="I667" s="623">
        <v>0</v>
      </c>
      <c r="J667" s="623">
        <v>0</v>
      </c>
      <c r="K667" s="623">
        <v>6</v>
      </c>
      <c r="L667" s="623">
        <v>1</v>
      </c>
      <c r="M667" s="571">
        <v>58</v>
      </c>
    </row>
    <row r="668" spans="1:13" ht="16.5" customHeight="1">
      <c r="A668" s="1586"/>
      <c r="B668" s="1736"/>
      <c r="C668" s="631" t="s">
        <v>228</v>
      </c>
      <c r="D668" s="623">
        <v>532</v>
      </c>
      <c r="E668" s="623">
        <v>50</v>
      </c>
      <c r="F668" s="623">
        <v>401</v>
      </c>
      <c r="G668" s="623">
        <v>1</v>
      </c>
      <c r="H668" s="623">
        <v>0</v>
      </c>
      <c r="I668" s="623">
        <v>2</v>
      </c>
      <c r="J668" s="623">
        <v>3</v>
      </c>
      <c r="K668" s="623">
        <v>6</v>
      </c>
      <c r="L668" s="623">
        <v>64</v>
      </c>
      <c r="M668" s="571">
        <v>5</v>
      </c>
    </row>
    <row r="669" spans="1:13" ht="16.5" customHeight="1">
      <c r="A669" s="1586"/>
      <c r="B669" s="1736" t="s">
        <v>917</v>
      </c>
      <c r="C669" s="631" t="s">
        <v>49</v>
      </c>
      <c r="D669" s="623">
        <v>286</v>
      </c>
      <c r="E669" s="623">
        <v>36</v>
      </c>
      <c r="F669" s="623">
        <v>26</v>
      </c>
      <c r="G669" s="623">
        <v>2</v>
      </c>
      <c r="H669" s="623">
        <v>2</v>
      </c>
      <c r="I669" s="623">
        <v>0</v>
      </c>
      <c r="J669" s="623">
        <v>2</v>
      </c>
      <c r="K669" s="623">
        <v>14</v>
      </c>
      <c r="L669" s="623">
        <v>1</v>
      </c>
      <c r="M669" s="571">
        <v>203</v>
      </c>
    </row>
    <row r="670" spans="1:13" ht="16.5" customHeight="1">
      <c r="A670" s="1586"/>
      <c r="B670" s="1736"/>
      <c r="C670" s="631" t="s">
        <v>228</v>
      </c>
      <c r="D670" s="623">
        <v>4043</v>
      </c>
      <c r="E670" s="623">
        <v>349</v>
      </c>
      <c r="F670" s="623">
        <v>3161</v>
      </c>
      <c r="G670" s="623">
        <v>13</v>
      </c>
      <c r="H670" s="623">
        <v>6</v>
      </c>
      <c r="I670" s="623">
        <v>24</v>
      </c>
      <c r="J670" s="623">
        <v>24</v>
      </c>
      <c r="K670" s="623">
        <v>8</v>
      </c>
      <c r="L670" s="623">
        <v>403</v>
      </c>
      <c r="M670" s="571">
        <v>55</v>
      </c>
    </row>
    <row r="671" spans="1:13" ht="16.5" customHeight="1">
      <c r="A671" s="1586"/>
      <c r="B671" s="1736" t="s">
        <v>48</v>
      </c>
      <c r="C671" s="631" t="s">
        <v>49</v>
      </c>
      <c r="D671" s="623">
        <v>44</v>
      </c>
      <c r="E671" s="623">
        <v>4</v>
      </c>
      <c r="F671" s="623">
        <v>18</v>
      </c>
      <c r="G671" s="623">
        <v>0</v>
      </c>
      <c r="H671" s="623">
        <v>0</v>
      </c>
      <c r="I671" s="623">
        <v>0</v>
      </c>
      <c r="J671" s="623">
        <v>0</v>
      </c>
      <c r="K671" s="623">
        <v>0</v>
      </c>
      <c r="L671" s="623">
        <v>1</v>
      </c>
      <c r="M671" s="571">
        <v>21</v>
      </c>
    </row>
    <row r="672" spans="1:13" ht="16.5" customHeight="1">
      <c r="A672" s="1586"/>
      <c r="B672" s="1736"/>
      <c r="C672" s="631" t="s">
        <v>228</v>
      </c>
      <c r="D672" s="623">
        <v>2079</v>
      </c>
      <c r="E672" s="623">
        <v>499</v>
      </c>
      <c r="F672" s="623">
        <v>1499</v>
      </c>
      <c r="G672" s="623">
        <v>0</v>
      </c>
      <c r="H672" s="623">
        <v>0</v>
      </c>
      <c r="I672" s="623">
        <v>0</v>
      </c>
      <c r="J672" s="623">
        <v>0</v>
      </c>
      <c r="K672" s="623">
        <v>0</v>
      </c>
      <c r="L672" s="623">
        <v>76</v>
      </c>
      <c r="M672" s="571">
        <v>5</v>
      </c>
    </row>
    <row r="673" spans="1:13" ht="16.5" customHeight="1">
      <c r="A673" s="1586"/>
      <c r="B673" s="1736" t="s">
        <v>47</v>
      </c>
      <c r="C673" s="631" t="s">
        <v>49</v>
      </c>
      <c r="D673" s="623">
        <v>1</v>
      </c>
      <c r="E673" s="623">
        <v>0</v>
      </c>
      <c r="F673" s="623">
        <v>0</v>
      </c>
      <c r="G673" s="623">
        <v>0</v>
      </c>
      <c r="H673" s="623">
        <v>0</v>
      </c>
      <c r="I673" s="623">
        <v>0</v>
      </c>
      <c r="J673" s="623">
        <v>0</v>
      </c>
      <c r="K673" s="623">
        <v>0</v>
      </c>
      <c r="L673" s="623">
        <v>0</v>
      </c>
      <c r="M673" s="571">
        <v>1</v>
      </c>
    </row>
    <row r="674" spans="1:13" ht="16.5" customHeight="1">
      <c r="A674" s="1586"/>
      <c r="B674" s="1736"/>
      <c r="C674" s="631" t="s">
        <v>228</v>
      </c>
      <c r="D674" s="623">
        <v>16</v>
      </c>
      <c r="E674" s="623">
        <v>1</v>
      </c>
      <c r="F674" s="623">
        <v>12</v>
      </c>
      <c r="G674" s="623">
        <v>0</v>
      </c>
      <c r="H674" s="623">
        <v>0</v>
      </c>
      <c r="I674" s="623">
        <v>0</v>
      </c>
      <c r="J674" s="623">
        <v>0</v>
      </c>
      <c r="K674" s="623">
        <v>0</v>
      </c>
      <c r="L674" s="623">
        <v>2</v>
      </c>
      <c r="M674" s="571">
        <v>1</v>
      </c>
    </row>
    <row r="675" spans="1:13" ht="16.5" customHeight="1">
      <c r="A675" s="1586"/>
      <c r="B675" s="1736" t="s">
        <v>45</v>
      </c>
      <c r="C675" s="631" t="s">
        <v>49</v>
      </c>
      <c r="D675" s="623">
        <v>0</v>
      </c>
      <c r="E675" s="623">
        <v>0</v>
      </c>
      <c r="F675" s="623">
        <v>0</v>
      </c>
      <c r="G675" s="623">
        <v>0</v>
      </c>
      <c r="H675" s="623">
        <v>0</v>
      </c>
      <c r="I675" s="623">
        <v>0</v>
      </c>
      <c r="J675" s="623">
        <v>0</v>
      </c>
      <c r="K675" s="623">
        <v>0</v>
      </c>
      <c r="L675" s="623">
        <v>0</v>
      </c>
      <c r="M675" s="571">
        <v>0</v>
      </c>
    </row>
    <row r="676" spans="1:13" ht="16.5" customHeight="1">
      <c r="A676" s="1586"/>
      <c r="B676" s="1736"/>
      <c r="C676" s="631" t="s">
        <v>228</v>
      </c>
      <c r="D676" s="623">
        <v>132</v>
      </c>
      <c r="E676" s="623">
        <v>14</v>
      </c>
      <c r="F676" s="623">
        <v>97</v>
      </c>
      <c r="G676" s="623">
        <v>0</v>
      </c>
      <c r="H676" s="623">
        <v>0</v>
      </c>
      <c r="I676" s="623">
        <v>1</v>
      </c>
      <c r="J676" s="623">
        <v>2</v>
      </c>
      <c r="K676" s="623">
        <v>2</v>
      </c>
      <c r="L676" s="623">
        <v>14</v>
      </c>
      <c r="M676" s="571">
        <v>2</v>
      </c>
    </row>
    <row r="677" spans="1:13" ht="16.5" customHeight="1">
      <c r="A677" s="1586" t="s">
        <v>299</v>
      </c>
      <c r="B677" s="1736" t="s">
        <v>46</v>
      </c>
      <c r="C677" s="631" t="s">
        <v>49</v>
      </c>
      <c r="D677" s="623">
        <v>304</v>
      </c>
      <c r="E677" s="623">
        <v>32</v>
      </c>
      <c r="F677" s="623">
        <v>25</v>
      </c>
      <c r="G677" s="623">
        <v>4</v>
      </c>
      <c r="H677" s="623">
        <v>4</v>
      </c>
      <c r="I677" s="623">
        <v>0</v>
      </c>
      <c r="J677" s="623">
        <v>2</v>
      </c>
      <c r="K677" s="623">
        <v>15</v>
      </c>
      <c r="L677" s="623">
        <v>1</v>
      </c>
      <c r="M677" s="571">
        <v>221</v>
      </c>
    </row>
    <row r="678" spans="1:13" ht="16.5" customHeight="1">
      <c r="A678" s="1586"/>
      <c r="B678" s="1736"/>
      <c r="C678" s="631" t="s">
        <v>228</v>
      </c>
      <c r="D678" s="623">
        <v>5048</v>
      </c>
      <c r="E678" s="623">
        <v>602</v>
      </c>
      <c r="F678" s="623">
        <v>3827</v>
      </c>
      <c r="G678" s="623">
        <v>45</v>
      </c>
      <c r="H678" s="623">
        <v>24</v>
      </c>
      <c r="I678" s="623">
        <v>19</v>
      </c>
      <c r="J678" s="623">
        <v>30</v>
      </c>
      <c r="K678" s="623">
        <v>12</v>
      </c>
      <c r="L678" s="623">
        <v>441</v>
      </c>
      <c r="M678" s="571">
        <v>48</v>
      </c>
    </row>
    <row r="679" spans="1:13" ht="16.5" customHeight="1">
      <c r="A679" s="1586"/>
      <c r="B679" s="1736" t="s">
        <v>44</v>
      </c>
      <c r="C679" s="631" t="s">
        <v>49</v>
      </c>
      <c r="D679" s="623">
        <v>13</v>
      </c>
      <c r="E679" s="623">
        <v>1</v>
      </c>
      <c r="F679" s="623">
        <v>1</v>
      </c>
      <c r="G679" s="623">
        <v>0</v>
      </c>
      <c r="H679" s="623">
        <v>0</v>
      </c>
      <c r="I679" s="623">
        <v>0</v>
      </c>
      <c r="J679" s="623">
        <v>0</v>
      </c>
      <c r="K679" s="623">
        <v>1</v>
      </c>
      <c r="L679" s="623">
        <v>0</v>
      </c>
      <c r="M679" s="571">
        <v>10</v>
      </c>
    </row>
    <row r="680" spans="1:13" ht="16.5" customHeight="1">
      <c r="A680" s="1586"/>
      <c r="B680" s="1736"/>
      <c r="C680" s="631" t="s">
        <v>228</v>
      </c>
      <c r="D680" s="623">
        <v>232</v>
      </c>
      <c r="E680" s="623">
        <v>21</v>
      </c>
      <c r="F680" s="623">
        <v>175</v>
      </c>
      <c r="G680" s="623">
        <v>1</v>
      </c>
      <c r="H680" s="623">
        <v>0</v>
      </c>
      <c r="I680" s="623">
        <v>0</v>
      </c>
      <c r="J680" s="623">
        <v>0</v>
      </c>
      <c r="K680" s="623">
        <v>0</v>
      </c>
      <c r="L680" s="623">
        <v>31</v>
      </c>
      <c r="M680" s="571">
        <v>4</v>
      </c>
    </row>
    <row r="681" spans="1:13" ht="16.5" customHeight="1">
      <c r="A681" s="1586"/>
      <c r="B681" s="1736" t="s">
        <v>915</v>
      </c>
      <c r="C681" s="631" t="s">
        <v>49</v>
      </c>
      <c r="D681" s="623">
        <v>90</v>
      </c>
      <c r="E681" s="623">
        <v>12</v>
      </c>
      <c r="F681" s="623">
        <v>5</v>
      </c>
      <c r="G681" s="623">
        <v>2</v>
      </c>
      <c r="H681" s="623">
        <v>2</v>
      </c>
      <c r="I681" s="623">
        <v>0</v>
      </c>
      <c r="J681" s="623">
        <v>1</v>
      </c>
      <c r="K681" s="623">
        <v>5</v>
      </c>
      <c r="L681" s="623">
        <v>0</v>
      </c>
      <c r="M681" s="571">
        <v>63</v>
      </c>
    </row>
    <row r="682" spans="1:13" ht="16.5" customHeight="1">
      <c r="A682" s="1586"/>
      <c r="B682" s="1736"/>
      <c r="C682" s="631" t="s">
        <v>228</v>
      </c>
      <c r="D682" s="623">
        <v>734</v>
      </c>
      <c r="E682" s="623">
        <v>38</v>
      </c>
      <c r="F682" s="623">
        <v>541</v>
      </c>
      <c r="G682" s="623">
        <v>35</v>
      </c>
      <c r="H682" s="623">
        <v>20</v>
      </c>
      <c r="I682" s="623">
        <v>4</v>
      </c>
      <c r="J682" s="623">
        <v>9</v>
      </c>
      <c r="K682" s="623">
        <v>2</v>
      </c>
      <c r="L682" s="623">
        <v>81</v>
      </c>
      <c r="M682" s="571">
        <v>4</v>
      </c>
    </row>
    <row r="683" spans="1:13" ht="16.5" customHeight="1">
      <c r="A683" s="1586"/>
      <c r="B683" s="1736" t="s">
        <v>916</v>
      </c>
      <c r="C683" s="631" t="s">
        <v>49</v>
      </c>
      <c r="D683" s="623">
        <v>10</v>
      </c>
      <c r="E683" s="623">
        <v>0</v>
      </c>
      <c r="F683" s="623">
        <v>0</v>
      </c>
      <c r="G683" s="623">
        <v>0</v>
      </c>
      <c r="H683" s="623">
        <v>0</v>
      </c>
      <c r="I683" s="623">
        <v>0</v>
      </c>
      <c r="J683" s="623">
        <v>0</v>
      </c>
      <c r="K683" s="623">
        <v>0</v>
      </c>
      <c r="L683" s="623">
        <v>0</v>
      </c>
      <c r="M683" s="571">
        <v>10</v>
      </c>
    </row>
    <row r="684" spans="1:13" ht="17.25" customHeight="1">
      <c r="A684" s="1586"/>
      <c r="B684" s="1736"/>
      <c r="C684" s="631" t="s">
        <v>228</v>
      </c>
      <c r="D684" s="623">
        <v>114</v>
      </c>
      <c r="E684" s="623">
        <v>8</v>
      </c>
      <c r="F684" s="623">
        <v>87</v>
      </c>
      <c r="G684" s="623">
        <v>0</v>
      </c>
      <c r="H684" s="623">
        <v>0</v>
      </c>
      <c r="I684" s="623">
        <v>1</v>
      </c>
      <c r="J684" s="623">
        <v>1</v>
      </c>
      <c r="K684" s="623">
        <v>3</v>
      </c>
      <c r="L684" s="623">
        <v>14</v>
      </c>
      <c r="M684" s="571">
        <v>0</v>
      </c>
    </row>
    <row r="685" spans="1:13">
      <c r="A685" s="1586"/>
      <c r="B685" s="1736" t="s">
        <v>917</v>
      </c>
      <c r="C685" s="631" t="s">
        <v>49</v>
      </c>
      <c r="D685" s="623">
        <v>165</v>
      </c>
      <c r="E685" s="623">
        <v>17</v>
      </c>
      <c r="F685" s="623">
        <v>10</v>
      </c>
      <c r="G685" s="623">
        <v>2</v>
      </c>
      <c r="H685" s="623">
        <v>2</v>
      </c>
      <c r="I685" s="623">
        <v>0</v>
      </c>
      <c r="J685" s="623">
        <v>1</v>
      </c>
      <c r="K685" s="623">
        <v>9</v>
      </c>
      <c r="L685" s="623">
        <v>0</v>
      </c>
      <c r="M685" s="571">
        <v>124</v>
      </c>
    </row>
    <row r="686" spans="1:13" ht="16.5" customHeight="1">
      <c r="A686" s="1586"/>
      <c r="B686" s="1736"/>
      <c r="C686" s="631" t="s">
        <v>228</v>
      </c>
      <c r="D686" s="623">
        <v>2476</v>
      </c>
      <c r="E686" s="623">
        <v>199</v>
      </c>
      <c r="F686" s="623">
        <v>1941</v>
      </c>
      <c r="G686" s="623">
        <v>9</v>
      </c>
      <c r="H686" s="623">
        <v>4</v>
      </c>
      <c r="I686" s="623">
        <v>13</v>
      </c>
      <c r="J686" s="623">
        <v>18</v>
      </c>
      <c r="K686" s="623">
        <v>7</v>
      </c>
      <c r="L686" s="623">
        <v>249</v>
      </c>
      <c r="M686" s="571">
        <v>36</v>
      </c>
    </row>
    <row r="687" spans="1:13" ht="16.5" customHeight="1">
      <c r="A687" s="1586"/>
      <c r="B687" s="1736" t="s">
        <v>48</v>
      </c>
      <c r="C687" s="631" t="s">
        <v>49</v>
      </c>
      <c r="D687" s="623">
        <v>25</v>
      </c>
      <c r="E687" s="623">
        <v>2</v>
      </c>
      <c r="F687" s="623">
        <v>9</v>
      </c>
      <c r="G687" s="623">
        <v>0</v>
      </c>
      <c r="H687" s="623">
        <v>0</v>
      </c>
      <c r="I687" s="623">
        <v>0</v>
      </c>
      <c r="J687" s="623">
        <v>0</v>
      </c>
      <c r="K687" s="623">
        <v>0</v>
      </c>
      <c r="L687" s="623">
        <v>1</v>
      </c>
      <c r="M687" s="571">
        <v>13</v>
      </c>
    </row>
    <row r="688" spans="1:13" ht="16.5" customHeight="1">
      <c r="A688" s="1586"/>
      <c r="B688" s="1736"/>
      <c r="C688" s="631" t="s">
        <v>228</v>
      </c>
      <c r="D688" s="623">
        <v>1403</v>
      </c>
      <c r="E688" s="623">
        <v>328</v>
      </c>
      <c r="F688" s="623">
        <v>1017</v>
      </c>
      <c r="G688" s="623">
        <v>0</v>
      </c>
      <c r="H688" s="623">
        <v>0</v>
      </c>
      <c r="I688" s="623">
        <v>0</v>
      </c>
      <c r="J688" s="623">
        <v>0</v>
      </c>
      <c r="K688" s="623">
        <v>0</v>
      </c>
      <c r="L688" s="623">
        <v>56</v>
      </c>
      <c r="M688" s="571">
        <v>2</v>
      </c>
    </row>
    <row r="689" spans="1:13" ht="16.5" customHeight="1">
      <c r="A689" s="1586"/>
      <c r="B689" s="1736" t="s">
        <v>47</v>
      </c>
      <c r="C689" s="631" t="s">
        <v>49</v>
      </c>
      <c r="D689" s="623">
        <v>1</v>
      </c>
      <c r="E689" s="623">
        <v>0</v>
      </c>
      <c r="F689" s="623">
        <v>0</v>
      </c>
      <c r="G689" s="623">
        <v>0</v>
      </c>
      <c r="H689" s="623">
        <v>0</v>
      </c>
      <c r="I689" s="623">
        <v>0</v>
      </c>
      <c r="J689" s="623">
        <v>0</v>
      </c>
      <c r="K689" s="623">
        <v>0</v>
      </c>
      <c r="L689" s="623">
        <v>0</v>
      </c>
      <c r="M689" s="571">
        <v>1</v>
      </c>
    </row>
    <row r="690" spans="1:13" ht="16.5" customHeight="1">
      <c r="A690" s="1586"/>
      <c r="B690" s="1736"/>
      <c r="C690" s="631" t="s">
        <v>228</v>
      </c>
      <c r="D690" s="623">
        <v>16</v>
      </c>
      <c r="E690" s="623">
        <v>1</v>
      </c>
      <c r="F690" s="623">
        <v>12</v>
      </c>
      <c r="G690" s="623">
        <v>0</v>
      </c>
      <c r="H690" s="623">
        <v>0</v>
      </c>
      <c r="I690" s="623">
        <v>0</v>
      </c>
      <c r="J690" s="623">
        <v>0</v>
      </c>
      <c r="K690" s="623">
        <v>0</v>
      </c>
      <c r="L690" s="623">
        <v>2</v>
      </c>
      <c r="M690" s="571">
        <v>1</v>
      </c>
    </row>
    <row r="691" spans="1:13" ht="16.5" customHeight="1">
      <c r="A691" s="1586"/>
      <c r="B691" s="1736" t="s">
        <v>45</v>
      </c>
      <c r="C691" s="631" t="s">
        <v>49</v>
      </c>
      <c r="D691" s="623">
        <v>0</v>
      </c>
      <c r="E691" s="623">
        <v>0</v>
      </c>
      <c r="F691" s="623">
        <v>0</v>
      </c>
      <c r="G691" s="623">
        <v>0</v>
      </c>
      <c r="H691" s="623">
        <v>0</v>
      </c>
      <c r="I691" s="623">
        <v>0</v>
      </c>
      <c r="J691" s="623">
        <v>0</v>
      </c>
      <c r="K691" s="623">
        <v>0</v>
      </c>
      <c r="L691" s="623">
        <v>0</v>
      </c>
      <c r="M691" s="571">
        <v>0</v>
      </c>
    </row>
    <row r="692" spans="1:13" ht="16.5" customHeight="1">
      <c r="A692" s="1586"/>
      <c r="B692" s="1736"/>
      <c r="C692" s="631" t="s">
        <v>228</v>
      </c>
      <c r="D692" s="623">
        <v>73</v>
      </c>
      <c r="E692" s="623">
        <v>7</v>
      </c>
      <c r="F692" s="623">
        <v>54</v>
      </c>
      <c r="G692" s="623">
        <v>0</v>
      </c>
      <c r="H692" s="623">
        <v>0</v>
      </c>
      <c r="I692" s="623">
        <v>1</v>
      </c>
      <c r="J692" s="623">
        <v>2</v>
      </c>
      <c r="K692" s="623">
        <v>0</v>
      </c>
      <c r="L692" s="623">
        <v>8</v>
      </c>
      <c r="M692" s="571">
        <v>1</v>
      </c>
    </row>
    <row r="693" spans="1:13" ht="16.5" customHeight="1">
      <c r="A693" s="1586" t="s">
        <v>300</v>
      </c>
      <c r="B693" s="1736" t="s">
        <v>919</v>
      </c>
      <c r="C693" s="631" t="s">
        <v>49</v>
      </c>
      <c r="D693" s="623">
        <v>423</v>
      </c>
      <c r="E693" s="623">
        <v>64</v>
      </c>
      <c r="F693" s="623">
        <v>40</v>
      </c>
      <c r="G693" s="623">
        <v>3</v>
      </c>
      <c r="H693" s="623">
        <v>3</v>
      </c>
      <c r="I693" s="623">
        <v>0</v>
      </c>
      <c r="J693" s="623">
        <v>2</v>
      </c>
      <c r="K693" s="623">
        <v>31</v>
      </c>
      <c r="L693" s="623">
        <v>4</v>
      </c>
      <c r="M693" s="571">
        <v>276</v>
      </c>
    </row>
    <row r="694" spans="1:13" ht="16.5" customHeight="1">
      <c r="A694" s="1586"/>
      <c r="B694" s="1736"/>
      <c r="C694" s="631" t="s">
        <v>228</v>
      </c>
      <c r="D694" s="623">
        <v>4546</v>
      </c>
      <c r="E694" s="623">
        <v>514</v>
      </c>
      <c r="F694" s="623">
        <v>3420</v>
      </c>
      <c r="G694" s="623">
        <v>37</v>
      </c>
      <c r="H694" s="623">
        <v>18</v>
      </c>
      <c r="I694" s="623">
        <v>19</v>
      </c>
      <c r="J694" s="623">
        <v>13</v>
      </c>
      <c r="K694" s="623">
        <v>15</v>
      </c>
      <c r="L694" s="623">
        <v>449</v>
      </c>
      <c r="M694" s="571">
        <v>61</v>
      </c>
    </row>
    <row r="695" spans="1:13" ht="16.5" customHeight="1">
      <c r="A695" s="1586"/>
      <c r="B695" s="1736" t="s">
        <v>44</v>
      </c>
      <c r="C695" s="631" t="s">
        <v>49</v>
      </c>
      <c r="D695" s="623">
        <v>44</v>
      </c>
      <c r="E695" s="623">
        <v>4</v>
      </c>
      <c r="F695" s="623">
        <v>3</v>
      </c>
      <c r="G695" s="623">
        <v>0</v>
      </c>
      <c r="H695" s="623">
        <v>1</v>
      </c>
      <c r="I695" s="623">
        <v>0</v>
      </c>
      <c r="J695" s="623">
        <v>0</v>
      </c>
      <c r="K695" s="623">
        <v>3</v>
      </c>
      <c r="L695" s="623">
        <v>0</v>
      </c>
      <c r="M695" s="571">
        <v>33</v>
      </c>
    </row>
    <row r="696" spans="1:13" ht="16.5" customHeight="1">
      <c r="A696" s="1586"/>
      <c r="B696" s="1736"/>
      <c r="C696" s="631" t="s">
        <v>228</v>
      </c>
      <c r="D696" s="623">
        <v>462</v>
      </c>
      <c r="E696" s="623">
        <v>52</v>
      </c>
      <c r="F696" s="623">
        <v>333</v>
      </c>
      <c r="G696" s="623">
        <v>5</v>
      </c>
      <c r="H696" s="623">
        <v>4</v>
      </c>
      <c r="I696" s="623">
        <v>0</v>
      </c>
      <c r="J696" s="623">
        <v>0</v>
      </c>
      <c r="K696" s="623">
        <v>1</v>
      </c>
      <c r="L696" s="623">
        <v>62</v>
      </c>
      <c r="M696" s="571">
        <v>5</v>
      </c>
    </row>
    <row r="697" spans="1:13" ht="16.5" customHeight="1">
      <c r="A697" s="1586"/>
      <c r="B697" s="1736" t="s">
        <v>915</v>
      </c>
      <c r="C697" s="631" t="s">
        <v>49</v>
      </c>
      <c r="D697" s="623">
        <v>179</v>
      </c>
      <c r="E697" s="623">
        <v>35</v>
      </c>
      <c r="F697" s="623">
        <v>11</v>
      </c>
      <c r="G697" s="623">
        <v>3</v>
      </c>
      <c r="H697" s="623">
        <v>2</v>
      </c>
      <c r="I697" s="623">
        <v>0</v>
      </c>
      <c r="J697" s="623">
        <v>1</v>
      </c>
      <c r="K697" s="623">
        <v>17</v>
      </c>
      <c r="L697" s="623">
        <v>2</v>
      </c>
      <c r="M697" s="571">
        <v>108</v>
      </c>
    </row>
    <row r="698" spans="1:13" ht="16.5" customHeight="1">
      <c r="A698" s="1586"/>
      <c r="B698" s="1736"/>
      <c r="C698" s="631" t="s">
        <v>228</v>
      </c>
      <c r="D698" s="623">
        <v>1364</v>
      </c>
      <c r="E698" s="623">
        <v>92</v>
      </c>
      <c r="F698" s="623">
        <v>1028</v>
      </c>
      <c r="G698" s="623">
        <v>27</v>
      </c>
      <c r="H698" s="623">
        <v>12</v>
      </c>
      <c r="I698" s="623">
        <v>7</v>
      </c>
      <c r="J698" s="623">
        <v>5</v>
      </c>
      <c r="K698" s="623">
        <v>8</v>
      </c>
      <c r="L698" s="623">
        <v>157</v>
      </c>
      <c r="M698" s="571">
        <v>28</v>
      </c>
    </row>
    <row r="699" spans="1:13" ht="16.5" customHeight="1">
      <c r="A699" s="1586"/>
      <c r="B699" s="1736" t="s">
        <v>916</v>
      </c>
      <c r="C699" s="631" t="s">
        <v>49</v>
      </c>
      <c r="D699" s="623">
        <v>60</v>
      </c>
      <c r="E699" s="623">
        <v>4</v>
      </c>
      <c r="F699" s="623">
        <v>1</v>
      </c>
      <c r="G699" s="623">
        <v>0</v>
      </c>
      <c r="H699" s="623">
        <v>0</v>
      </c>
      <c r="I699" s="623">
        <v>0</v>
      </c>
      <c r="J699" s="623">
        <v>0</v>
      </c>
      <c r="K699" s="623">
        <v>6</v>
      </c>
      <c r="L699" s="623">
        <v>1</v>
      </c>
      <c r="M699" s="571">
        <v>48</v>
      </c>
    </row>
    <row r="700" spans="1:13" ht="16.5" customHeight="1">
      <c r="A700" s="1586"/>
      <c r="B700" s="1736"/>
      <c r="C700" s="631" t="s">
        <v>228</v>
      </c>
      <c r="D700" s="623">
        <v>418</v>
      </c>
      <c r="E700" s="623">
        <v>42</v>
      </c>
      <c r="F700" s="623">
        <v>314</v>
      </c>
      <c r="G700" s="623">
        <v>1</v>
      </c>
      <c r="H700" s="623">
        <v>0</v>
      </c>
      <c r="I700" s="623">
        <v>1</v>
      </c>
      <c r="J700" s="623">
        <v>2</v>
      </c>
      <c r="K700" s="623">
        <v>3</v>
      </c>
      <c r="L700" s="623">
        <v>50</v>
      </c>
      <c r="M700" s="571">
        <v>5</v>
      </c>
    </row>
    <row r="701" spans="1:13" ht="16.5" customHeight="1">
      <c r="A701" s="1586"/>
      <c r="B701" s="1736" t="s">
        <v>917</v>
      </c>
      <c r="C701" s="631" t="s">
        <v>49</v>
      </c>
      <c r="D701" s="623">
        <v>121</v>
      </c>
      <c r="E701" s="623">
        <v>19</v>
      </c>
      <c r="F701" s="623">
        <v>16</v>
      </c>
      <c r="G701" s="623">
        <v>0</v>
      </c>
      <c r="H701" s="623">
        <v>0</v>
      </c>
      <c r="I701" s="623">
        <v>0</v>
      </c>
      <c r="J701" s="623">
        <v>1</v>
      </c>
      <c r="K701" s="623">
        <v>5</v>
      </c>
      <c r="L701" s="623">
        <v>1</v>
      </c>
      <c r="M701" s="571">
        <v>79</v>
      </c>
    </row>
    <row r="702" spans="1:13" ht="16.5" customHeight="1">
      <c r="A702" s="1586"/>
      <c r="B702" s="1736"/>
      <c r="C702" s="631" t="s">
        <v>228</v>
      </c>
      <c r="D702" s="623">
        <v>1567</v>
      </c>
      <c r="E702" s="623">
        <v>150</v>
      </c>
      <c r="F702" s="623">
        <v>1220</v>
      </c>
      <c r="G702" s="623">
        <v>4</v>
      </c>
      <c r="H702" s="623">
        <v>2</v>
      </c>
      <c r="I702" s="623">
        <v>11</v>
      </c>
      <c r="J702" s="623">
        <v>6</v>
      </c>
      <c r="K702" s="623">
        <v>1</v>
      </c>
      <c r="L702" s="623">
        <v>154</v>
      </c>
      <c r="M702" s="571">
        <v>19</v>
      </c>
    </row>
    <row r="703" spans="1:13" ht="16.5" customHeight="1">
      <c r="A703" s="1586"/>
      <c r="B703" s="1736" t="s">
        <v>48</v>
      </c>
      <c r="C703" s="631" t="s">
        <v>49</v>
      </c>
      <c r="D703" s="623">
        <v>19</v>
      </c>
      <c r="E703" s="623">
        <v>2</v>
      </c>
      <c r="F703" s="623">
        <v>9</v>
      </c>
      <c r="G703" s="623">
        <v>0</v>
      </c>
      <c r="H703" s="623">
        <v>0</v>
      </c>
      <c r="I703" s="623">
        <v>0</v>
      </c>
      <c r="J703" s="623">
        <v>0</v>
      </c>
      <c r="K703" s="623">
        <v>0</v>
      </c>
      <c r="L703" s="623">
        <v>0</v>
      </c>
      <c r="M703" s="571">
        <v>8</v>
      </c>
    </row>
    <row r="704" spans="1:13" ht="16.5" customHeight="1">
      <c r="A704" s="1586"/>
      <c r="B704" s="1736"/>
      <c r="C704" s="631" t="s">
        <v>228</v>
      </c>
      <c r="D704" s="623">
        <v>676</v>
      </c>
      <c r="E704" s="623">
        <v>171</v>
      </c>
      <c r="F704" s="623">
        <v>482</v>
      </c>
      <c r="G704" s="623">
        <v>0</v>
      </c>
      <c r="H704" s="623">
        <v>0</v>
      </c>
      <c r="I704" s="623">
        <v>0</v>
      </c>
      <c r="J704" s="623">
        <v>0</v>
      </c>
      <c r="K704" s="623">
        <v>0</v>
      </c>
      <c r="L704" s="623">
        <v>20</v>
      </c>
      <c r="M704" s="571">
        <v>3</v>
      </c>
    </row>
    <row r="705" spans="1:13" ht="16.5" customHeight="1">
      <c r="A705" s="1586"/>
      <c r="B705" s="1736" t="s">
        <v>47</v>
      </c>
      <c r="C705" s="631" t="s">
        <v>49</v>
      </c>
      <c r="D705" s="623">
        <v>0</v>
      </c>
      <c r="E705" s="623">
        <v>0</v>
      </c>
      <c r="F705" s="623">
        <v>0</v>
      </c>
      <c r="G705" s="623">
        <v>0</v>
      </c>
      <c r="H705" s="623">
        <v>0</v>
      </c>
      <c r="I705" s="623">
        <v>0</v>
      </c>
      <c r="J705" s="623">
        <v>0</v>
      </c>
      <c r="K705" s="623">
        <v>0</v>
      </c>
      <c r="L705" s="623">
        <v>0</v>
      </c>
      <c r="M705" s="571">
        <v>0</v>
      </c>
    </row>
    <row r="706" spans="1:13" ht="16.5" customHeight="1">
      <c r="A706" s="1586"/>
      <c r="B706" s="1736"/>
      <c r="C706" s="631" t="s">
        <v>228</v>
      </c>
      <c r="D706" s="623">
        <v>0</v>
      </c>
      <c r="E706" s="623">
        <v>0</v>
      </c>
      <c r="F706" s="623">
        <v>0</v>
      </c>
      <c r="G706" s="623">
        <v>0</v>
      </c>
      <c r="H706" s="623">
        <v>0</v>
      </c>
      <c r="I706" s="623">
        <v>0</v>
      </c>
      <c r="J706" s="623">
        <v>0</v>
      </c>
      <c r="K706" s="623">
        <v>0</v>
      </c>
      <c r="L706" s="623">
        <v>0</v>
      </c>
      <c r="M706" s="571">
        <v>0</v>
      </c>
    </row>
    <row r="707" spans="1:13" ht="16.5" customHeight="1">
      <c r="A707" s="1586"/>
      <c r="B707" s="1734" t="s">
        <v>45</v>
      </c>
      <c r="C707" s="302" t="s">
        <v>49</v>
      </c>
      <c r="D707" s="570">
        <v>0</v>
      </c>
      <c r="E707" s="570">
        <v>0</v>
      </c>
      <c r="F707" s="570">
        <v>0</v>
      </c>
      <c r="G707" s="570">
        <v>0</v>
      </c>
      <c r="H707" s="570">
        <v>0</v>
      </c>
      <c r="I707" s="570">
        <v>0</v>
      </c>
      <c r="J707" s="570">
        <v>0</v>
      </c>
      <c r="K707" s="570">
        <v>0</v>
      </c>
      <c r="L707" s="570">
        <v>0</v>
      </c>
      <c r="M707" s="571">
        <v>0</v>
      </c>
    </row>
    <row r="708" spans="1:13" ht="17.25" customHeight="1" thickBot="1">
      <c r="A708" s="1737"/>
      <c r="B708" s="1735"/>
      <c r="C708" s="320" t="s">
        <v>228</v>
      </c>
      <c r="D708" s="572">
        <v>59</v>
      </c>
      <c r="E708" s="572">
        <v>7</v>
      </c>
      <c r="F708" s="572">
        <v>43</v>
      </c>
      <c r="G708" s="572">
        <v>0</v>
      </c>
      <c r="H708" s="572">
        <v>0</v>
      </c>
      <c r="I708" s="572">
        <v>0</v>
      </c>
      <c r="J708" s="572">
        <v>0</v>
      </c>
      <c r="K708" s="572">
        <v>2</v>
      </c>
      <c r="L708" s="572">
        <v>6</v>
      </c>
      <c r="M708" s="573">
        <v>1</v>
      </c>
    </row>
    <row r="709" spans="1:13">
      <c r="A709" s="1617" t="s">
        <v>331</v>
      </c>
      <c r="B709" s="1738" t="s">
        <v>46</v>
      </c>
      <c r="C709" s="319" t="s">
        <v>49</v>
      </c>
      <c r="D709" s="568">
        <v>654</v>
      </c>
      <c r="E709" s="568">
        <v>134</v>
      </c>
      <c r="F709" s="568">
        <v>148</v>
      </c>
      <c r="G709" s="568">
        <v>12</v>
      </c>
      <c r="H709" s="568">
        <v>8</v>
      </c>
      <c r="I709" s="568">
        <v>1</v>
      </c>
      <c r="J709" s="568">
        <v>2</v>
      </c>
      <c r="K709" s="568">
        <v>26</v>
      </c>
      <c r="L709" s="568">
        <v>10</v>
      </c>
      <c r="M709" s="569">
        <v>313</v>
      </c>
    </row>
    <row r="710" spans="1:13" ht="16.5" customHeight="1">
      <c r="A710" s="1586"/>
      <c r="B710" s="1734"/>
      <c r="C710" s="302" t="s">
        <v>228</v>
      </c>
      <c r="D710" s="570">
        <v>14363</v>
      </c>
      <c r="E710" s="570">
        <v>2121</v>
      </c>
      <c r="F710" s="570">
        <v>10818</v>
      </c>
      <c r="G710" s="570">
        <v>160</v>
      </c>
      <c r="H710" s="570">
        <v>48</v>
      </c>
      <c r="I710" s="570">
        <v>36</v>
      </c>
      <c r="J710" s="570">
        <v>36</v>
      </c>
      <c r="K710" s="570">
        <v>21</v>
      </c>
      <c r="L710" s="570">
        <v>1043</v>
      </c>
      <c r="M710" s="571">
        <v>80</v>
      </c>
    </row>
    <row r="711" spans="1:13" ht="16.5" customHeight="1">
      <c r="A711" s="1586"/>
      <c r="B711" s="1736" t="s">
        <v>44</v>
      </c>
      <c r="C711" s="631" t="s">
        <v>49</v>
      </c>
      <c r="D711" s="623">
        <v>46</v>
      </c>
      <c r="E711" s="623">
        <v>1</v>
      </c>
      <c r="F711" s="623">
        <v>0</v>
      </c>
      <c r="G711" s="623">
        <v>0</v>
      </c>
      <c r="H711" s="623">
        <v>0</v>
      </c>
      <c r="I711" s="623">
        <v>0</v>
      </c>
      <c r="J711" s="623">
        <v>0</v>
      </c>
      <c r="K711" s="623">
        <v>0</v>
      </c>
      <c r="L711" s="623">
        <v>0</v>
      </c>
      <c r="M711" s="571">
        <v>45</v>
      </c>
    </row>
    <row r="712" spans="1:13" ht="16.5" customHeight="1">
      <c r="A712" s="1586"/>
      <c r="B712" s="1736"/>
      <c r="C712" s="631" t="s">
        <v>228</v>
      </c>
      <c r="D712" s="623">
        <v>945</v>
      </c>
      <c r="E712" s="623">
        <v>124</v>
      </c>
      <c r="F712" s="623">
        <v>638</v>
      </c>
      <c r="G712" s="623">
        <v>19</v>
      </c>
      <c r="H712" s="623">
        <v>8</v>
      </c>
      <c r="I712" s="623">
        <v>1</v>
      </c>
      <c r="J712" s="623">
        <v>3</v>
      </c>
      <c r="K712" s="623">
        <v>1</v>
      </c>
      <c r="L712" s="623">
        <v>138</v>
      </c>
      <c r="M712" s="571">
        <v>13</v>
      </c>
    </row>
    <row r="713" spans="1:13" ht="16.5" customHeight="1">
      <c r="A713" s="1586"/>
      <c r="B713" s="1736" t="s">
        <v>915</v>
      </c>
      <c r="C713" s="631" t="s">
        <v>49</v>
      </c>
      <c r="D713" s="623">
        <v>127</v>
      </c>
      <c r="E713" s="623">
        <v>25</v>
      </c>
      <c r="F713" s="623">
        <v>19</v>
      </c>
      <c r="G713" s="623">
        <v>12</v>
      </c>
      <c r="H713" s="623">
        <v>7</v>
      </c>
      <c r="I713" s="623">
        <v>1</v>
      </c>
      <c r="J713" s="623">
        <v>1</v>
      </c>
      <c r="K713" s="623">
        <v>6</v>
      </c>
      <c r="L713" s="623">
        <v>2</v>
      </c>
      <c r="M713" s="571">
        <v>54</v>
      </c>
    </row>
    <row r="714" spans="1:13" ht="16.5" customHeight="1">
      <c r="A714" s="1586"/>
      <c r="B714" s="1736"/>
      <c r="C714" s="631" t="s">
        <v>228</v>
      </c>
      <c r="D714" s="623">
        <v>1058</v>
      </c>
      <c r="E714" s="623">
        <v>60</v>
      </c>
      <c r="F714" s="623">
        <v>708</v>
      </c>
      <c r="G714" s="623">
        <v>129</v>
      </c>
      <c r="H714" s="623">
        <v>38</v>
      </c>
      <c r="I714" s="623">
        <v>1</v>
      </c>
      <c r="J714" s="623">
        <v>5</v>
      </c>
      <c r="K714" s="623">
        <v>4</v>
      </c>
      <c r="L714" s="623">
        <v>102</v>
      </c>
      <c r="M714" s="571">
        <v>11</v>
      </c>
    </row>
    <row r="715" spans="1:13" ht="16.5" customHeight="1">
      <c r="A715" s="1586"/>
      <c r="B715" s="1736" t="s">
        <v>916</v>
      </c>
      <c r="C715" s="631" t="s">
        <v>49</v>
      </c>
      <c r="D715" s="623">
        <v>34</v>
      </c>
      <c r="E715" s="623">
        <v>6</v>
      </c>
      <c r="F715" s="623">
        <v>2</v>
      </c>
      <c r="G715" s="623">
        <v>0</v>
      </c>
      <c r="H715" s="623">
        <v>0</v>
      </c>
      <c r="I715" s="623">
        <v>0</v>
      </c>
      <c r="J715" s="623">
        <v>0</v>
      </c>
      <c r="K715" s="623">
        <v>4</v>
      </c>
      <c r="L715" s="623">
        <v>0</v>
      </c>
      <c r="M715" s="571">
        <v>22</v>
      </c>
    </row>
    <row r="716" spans="1:13" ht="16.5" customHeight="1">
      <c r="A716" s="1586"/>
      <c r="B716" s="1736"/>
      <c r="C716" s="631" t="s">
        <v>228</v>
      </c>
      <c r="D716" s="623">
        <v>363</v>
      </c>
      <c r="E716" s="623">
        <v>33</v>
      </c>
      <c r="F716" s="623">
        <v>270</v>
      </c>
      <c r="G716" s="623">
        <v>1</v>
      </c>
      <c r="H716" s="623">
        <v>0</v>
      </c>
      <c r="I716" s="623">
        <v>2</v>
      </c>
      <c r="J716" s="623">
        <v>3</v>
      </c>
      <c r="K716" s="623">
        <v>4</v>
      </c>
      <c r="L716" s="623">
        <v>47</v>
      </c>
      <c r="M716" s="571">
        <v>3</v>
      </c>
    </row>
    <row r="717" spans="1:13" ht="16.5" customHeight="1">
      <c r="A717" s="1586"/>
      <c r="B717" s="1736" t="s">
        <v>917</v>
      </c>
      <c r="C717" s="631" t="s">
        <v>49</v>
      </c>
      <c r="D717" s="623">
        <v>368</v>
      </c>
      <c r="E717" s="623">
        <v>82</v>
      </c>
      <c r="F717" s="623">
        <v>96</v>
      </c>
      <c r="G717" s="623">
        <v>0</v>
      </c>
      <c r="H717" s="623">
        <v>1</v>
      </c>
      <c r="I717" s="623">
        <v>0</v>
      </c>
      <c r="J717" s="623">
        <v>1</v>
      </c>
      <c r="K717" s="623">
        <v>13</v>
      </c>
      <c r="L717" s="623">
        <v>8</v>
      </c>
      <c r="M717" s="571">
        <v>167</v>
      </c>
    </row>
    <row r="718" spans="1:13" ht="16.5" customHeight="1">
      <c r="A718" s="1586"/>
      <c r="B718" s="1736"/>
      <c r="C718" s="631" t="s">
        <v>228</v>
      </c>
      <c r="D718" s="623">
        <v>7517</v>
      </c>
      <c r="E718" s="623">
        <v>833</v>
      </c>
      <c r="F718" s="623">
        <v>6026</v>
      </c>
      <c r="G718" s="623">
        <v>11</v>
      </c>
      <c r="H718" s="623">
        <v>2</v>
      </c>
      <c r="I718" s="623">
        <v>27</v>
      </c>
      <c r="J718" s="623">
        <v>20</v>
      </c>
      <c r="K718" s="623">
        <v>9</v>
      </c>
      <c r="L718" s="623">
        <v>550</v>
      </c>
      <c r="M718" s="571">
        <v>39</v>
      </c>
    </row>
    <row r="719" spans="1:13" ht="16.5" customHeight="1">
      <c r="A719" s="1586"/>
      <c r="B719" s="1736" t="s">
        <v>48</v>
      </c>
      <c r="C719" s="631" t="s">
        <v>49</v>
      </c>
      <c r="D719" s="623">
        <v>73</v>
      </c>
      <c r="E719" s="623">
        <v>20</v>
      </c>
      <c r="F719" s="623">
        <v>28</v>
      </c>
      <c r="G719" s="623">
        <v>0</v>
      </c>
      <c r="H719" s="623">
        <v>0</v>
      </c>
      <c r="I719" s="623">
        <v>0</v>
      </c>
      <c r="J719" s="623">
        <v>0</v>
      </c>
      <c r="K719" s="623">
        <v>2</v>
      </c>
      <c r="L719" s="623">
        <v>0</v>
      </c>
      <c r="M719" s="571">
        <v>23</v>
      </c>
    </row>
    <row r="720" spans="1:13" ht="16.5" customHeight="1">
      <c r="A720" s="1586"/>
      <c r="B720" s="1736"/>
      <c r="C720" s="631" t="s">
        <v>228</v>
      </c>
      <c r="D720" s="623">
        <v>4179</v>
      </c>
      <c r="E720" s="623">
        <v>1045</v>
      </c>
      <c r="F720" s="623">
        <v>2958</v>
      </c>
      <c r="G720" s="623">
        <v>0</v>
      </c>
      <c r="H720" s="623">
        <v>0</v>
      </c>
      <c r="I720" s="623">
        <v>0</v>
      </c>
      <c r="J720" s="623">
        <v>0</v>
      </c>
      <c r="K720" s="623">
        <v>1</v>
      </c>
      <c r="L720" s="623">
        <v>168</v>
      </c>
      <c r="M720" s="571">
        <v>7</v>
      </c>
    </row>
    <row r="721" spans="1:13" ht="16.5" customHeight="1">
      <c r="A721" s="1586"/>
      <c r="B721" s="1736" t="s">
        <v>47</v>
      </c>
      <c r="C721" s="631" t="s">
        <v>49</v>
      </c>
      <c r="D721" s="623">
        <v>0</v>
      </c>
      <c r="E721" s="623">
        <v>0</v>
      </c>
      <c r="F721" s="623">
        <v>0</v>
      </c>
      <c r="G721" s="623">
        <v>0</v>
      </c>
      <c r="H721" s="623">
        <v>0</v>
      </c>
      <c r="I721" s="623">
        <v>0</v>
      </c>
      <c r="J721" s="623">
        <v>0</v>
      </c>
      <c r="K721" s="623">
        <v>0</v>
      </c>
      <c r="L721" s="623">
        <v>0</v>
      </c>
      <c r="M721" s="571">
        <v>0</v>
      </c>
    </row>
    <row r="722" spans="1:13" ht="16.5" customHeight="1">
      <c r="A722" s="1586"/>
      <c r="B722" s="1736"/>
      <c r="C722" s="631" t="s">
        <v>228</v>
      </c>
      <c r="D722" s="623">
        <v>0</v>
      </c>
      <c r="E722" s="623">
        <v>0</v>
      </c>
      <c r="F722" s="623">
        <v>0</v>
      </c>
      <c r="G722" s="623">
        <v>0</v>
      </c>
      <c r="H722" s="623">
        <v>0</v>
      </c>
      <c r="I722" s="623">
        <v>0</v>
      </c>
      <c r="J722" s="623">
        <v>0</v>
      </c>
      <c r="K722" s="623">
        <v>0</v>
      </c>
      <c r="L722" s="623">
        <v>0</v>
      </c>
      <c r="M722" s="571">
        <v>0</v>
      </c>
    </row>
    <row r="723" spans="1:13" ht="16.5" customHeight="1">
      <c r="A723" s="1586"/>
      <c r="B723" s="1736" t="s">
        <v>45</v>
      </c>
      <c r="C723" s="631" t="s">
        <v>49</v>
      </c>
      <c r="D723" s="623">
        <v>6</v>
      </c>
      <c r="E723" s="623">
        <v>0</v>
      </c>
      <c r="F723" s="623">
        <v>3</v>
      </c>
      <c r="G723" s="623">
        <v>0</v>
      </c>
      <c r="H723" s="623">
        <v>0</v>
      </c>
      <c r="I723" s="623">
        <v>0</v>
      </c>
      <c r="J723" s="623">
        <v>0</v>
      </c>
      <c r="K723" s="623">
        <v>1</v>
      </c>
      <c r="L723" s="623">
        <v>0</v>
      </c>
      <c r="M723" s="571">
        <v>2</v>
      </c>
    </row>
    <row r="724" spans="1:13" ht="16.5" customHeight="1">
      <c r="A724" s="1586"/>
      <c r="B724" s="1736"/>
      <c r="C724" s="631" t="s">
        <v>228</v>
      </c>
      <c r="D724" s="623">
        <v>301</v>
      </c>
      <c r="E724" s="623">
        <v>26</v>
      </c>
      <c r="F724" s="623">
        <v>218</v>
      </c>
      <c r="G724" s="623">
        <v>0</v>
      </c>
      <c r="H724" s="623">
        <v>0</v>
      </c>
      <c r="I724" s="623">
        <v>5</v>
      </c>
      <c r="J724" s="623">
        <v>5</v>
      </c>
      <c r="K724" s="623">
        <v>2</v>
      </c>
      <c r="L724" s="623">
        <v>38</v>
      </c>
      <c r="M724" s="571">
        <v>7</v>
      </c>
    </row>
    <row r="725" spans="1:13" ht="16.5" customHeight="1">
      <c r="A725" s="1586" t="s">
        <v>299</v>
      </c>
      <c r="B725" s="1736" t="s">
        <v>46</v>
      </c>
      <c r="C725" s="631" t="s">
        <v>49</v>
      </c>
      <c r="D725" s="623">
        <v>322</v>
      </c>
      <c r="E725" s="623">
        <v>67</v>
      </c>
      <c r="F725" s="623">
        <v>74</v>
      </c>
      <c r="G725" s="623">
        <v>8</v>
      </c>
      <c r="H725" s="623">
        <v>4</v>
      </c>
      <c r="I725" s="623">
        <v>0</v>
      </c>
      <c r="J725" s="623">
        <v>0</v>
      </c>
      <c r="K725" s="623">
        <v>8</v>
      </c>
      <c r="L725" s="623">
        <v>3</v>
      </c>
      <c r="M725" s="571">
        <v>158</v>
      </c>
    </row>
    <row r="726" spans="1:13" ht="16.5" customHeight="1">
      <c r="A726" s="1586"/>
      <c r="B726" s="1736"/>
      <c r="C726" s="631" t="s">
        <v>228</v>
      </c>
      <c r="D726" s="623">
        <v>8334</v>
      </c>
      <c r="E726" s="623">
        <v>1255</v>
      </c>
      <c r="F726" s="623">
        <v>6359</v>
      </c>
      <c r="G726" s="623">
        <v>84</v>
      </c>
      <c r="H726" s="623">
        <v>25</v>
      </c>
      <c r="I726" s="623">
        <v>23</v>
      </c>
      <c r="J726" s="623">
        <v>20</v>
      </c>
      <c r="K726" s="623">
        <v>12</v>
      </c>
      <c r="L726" s="623">
        <v>522</v>
      </c>
      <c r="M726" s="571">
        <v>34</v>
      </c>
    </row>
    <row r="727" spans="1:13" ht="16.5" customHeight="1">
      <c r="A727" s="1586"/>
      <c r="B727" s="1736" t="s">
        <v>44</v>
      </c>
      <c r="C727" s="631" t="s">
        <v>49</v>
      </c>
      <c r="D727" s="623">
        <v>8</v>
      </c>
      <c r="E727" s="623">
        <v>0</v>
      </c>
      <c r="F727" s="623">
        <v>0</v>
      </c>
      <c r="G727" s="623">
        <v>0</v>
      </c>
      <c r="H727" s="623">
        <v>0</v>
      </c>
      <c r="I727" s="623">
        <v>0</v>
      </c>
      <c r="J727" s="623">
        <v>0</v>
      </c>
      <c r="K727" s="623">
        <v>0</v>
      </c>
      <c r="L727" s="623">
        <v>0</v>
      </c>
      <c r="M727" s="571">
        <v>8</v>
      </c>
    </row>
    <row r="728" spans="1:13" ht="16.5" customHeight="1">
      <c r="A728" s="1586"/>
      <c r="B728" s="1736"/>
      <c r="C728" s="631" t="s">
        <v>228</v>
      </c>
      <c r="D728" s="623">
        <v>275</v>
      </c>
      <c r="E728" s="623">
        <v>28</v>
      </c>
      <c r="F728" s="623">
        <v>181</v>
      </c>
      <c r="G728" s="623">
        <v>19</v>
      </c>
      <c r="H728" s="623">
        <v>8</v>
      </c>
      <c r="I728" s="623">
        <v>1</v>
      </c>
      <c r="J728" s="623">
        <v>3</v>
      </c>
      <c r="K728" s="623">
        <v>0</v>
      </c>
      <c r="L728" s="623">
        <v>34</v>
      </c>
      <c r="M728" s="571">
        <v>1</v>
      </c>
    </row>
    <row r="729" spans="1:13" ht="16.5" customHeight="1">
      <c r="A729" s="1586"/>
      <c r="B729" s="1736" t="s">
        <v>915</v>
      </c>
      <c r="C729" s="631" t="s">
        <v>49</v>
      </c>
      <c r="D729" s="623">
        <v>58</v>
      </c>
      <c r="E729" s="623">
        <v>9</v>
      </c>
      <c r="F729" s="623">
        <v>9</v>
      </c>
      <c r="G729" s="623">
        <v>8</v>
      </c>
      <c r="H729" s="623">
        <v>4</v>
      </c>
      <c r="I729" s="623">
        <v>0</v>
      </c>
      <c r="J729" s="623">
        <v>0</v>
      </c>
      <c r="K729" s="623">
        <v>1</v>
      </c>
      <c r="L729" s="623">
        <v>0</v>
      </c>
      <c r="M729" s="571">
        <v>27</v>
      </c>
    </row>
    <row r="730" spans="1:13" ht="16.5" customHeight="1">
      <c r="A730" s="1586"/>
      <c r="B730" s="1736"/>
      <c r="C730" s="631" t="s">
        <v>228</v>
      </c>
      <c r="D730" s="623">
        <v>421</v>
      </c>
      <c r="E730" s="623">
        <v>25</v>
      </c>
      <c r="F730" s="623">
        <v>271</v>
      </c>
      <c r="G730" s="623">
        <v>58</v>
      </c>
      <c r="H730" s="623">
        <v>17</v>
      </c>
      <c r="I730" s="623">
        <v>1</v>
      </c>
      <c r="J730" s="623">
        <v>2</v>
      </c>
      <c r="K730" s="623">
        <v>2</v>
      </c>
      <c r="L730" s="623">
        <v>40</v>
      </c>
      <c r="M730" s="571">
        <v>5</v>
      </c>
    </row>
    <row r="731" spans="1:13" ht="16.5" customHeight="1">
      <c r="A731" s="1586"/>
      <c r="B731" s="1736" t="s">
        <v>916</v>
      </c>
      <c r="C731" s="631" t="s">
        <v>49</v>
      </c>
      <c r="D731" s="623">
        <v>14</v>
      </c>
      <c r="E731" s="623">
        <v>2</v>
      </c>
      <c r="F731" s="623">
        <v>0</v>
      </c>
      <c r="G731" s="623">
        <v>0</v>
      </c>
      <c r="H731" s="623">
        <v>0</v>
      </c>
      <c r="I731" s="623">
        <v>0</v>
      </c>
      <c r="J731" s="623">
        <v>0</v>
      </c>
      <c r="K731" s="623">
        <v>2</v>
      </c>
      <c r="L731" s="623">
        <v>0</v>
      </c>
      <c r="M731" s="571">
        <v>10</v>
      </c>
    </row>
    <row r="732" spans="1:13" ht="17.25" customHeight="1">
      <c r="A732" s="1586"/>
      <c r="B732" s="1736"/>
      <c r="C732" s="631" t="s">
        <v>228</v>
      </c>
      <c r="D732" s="623">
        <v>159</v>
      </c>
      <c r="E732" s="623">
        <v>10</v>
      </c>
      <c r="F732" s="623">
        <v>124</v>
      </c>
      <c r="G732" s="623">
        <v>0</v>
      </c>
      <c r="H732" s="623">
        <v>0</v>
      </c>
      <c r="I732" s="623">
        <v>2</v>
      </c>
      <c r="J732" s="623">
        <v>2</v>
      </c>
      <c r="K732" s="623">
        <v>2</v>
      </c>
      <c r="L732" s="623">
        <v>17</v>
      </c>
      <c r="M732" s="571">
        <v>2</v>
      </c>
    </row>
    <row r="733" spans="1:13">
      <c r="A733" s="1586"/>
      <c r="B733" s="1736" t="s">
        <v>917</v>
      </c>
      <c r="C733" s="631" t="s">
        <v>49</v>
      </c>
      <c r="D733" s="623">
        <v>194</v>
      </c>
      <c r="E733" s="623">
        <v>43</v>
      </c>
      <c r="F733" s="623">
        <v>44</v>
      </c>
      <c r="G733" s="623">
        <v>0</v>
      </c>
      <c r="H733" s="623">
        <v>0</v>
      </c>
      <c r="I733" s="623">
        <v>0</v>
      </c>
      <c r="J733" s="623">
        <v>0</v>
      </c>
      <c r="K733" s="623">
        <v>5</v>
      </c>
      <c r="L733" s="623">
        <v>3</v>
      </c>
      <c r="M733" s="571">
        <v>99</v>
      </c>
    </row>
    <row r="734" spans="1:13" ht="16.5" customHeight="1">
      <c r="A734" s="1586"/>
      <c r="B734" s="1736"/>
      <c r="C734" s="631" t="s">
        <v>228</v>
      </c>
      <c r="D734" s="623">
        <v>4577</v>
      </c>
      <c r="E734" s="623">
        <v>515</v>
      </c>
      <c r="F734" s="623">
        <v>3692</v>
      </c>
      <c r="G734" s="623">
        <v>7</v>
      </c>
      <c r="H734" s="623">
        <v>0</v>
      </c>
      <c r="I734" s="623">
        <v>16</v>
      </c>
      <c r="J734" s="623">
        <v>10</v>
      </c>
      <c r="K734" s="623">
        <v>6</v>
      </c>
      <c r="L734" s="623">
        <v>311</v>
      </c>
      <c r="M734" s="571">
        <v>20</v>
      </c>
    </row>
    <row r="735" spans="1:13" ht="16.5" customHeight="1">
      <c r="A735" s="1586"/>
      <c r="B735" s="1736" t="s">
        <v>48</v>
      </c>
      <c r="C735" s="631" t="s">
        <v>49</v>
      </c>
      <c r="D735" s="623">
        <v>46</v>
      </c>
      <c r="E735" s="623">
        <v>13</v>
      </c>
      <c r="F735" s="623">
        <v>20</v>
      </c>
      <c r="G735" s="623">
        <v>0</v>
      </c>
      <c r="H735" s="623">
        <v>0</v>
      </c>
      <c r="I735" s="623">
        <v>0</v>
      </c>
      <c r="J735" s="623">
        <v>0</v>
      </c>
      <c r="K735" s="623">
        <v>0</v>
      </c>
      <c r="L735" s="623">
        <v>0</v>
      </c>
      <c r="M735" s="571">
        <v>13</v>
      </c>
    </row>
    <row r="736" spans="1:13" ht="16.5" customHeight="1">
      <c r="A736" s="1586"/>
      <c r="B736" s="1736"/>
      <c r="C736" s="631" t="s">
        <v>228</v>
      </c>
      <c r="D736" s="623">
        <v>2697</v>
      </c>
      <c r="E736" s="623">
        <v>658</v>
      </c>
      <c r="F736" s="623">
        <v>1941</v>
      </c>
      <c r="G736" s="623">
        <v>0</v>
      </c>
      <c r="H736" s="623">
        <v>0</v>
      </c>
      <c r="I736" s="623">
        <v>0</v>
      </c>
      <c r="J736" s="623">
        <v>0</v>
      </c>
      <c r="K736" s="623">
        <v>0</v>
      </c>
      <c r="L736" s="623">
        <v>95</v>
      </c>
      <c r="M736" s="571">
        <v>3</v>
      </c>
    </row>
    <row r="737" spans="1:13" ht="16.5" customHeight="1">
      <c r="A737" s="1586"/>
      <c r="B737" s="1736" t="s">
        <v>47</v>
      </c>
      <c r="C737" s="631" t="s">
        <v>49</v>
      </c>
      <c r="D737" s="623">
        <v>0</v>
      </c>
      <c r="E737" s="623">
        <v>0</v>
      </c>
      <c r="F737" s="623">
        <v>0</v>
      </c>
      <c r="G737" s="623">
        <v>0</v>
      </c>
      <c r="H737" s="623">
        <v>0</v>
      </c>
      <c r="I737" s="623">
        <v>0</v>
      </c>
      <c r="J737" s="623">
        <v>0</v>
      </c>
      <c r="K737" s="623">
        <v>0</v>
      </c>
      <c r="L737" s="623">
        <v>0</v>
      </c>
      <c r="M737" s="571">
        <v>0</v>
      </c>
    </row>
    <row r="738" spans="1:13" ht="16.5" customHeight="1">
      <c r="A738" s="1586"/>
      <c r="B738" s="1736"/>
      <c r="C738" s="631" t="s">
        <v>228</v>
      </c>
      <c r="D738" s="623">
        <v>0</v>
      </c>
      <c r="E738" s="623">
        <v>0</v>
      </c>
      <c r="F738" s="623">
        <v>0</v>
      </c>
      <c r="G738" s="623">
        <v>0</v>
      </c>
      <c r="H738" s="623">
        <v>0</v>
      </c>
      <c r="I738" s="623">
        <v>0</v>
      </c>
      <c r="J738" s="623">
        <v>0</v>
      </c>
      <c r="K738" s="623">
        <v>0</v>
      </c>
      <c r="L738" s="623">
        <v>0</v>
      </c>
      <c r="M738" s="571">
        <v>0</v>
      </c>
    </row>
    <row r="739" spans="1:13" ht="16.5" customHeight="1">
      <c r="A739" s="1586"/>
      <c r="B739" s="1736" t="s">
        <v>45</v>
      </c>
      <c r="C739" s="631" t="s">
        <v>49</v>
      </c>
      <c r="D739" s="623">
        <v>2</v>
      </c>
      <c r="E739" s="623">
        <v>0</v>
      </c>
      <c r="F739" s="623">
        <v>1</v>
      </c>
      <c r="G739" s="623">
        <v>0</v>
      </c>
      <c r="H739" s="623">
        <v>0</v>
      </c>
      <c r="I739" s="623">
        <v>0</v>
      </c>
      <c r="J739" s="623">
        <v>0</v>
      </c>
      <c r="K739" s="623">
        <v>0</v>
      </c>
      <c r="L739" s="623">
        <v>0</v>
      </c>
      <c r="M739" s="571">
        <v>1</v>
      </c>
    </row>
    <row r="740" spans="1:13" ht="16.5" customHeight="1">
      <c r="A740" s="1586"/>
      <c r="B740" s="1736"/>
      <c r="C740" s="631" t="s">
        <v>228</v>
      </c>
      <c r="D740" s="623">
        <v>205</v>
      </c>
      <c r="E740" s="623">
        <v>19</v>
      </c>
      <c r="F740" s="623">
        <v>150</v>
      </c>
      <c r="G740" s="623">
        <v>0</v>
      </c>
      <c r="H740" s="623">
        <v>0</v>
      </c>
      <c r="I740" s="623">
        <v>3</v>
      </c>
      <c r="J740" s="623">
        <v>3</v>
      </c>
      <c r="K740" s="623">
        <v>2</v>
      </c>
      <c r="L740" s="623">
        <v>25</v>
      </c>
      <c r="M740" s="571">
        <v>3</v>
      </c>
    </row>
    <row r="741" spans="1:13" ht="16.5" customHeight="1">
      <c r="A741" s="1586" t="s">
        <v>300</v>
      </c>
      <c r="B741" s="1736" t="s">
        <v>919</v>
      </c>
      <c r="C741" s="631" t="s">
        <v>49</v>
      </c>
      <c r="D741" s="623">
        <v>332</v>
      </c>
      <c r="E741" s="623">
        <v>67</v>
      </c>
      <c r="F741" s="623">
        <v>74</v>
      </c>
      <c r="G741" s="623">
        <v>4</v>
      </c>
      <c r="H741" s="623">
        <v>4</v>
      </c>
      <c r="I741" s="623">
        <v>1</v>
      </c>
      <c r="J741" s="623">
        <v>2</v>
      </c>
      <c r="K741" s="623">
        <v>18</v>
      </c>
      <c r="L741" s="623">
        <v>7</v>
      </c>
      <c r="M741" s="571">
        <v>155</v>
      </c>
    </row>
    <row r="742" spans="1:13" ht="16.5" customHeight="1">
      <c r="A742" s="1586"/>
      <c r="B742" s="1736"/>
      <c r="C742" s="631" t="s">
        <v>228</v>
      </c>
      <c r="D742" s="623">
        <v>6029</v>
      </c>
      <c r="E742" s="623">
        <v>866</v>
      </c>
      <c r="F742" s="623">
        <v>4459</v>
      </c>
      <c r="G742" s="623">
        <v>76</v>
      </c>
      <c r="H742" s="623">
        <v>23</v>
      </c>
      <c r="I742" s="623">
        <v>13</v>
      </c>
      <c r="J742" s="623">
        <v>16</v>
      </c>
      <c r="K742" s="623">
        <v>9</v>
      </c>
      <c r="L742" s="623">
        <v>521</v>
      </c>
      <c r="M742" s="571">
        <v>46</v>
      </c>
    </row>
    <row r="743" spans="1:13" ht="16.5" customHeight="1">
      <c r="A743" s="1586"/>
      <c r="B743" s="1736" t="s">
        <v>44</v>
      </c>
      <c r="C743" s="631" t="s">
        <v>49</v>
      </c>
      <c r="D743" s="623">
        <v>38</v>
      </c>
      <c r="E743" s="623">
        <v>1</v>
      </c>
      <c r="F743" s="623">
        <v>0</v>
      </c>
      <c r="G743" s="623">
        <v>0</v>
      </c>
      <c r="H743" s="623">
        <v>0</v>
      </c>
      <c r="I743" s="623">
        <v>0</v>
      </c>
      <c r="J743" s="623">
        <v>0</v>
      </c>
      <c r="K743" s="623">
        <v>0</v>
      </c>
      <c r="L743" s="623">
        <v>0</v>
      </c>
      <c r="M743" s="571">
        <v>37</v>
      </c>
    </row>
    <row r="744" spans="1:13" ht="16.5" customHeight="1">
      <c r="A744" s="1586"/>
      <c r="B744" s="1736"/>
      <c r="C744" s="631" t="s">
        <v>228</v>
      </c>
      <c r="D744" s="623">
        <v>670</v>
      </c>
      <c r="E744" s="623">
        <v>96</v>
      </c>
      <c r="F744" s="623">
        <v>457</v>
      </c>
      <c r="G744" s="623">
        <v>0</v>
      </c>
      <c r="H744" s="623">
        <v>0</v>
      </c>
      <c r="I744" s="623">
        <v>0</v>
      </c>
      <c r="J744" s="623">
        <v>0</v>
      </c>
      <c r="K744" s="623">
        <v>1</v>
      </c>
      <c r="L744" s="623">
        <v>104</v>
      </c>
      <c r="M744" s="571">
        <v>12</v>
      </c>
    </row>
    <row r="745" spans="1:13" ht="16.5" customHeight="1">
      <c r="A745" s="1586"/>
      <c r="B745" s="1736" t="s">
        <v>915</v>
      </c>
      <c r="C745" s="631" t="s">
        <v>49</v>
      </c>
      <c r="D745" s="623">
        <v>69</v>
      </c>
      <c r="E745" s="623">
        <v>16</v>
      </c>
      <c r="F745" s="623">
        <v>10</v>
      </c>
      <c r="G745" s="623">
        <v>4</v>
      </c>
      <c r="H745" s="623">
        <v>3</v>
      </c>
      <c r="I745" s="623">
        <v>1</v>
      </c>
      <c r="J745" s="623">
        <v>1</v>
      </c>
      <c r="K745" s="623">
        <v>5</v>
      </c>
      <c r="L745" s="623">
        <v>2</v>
      </c>
      <c r="M745" s="571">
        <v>27</v>
      </c>
    </row>
    <row r="746" spans="1:13" ht="16.5" customHeight="1">
      <c r="A746" s="1586"/>
      <c r="B746" s="1736"/>
      <c r="C746" s="631" t="s">
        <v>228</v>
      </c>
      <c r="D746" s="623">
        <v>637</v>
      </c>
      <c r="E746" s="623">
        <v>35</v>
      </c>
      <c r="F746" s="623">
        <v>437</v>
      </c>
      <c r="G746" s="623">
        <v>71</v>
      </c>
      <c r="H746" s="623">
        <v>21</v>
      </c>
      <c r="I746" s="623">
        <v>0</v>
      </c>
      <c r="J746" s="623">
        <v>3</v>
      </c>
      <c r="K746" s="623">
        <v>2</v>
      </c>
      <c r="L746" s="623">
        <v>62</v>
      </c>
      <c r="M746" s="571">
        <v>6</v>
      </c>
    </row>
    <row r="747" spans="1:13" ht="16.5" customHeight="1">
      <c r="A747" s="1586"/>
      <c r="B747" s="1736" t="s">
        <v>916</v>
      </c>
      <c r="C747" s="631" t="s">
        <v>49</v>
      </c>
      <c r="D747" s="623">
        <v>20</v>
      </c>
      <c r="E747" s="623">
        <v>4</v>
      </c>
      <c r="F747" s="623">
        <v>2</v>
      </c>
      <c r="G747" s="623">
        <v>0</v>
      </c>
      <c r="H747" s="623">
        <v>0</v>
      </c>
      <c r="I747" s="623">
        <v>0</v>
      </c>
      <c r="J747" s="623">
        <v>0</v>
      </c>
      <c r="K747" s="623">
        <v>2</v>
      </c>
      <c r="L747" s="623">
        <v>0</v>
      </c>
      <c r="M747" s="571">
        <v>12</v>
      </c>
    </row>
    <row r="748" spans="1:13" ht="16.5" customHeight="1">
      <c r="A748" s="1586"/>
      <c r="B748" s="1736"/>
      <c r="C748" s="631" t="s">
        <v>228</v>
      </c>
      <c r="D748" s="623">
        <v>204</v>
      </c>
      <c r="E748" s="623">
        <v>23</v>
      </c>
      <c r="F748" s="623">
        <v>146</v>
      </c>
      <c r="G748" s="623">
        <v>1</v>
      </c>
      <c r="H748" s="623">
        <v>0</v>
      </c>
      <c r="I748" s="623">
        <v>0</v>
      </c>
      <c r="J748" s="623">
        <v>1</v>
      </c>
      <c r="K748" s="623">
        <v>2</v>
      </c>
      <c r="L748" s="623">
        <v>30</v>
      </c>
      <c r="M748" s="571">
        <v>1</v>
      </c>
    </row>
    <row r="749" spans="1:13" ht="16.5" customHeight="1">
      <c r="A749" s="1586"/>
      <c r="B749" s="1736" t="s">
        <v>917</v>
      </c>
      <c r="C749" s="631" t="s">
        <v>49</v>
      </c>
      <c r="D749" s="623">
        <v>174</v>
      </c>
      <c r="E749" s="623">
        <v>39</v>
      </c>
      <c r="F749" s="623">
        <v>52</v>
      </c>
      <c r="G749" s="623">
        <v>0</v>
      </c>
      <c r="H749" s="623">
        <v>1</v>
      </c>
      <c r="I749" s="623">
        <v>0</v>
      </c>
      <c r="J749" s="623">
        <v>1</v>
      </c>
      <c r="K749" s="623">
        <v>8</v>
      </c>
      <c r="L749" s="623">
        <v>5</v>
      </c>
      <c r="M749" s="571">
        <v>68</v>
      </c>
    </row>
    <row r="750" spans="1:13" ht="16.5" customHeight="1">
      <c r="A750" s="1586"/>
      <c r="B750" s="1736"/>
      <c r="C750" s="631" t="s">
        <v>228</v>
      </c>
      <c r="D750" s="623">
        <v>2940</v>
      </c>
      <c r="E750" s="623">
        <v>318</v>
      </c>
      <c r="F750" s="623">
        <v>2334</v>
      </c>
      <c r="G750" s="623">
        <v>4</v>
      </c>
      <c r="H750" s="623">
        <v>2</v>
      </c>
      <c r="I750" s="623">
        <v>11</v>
      </c>
      <c r="J750" s="623">
        <v>10</v>
      </c>
      <c r="K750" s="623">
        <v>3</v>
      </c>
      <c r="L750" s="623">
        <v>239</v>
      </c>
      <c r="M750" s="571">
        <v>19</v>
      </c>
    </row>
    <row r="751" spans="1:13" ht="16.5" customHeight="1">
      <c r="A751" s="1586"/>
      <c r="B751" s="1736" t="s">
        <v>48</v>
      </c>
      <c r="C751" s="631" t="s">
        <v>49</v>
      </c>
      <c r="D751" s="623">
        <v>27</v>
      </c>
      <c r="E751" s="623">
        <v>7</v>
      </c>
      <c r="F751" s="623">
        <v>8</v>
      </c>
      <c r="G751" s="623">
        <v>0</v>
      </c>
      <c r="H751" s="623">
        <v>0</v>
      </c>
      <c r="I751" s="623">
        <v>0</v>
      </c>
      <c r="J751" s="623">
        <v>0</v>
      </c>
      <c r="K751" s="623">
        <v>2</v>
      </c>
      <c r="L751" s="623">
        <v>0</v>
      </c>
      <c r="M751" s="571">
        <v>10</v>
      </c>
    </row>
    <row r="752" spans="1:13" ht="16.5" customHeight="1">
      <c r="A752" s="1586"/>
      <c r="B752" s="1736"/>
      <c r="C752" s="631" t="s">
        <v>228</v>
      </c>
      <c r="D752" s="623">
        <v>1482</v>
      </c>
      <c r="E752" s="623">
        <v>387</v>
      </c>
      <c r="F752" s="623">
        <v>1017</v>
      </c>
      <c r="G752" s="623">
        <v>0</v>
      </c>
      <c r="H752" s="623">
        <v>0</v>
      </c>
      <c r="I752" s="623">
        <v>0</v>
      </c>
      <c r="J752" s="623">
        <v>0</v>
      </c>
      <c r="K752" s="623">
        <v>1</v>
      </c>
      <c r="L752" s="623">
        <v>73</v>
      </c>
      <c r="M752" s="571">
        <v>4</v>
      </c>
    </row>
    <row r="753" spans="1:13" ht="16.5" customHeight="1">
      <c r="A753" s="1586"/>
      <c r="B753" s="1736" t="s">
        <v>47</v>
      </c>
      <c r="C753" s="631" t="s">
        <v>49</v>
      </c>
      <c r="D753" s="623">
        <v>0</v>
      </c>
      <c r="E753" s="623">
        <v>0</v>
      </c>
      <c r="F753" s="623">
        <v>0</v>
      </c>
      <c r="G753" s="623">
        <v>0</v>
      </c>
      <c r="H753" s="623">
        <v>0</v>
      </c>
      <c r="I753" s="623">
        <v>0</v>
      </c>
      <c r="J753" s="623">
        <v>0</v>
      </c>
      <c r="K753" s="623">
        <v>0</v>
      </c>
      <c r="L753" s="623">
        <v>0</v>
      </c>
      <c r="M753" s="571">
        <v>0</v>
      </c>
    </row>
    <row r="754" spans="1:13" ht="16.5" customHeight="1">
      <c r="A754" s="1586"/>
      <c r="B754" s="1736"/>
      <c r="C754" s="631" t="s">
        <v>228</v>
      </c>
      <c r="D754" s="623">
        <v>0</v>
      </c>
      <c r="E754" s="623">
        <v>0</v>
      </c>
      <c r="F754" s="623">
        <v>0</v>
      </c>
      <c r="G754" s="623">
        <v>0</v>
      </c>
      <c r="H754" s="623">
        <v>0</v>
      </c>
      <c r="I754" s="623">
        <v>0</v>
      </c>
      <c r="J754" s="623">
        <v>0</v>
      </c>
      <c r="K754" s="623">
        <v>0</v>
      </c>
      <c r="L754" s="623">
        <v>0</v>
      </c>
      <c r="M754" s="571">
        <v>0</v>
      </c>
    </row>
    <row r="755" spans="1:13" ht="16.5" customHeight="1">
      <c r="A755" s="1586"/>
      <c r="B755" s="1734" t="s">
        <v>45</v>
      </c>
      <c r="C755" s="302" t="s">
        <v>49</v>
      </c>
      <c r="D755" s="570">
        <v>4</v>
      </c>
      <c r="E755" s="570">
        <v>0</v>
      </c>
      <c r="F755" s="570">
        <v>2</v>
      </c>
      <c r="G755" s="570">
        <v>0</v>
      </c>
      <c r="H755" s="570">
        <v>0</v>
      </c>
      <c r="I755" s="570">
        <v>0</v>
      </c>
      <c r="J755" s="570">
        <v>0</v>
      </c>
      <c r="K755" s="570">
        <v>1</v>
      </c>
      <c r="L755" s="570">
        <v>0</v>
      </c>
      <c r="M755" s="571">
        <v>1</v>
      </c>
    </row>
    <row r="756" spans="1:13" ht="17.25" customHeight="1" thickBot="1">
      <c r="A756" s="1737"/>
      <c r="B756" s="1735"/>
      <c r="C756" s="320" t="s">
        <v>228</v>
      </c>
      <c r="D756" s="572">
        <v>96</v>
      </c>
      <c r="E756" s="572">
        <v>7</v>
      </c>
      <c r="F756" s="572">
        <v>68</v>
      </c>
      <c r="G756" s="572">
        <v>0</v>
      </c>
      <c r="H756" s="572">
        <v>0</v>
      </c>
      <c r="I756" s="572">
        <v>2</v>
      </c>
      <c r="J756" s="572">
        <v>2</v>
      </c>
      <c r="K756" s="572">
        <v>0</v>
      </c>
      <c r="L756" s="572">
        <v>13</v>
      </c>
      <c r="M756" s="573">
        <v>4</v>
      </c>
    </row>
    <row r="757" spans="1:13">
      <c r="A757" s="1617" t="s">
        <v>332</v>
      </c>
      <c r="B757" s="1738" t="s">
        <v>46</v>
      </c>
      <c r="C757" s="319" t="s">
        <v>49</v>
      </c>
      <c r="D757" s="568">
        <v>945</v>
      </c>
      <c r="E757" s="568">
        <v>116</v>
      </c>
      <c r="F757" s="568">
        <v>157</v>
      </c>
      <c r="G757" s="568">
        <v>4</v>
      </c>
      <c r="H757" s="568">
        <v>2</v>
      </c>
      <c r="I757" s="568">
        <v>0</v>
      </c>
      <c r="J757" s="568">
        <v>1</v>
      </c>
      <c r="K757" s="568">
        <v>19</v>
      </c>
      <c r="L757" s="568">
        <v>3</v>
      </c>
      <c r="M757" s="569">
        <v>643</v>
      </c>
    </row>
    <row r="758" spans="1:13" ht="16.5" customHeight="1">
      <c r="A758" s="1586"/>
      <c r="B758" s="1734"/>
      <c r="C758" s="302" t="s">
        <v>228</v>
      </c>
      <c r="D758" s="570">
        <v>20913</v>
      </c>
      <c r="E758" s="570">
        <v>3494</v>
      </c>
      <c r="F758" s="570">
        <v>15168</v>
      </c>
      <c r="G758" s="570">
        <v>112</v>
      </c>
      <c r="H758" s="570">
        <v>36</v>
      </c>
      <c r="I758" s="570">
        <v>50</v>
      </c>
      <c r="J758" s="570">
        <v>76</v>
      </c>
      <c r="K758" s="570">
        <v>48</v>
      </c>
      <c r="L758" s="570">
        <v>1667</v>
      </c>
      <c r="M758" s="571">
        <v>262</v>
      </c>
    </row>
    <row r="759" spans="1:13" ht="16.5" customHeight="1">
      <c r="A759" s="1586"/>
      <c r="B759" s="1736" t="s">
        <v>44</v>
      </c>
      <c r="C759" s="631" t="s">
        <v>49</v>
      </c>
      <c r="D759" s="623">
        <v>72</v>
      </c>
      <c r="E759" s="623">
        <v>2</v>
      </c>
      <c r="F759" s="623">
        <v>2</v>
      </c>
      <c r="G759" s="623">
        <v>2</v>
      </c>
      <c r="H759" s="623">
        <v>1</v>
      </c>
      <c r="I759" s="623">
        <v>0</v>
      </c>
      <c r="J759" s="623">
        <v>0</v>
      </c>
      <c r="K759" s="623">
        <v>1</v>
      </c>
      <c r="L759" s="623">
        <v>0</v>
      </c>
      <c r="M759" s="571">
        <v>64</v>
      </c>
    </row>
    <row r="760" spans="1:13" ht="16.5" customHeight="1">
      <c r="A760" s="1586"/>
      <c r="B760" s="1736"/>
      <c r="C760" s="631" t="s">
        <v>228</v>
      </c>
      <c r="D760" s="623">
        <v>1356</v>
      </c>
      <c r="E760" s="623">
        <v>130</v>
      </c>
      <c r="F760" s="623">
        <v>942</v>
      </c>
      <c r="G760" s="623">
        <v>46</v>
      </c>
      <c r="H760" s="623">
        <v>17</v>
      </c>
      <c r="I760" s="623">
        <v>2</v>
      </c>
      <c r="J760" s="623">
        <v>7</v>
      </c>
      <c r="K760" s="623">
        <v>9</v>
      </c>
      <c r="L760" s="623">
        <v>173</v>
      </c>
      <c r="M760" s="571">
        <v>30</v>
      </c>
    </row>
    <row r="761" spans="1:13" ht="16.5" customHeight="1">
      <c r="A761" s="1586"/>
      <c r="B761" s="1736" t="s">
        <v>915</v>
      </c>
      <c r="C761" s="631" t="s">
        <v>49</v>
      </c>
      <c r="D761" s="623">
        <v>105</v>
      </c>
      <c r="E761" s="623">
        <v>18</v>
      </c>
      <c r="F761" s="623">
        <v>9</v>
      </c>
      <c r="G761" s="623">
        <v>2</v>
      </c>
      <c r="H761" s="623">
        <v>1</v>
      </c>
      <c r="I761" s="623">
        <v>0</v>
      </c>
      <c r="J761" s="623">
        <v>0</v>
      </c>
      <c r="K761" s="623">
        <v>4</v>
      </c>
      <c r="L761" s="623">
        <v>0</v>
      </c>
      <c r="M761" s="571">
        <v>71</v>
      </c>
    </row>
    <row r="762" spans="1:13" ht="16.5" customHeight="1">
      <c r="A762" s="1586"/>
      <c r="B762" s="1736"/>
      <c r="C762" s="631" t="s">
        <v>228</v>
      </c>
      <c r="D762" s="623">
        <v>1147</v>
      </c>
      <c r="E762" s="623">
        <v>84</v>
      </c>
      <c r="F762" s="623">
        <v>835</v>
      </c>
      <c r="G762" s="623">
        <v>50</v>
      </c>
      <c r="H762" s="623">
        <v>14</v>
      </c>
      <c r="I762" s="623">
        <v>8</v>
      </c>
      <c r="J762" s="623">
        <v>13</v>
      </c>
      <c r="K762" s="623">
        <v>3</v>
      </c>
      <c r="L762" s="623">
        <v>130</v>
      </c>
      <c r="M762" s="571">
        <v>10</v>
      </c>
    </row>
    <row r="763" spans="1:13" ht="16.5" customHeight="1">
      <c r="A763" s="1586"/>
      <c r="B763" s="1736" t="s">
        <v>916</v>
      </c>
      <c r="C763" s="631" t="s">
        <v>49</v>
      </c>
      <c r="D763" s="623">
        <v>44</v>
      </c>
      <c r="E763" s="623">
        <v>6</v>
      </c>
      <c r="F763" s="623">
        <v>1</v>
      </c>
      <c r="G763" s="623">
        <v>0</v>
      </c>
      <c r="H763" s="623">
        <v>0</v>
      </c>
      <c r="I763" s="623">
        <v>0</v>
      </c>
      <c r="J763" s="623">
        <v>0</v>
      </c>
      <c r="K763" s="623">
        <v>1</v>
      </c>
      <c r="L763" s="623">
        <v>0</v>
      </c>
      <c r="M763" s="571">
        <v>36</v>
      </c>
    </row>
    <row r="764" spans="1:13" ht="16.5" customHeight="1">
      <c r="A764" s="1586"/>
      <c r="B764" s="1736"/>
      <c r="C764" s="631" t="s">
        <v>228</v>
      </c>
      <c r="D764" s="623">
        <v>452</v>
      </c>
      <c r="E764" s="623">
        <v>45</v>
      </c>
      <c r="F764" s="623">
        <v>330</v>
      </c>
      <c r="G764" s="623">
        <v>1</v>
      </c>
      <c r="H764" s="623">
        <v>0</v>
      </c>
      <c r="I764" s="623">
        <v>3</v>
      </c>
      <c r="J764" s="623">
        <v>3</v>
      </c>
      <c r="K764" s="623">
        <v>4</v>
      </c>
      <c r="L764" s="623">
        <v>59</v>
      </c>
      <c r="M764" s="571">
        <v>7</v>
      </c>
    </row>
    <row r="765" spans="1:13" ht="16.5" customHeight="1">
      <c r="A765" s="1586"/>
      <c r="B765" s="1736" t="s">
        <v>917</v>
      </c>
      <c r="C765" s="631" t="s">
        <v>49</v>
      </c>
      <c r="D765" s="623">
        <v>591</v>
      </c>
      <c r="E765" s="623">
        <v>62</v>
      </c>
      <c r="F765" s="623">
        <v>101</v>
      </c>
      <c r="G765" s="623">
        <v>0</v>
      </c>
      <c r="H765" s="623">
        <v>0</v>
      </c>
      <c r="I765" s="623">
        <v>0</v>
      </c>
      <c r="J765" s="623">
        <v>1</v>
      </c>
      <c r="K765" s="623">
        <v>12</v>
      </c>
      <c r="L765" s="623">
        <v>2</v>
      </c>
      <c r="M765" s="571">
        <v>413</v>
      </c>
    </row>
    <row r="766" spans="1:13" ht="16.5" customHeight="1">
      <c r="A766" s="1586"/>
      <c r="B766" s="1736"/>
      <c r="C766" s="631" t="s">
        <v>228</v>
      </c>
      <c r="D766" s="623">
        <v>9195</v>
      </c>
      <c r="E766" s="623">
        <v>1045</v>
      </c>
      <c r="F766" s="623">
        <v>6962</v>
      </c>
      <c r="G766" s="623">
        <v>15</v>
      </c>
      <c r="H766" s="623">
        <v>5</v>
      </c>
      <c r="I766" s="623">
        <v>30</v>
      </c>
      <c r="J766" s="623">
        <v>49</v>
      </c>
      <c r="K766" s="623">
        <v>18</v>
      </c>
      <c r="L766" s="623">
        <v>892</v>
      </c>
      <c r="M766" s="571">
        <v>179</v>
      </c>
    </row>
    <row r="767" spans="1:13" ht="16.5" customHeight="1">
      <c r="A767" s="1586"/>
      <c r="B767" s="1736" t="s">
        <v>48</v>
      </c>
      <c r="C767" s="631" t="s">
        <v>49</v>
      </c>
      <c r="D767" s="623">
        <v>129</v>
      </c>
      <c r="E767" s="623">
        <v>27</v>
      </c>
      <c r="F767" s="623">
        <v>44</v>
      </c>
      <c r="G767" s="623">
        <v>0</v>
      </c>
      <c r="H767" s="623">
        <v>0</v>
      </c>
      <c r="I767" s="623">
        <v>0</v>
      </c>
      <c r="J767" s="623">
        <v>0</v>
      </c>
      <c r="K767" s="623">
        <v>1</v>
      </c>
      <c r="L767" s="623">
        <v>1</v>
      </c>
      <c r="M767" s="571">
        <v>56</v>
      </c>
    </row>
    <row r="768" spans="1:13" ht="16.5" customHeight="1">
      <c r="A768" s="1586"/>
      <c r="B768" s="1736"/>
      <c r="C768" s="631" t="s">
        <v>228</v>
      </c>
      <c r="D768" s="623">
        <v>8445</v>
      </c>
      <c r="E768" s="623">
        <v>2163</v>
      </c>
      <c r="F768" s="623">
        <v>5876</v>
      </c>
      <c r="G768" s="623">
        <v>0</v>
      </c>
      <c r="H768" s="623">
        <v>0</v>
      </c>
      <c r="I768" s="623">
        <v>1</v>
      </c>
      <c r="J768" s="623">
        <v>0</v>
      </c>
      <c r="K768" s="623">
        <v>4</v>
      </c>
      <c r="L768" s="623">
        <v>377</v>
      </c>
      <c r="M768" s="571">
        <v>24</v>
      </c>
    </row>
    <row r="769" spans="1:13" ht="16.5" customHeight="1">
      <c r="A769" s="1586"/>
      <c r="B769" s="1736" t="s">
        <v>47</v>
      </c>
      <c r="C769" s="631" t="s">
        <v>49</v>
      </c>
      <c r="D769" s="623">
        <v>1</v>
      </c>
      <c r="E769" s="623">
        <v>1</v>
      </c>
      <c r="F769" s="623">
        <v>0</v>
      </c>
      <c r="G769" s="623">
        <v>0</v>
      </c>
      <c r="H769" s="623">
        <v>0</v>
      </c>
      <c r="I769" s="623">
        <v>0</v>
      </c>
      <c r="J769" s="623">
        <v>0</v>
      </c>
      <c r="K769" s="623">
        <v>0</v>
      </c>
      <c r="L769" s="623">
        <v>0</v>
      </c>
      <c r="M769" s="571">
        <v>0</v>
      </c>
    </row>
    <row r="770" spans="1:13" ht="16.5" customHeight="1">
      <c r="A770" s="1586"/>
      <c r="B770" s="1736"/>
      <c r="C770" s="631" t="s">
        <v>228</v>
      </c>
      <c r="D770" s="623">
        <v>7</v>
      </c>
      <c r="E770" s="623">
        <v>1</v>
      </c>
      <c r="F770" s="623">
        <v>5</v>
      </c>
      <c r="G770" s="623">
        <v>0</v>
      </c>
      <c r="H770" s="623">
        <v>0</v>
      </c>
      <c r="I770" s="623">
        <v>0</v>
      </c>
      <c r="J770" s="623">
        <v>0</v>
      </c>
      <c r="K770" s="623">
        <v>0</v>
      </c>
      <c r="L770" s="623">
        <v>1</v>
      </c>
      <c r="M770" s="571">
        <v>0</v>
      </c>
    </row>
    <row r="771" spans="1:13" ht="16.5" customHeight="1">
      <c r="A771" s="1586"/>
      <c r="B771" s="1736" t="s">
        <v>45</v>
      </c>
      <c r="C771" s="631" t="s">
        <v>49</v>
      </c>
      <c r="D771" s="623">
        <v>3</v>
      </c>
      <c r="E771" s="623">
        <v>0</v>
      </c>
      <c r="F771" s="623">
        <v>0</v>
      </c>
      <c r="G771" s="623">
        <v>0</v>
      </c>
      <c r="H771" s="623">
        <v>0</v>
      </c>
      <c r="I771" s="623">
        <v>0</v>
      </c>
      <c r="J771" s="623">
        <v>0</v>
      </c>
      <c r="K771" s="623">
        <v>0</v>
      </c>
      <c r="L771" s="623">
        <v>0</v>
      </c>
      <c r="M771" s="571">
        <v>3</v>
      </c>
    </row>
    <row r="772" spans="1:13" ht="16.5" customHeight="1">
      <c r="A772" s="1586"/>
      <c r="B772" s="1736"/>
      <c r="C772" s="631" t="s">
        <v>228</v>
      </c>
      <c r="D772" s="623">
        <v>311</v>
      </c>
      <c r="E772" s="623">
        <v>26</v>
      </c>
      <c r="F772" s="623">
        <v>218</v>
      </c>
      <c r="G772" s="623">
        <v>0</v>
      </c>
      <c r="H772" s="623">
        <v>0</v>
      </c>
      <c r="I772" s="623">
        <v>6</v>
      </c>
      <c r="J772" s="623">
        <v>4</v>
      </c>
      <c r="K772" s="623">
        <v>10</v>
      </c>
      <c r="L772" s="623">
        <v>35</v>
      </c>
      <c r="M772" s="571">
        <v>12</v>
      </c>
    </row>
    <row r="773" spans="1:13" ht="16.5" customHeight="1">
      <c r="A773" s="1586" t="s">
        <v>299</v>
      </c>
      <c r="B773" s="1736" t="s">
        <v>46</v>
      </c>
      <c r="C773" s="631" t="s">
        <v>49</v>
      </c>
      <c r="D773" s="623">
        <v>538</v>
      </c>
      <c r="E773" s="623">
        <v>69</v>
      </c>
      <c r="F773" s="623">
        <v>100</v>
      </c>
      <c r="G773" s="623">
        <v>3</v>
      </c>
      <c r="H773" s="623">
        <v>2</v>
      </c>
      <c r="I773" s="623">
        <v>0</v>
      </c>
      <c r="J773" s="623">
        <v>1</v>
      </c>
      <c r="K773" s="623">
        <v>8</v>
      </c>
      <c r="L773" s="623">
        <v>2</v>
      </c>
      <c r="M773" s="571">
        <v>353</v>
      </c>
    </row>
    <row r="774" spans="1:13" ht="16.5" customHeight="1">
      <c r="A774" s="1586"/>
      <c r="B774" s="1736"/>
      <c r="C774" s="631" t="s">
        <v>228</v>
      </c>
      <c r="D774" s="623">
        <v>14198</v>
      </c>
      <c r="E774" s="623">
        <v>2543</v>
      </c>
      <c r="F774" s="623">
        <v>10308</v>
      </c>
      <c r="G774" s="623">
        <v>69</v>
      </c>
      <c r="H774" s="623">
        <v>22</v>
      </c>
      <c r="I774" s="623">
        <v>25</v>
      </c>
      <c r="J774" s="623">
        <v>36</v>
      </c>
      <c r="K774" s="623">
        <v>31</v>
      </c>
      <c r="L774" s="623">
        <v>1024</v>
      </c>
      <c r="M774" s="571">
        <v>140</v>
      </c>
    </row>
    <row r="775" spans="1:13" ht="16.5" customHeight="1">
      <c r="A775" s="1586"/>
      <c r="B775" s="1736" t="s">
        <v>44</v>
      </c>
      <c r="C775" s="631" t="s">
        <v>49</v>
      </c>
      <c r="D775" s="623">
        <v>40</v>
      </c>
      <c r="E775" s="623">
        <v>2</v>
      </c>
      <c r="F775" s="623">
        <v>1</v>
      </c>
      <c r="G775" s="623">
        <v>1</v>
      </c>
      <c r="H775" s="623">
        <v>1</v>
      </c>
      <c r="I775" s="623">
        <v>0</v>
      </c>
      <c r="J775" s="623">
        <v>0</v>
      </c>
      <c r="K775" s="623">
        <v>1</v>
      </c>
      <c r="L775" s="623">
        <v>0</v>
      </c>
      <c r="M775" s="571">
        <v>34</v>
      </c>
    </row>
    <row r="776" spans="1:13" ht="16.5" customHeight="1">
      <c r="A776" s="1586"/>
      <c r="B776" s="1736"/>
      <c r="C776" s="631" t="s">
        <v>228</v>
      </c>
      <c r="D776" s="623">
        <v>814</v>
      </c>
      <c r="E776" s="623">
        <v>72</v>
      </c>
      <c r="F776" s="623">
        <v>572</v>
      </c>
      <c r="G776" s="623">
        <v>32</v>
      </c>
      <c r="H776" s="623">
        <v>9</v>
      </c>
      <c r="I776" s="623">
        <v>1</v>
      </c>
      <c r="J776" s="623">
        <v>6</v>
      </c>
      <c r="K776" s="623">
        <v>6</v>
      </c>
      <c r="L776" s="623">
        <v>103</v>
      </c>
      <c r="M776" s="571">
        <v>13</v>
      </c>
    </row>
    <row r="777" spans="1:13" ht="16.5" customHeight="1">
      <c r="A777" s="1586"/>
      <c r="B777" s="1736" t="s">
        <v>915</v>
      </c>
      <c r="C777" s="631" t="s">
        <v>49</v>
      </c>
      <c r="D777" s="623">
        <v>34</v>
      </c>
      <c r="E777" s="623">
        <v>6</v>
      </c>
      <c r="F777" s="623">
        <v>2</v>
      </c>
      <c r="G777" s="623">
        <v>2</v>
      </c>
      <c r="H777" s="623">
        <v>1</v>
      </c>
      <c r="I777" s="623">
        <v>0</v>
      </c>
      <c r="J777" s="623">
        <v>0</v>
      </c>
      <c r="K777" s="623">
        <v>1</v>
      </c>
      <c r="L777" s="623">
        <v>0</v>
      </c>
      <c r="M777" s="571">
        <v>22</v>
      </c>
    </row>
    <row r="778" spans="1:13" ht="16.5" customHeight="1">
      <c r="A778" s="1586"/>
      <c r="B778" s="1736"/>
      <c r="C778" s="631" t="s">
        <v>228</v>
      </c>
      <c r="D778" s="623">
        <v>416</v>
      </c>
      <c r="E778" s="623">
        <v>29</v>
      </c>
      <c r="F778" s="623">
        <v>297</v>
      </c>
      <c r="G778" s="623">
        <v>26</v>
      </c>
      <c r="H778" s="623">
        <v>8</v>
      </c>
      <c r="I778" s="623">
        <v>4</v>
      </c>
      <c r="J778" s="623">
        <v>3</v>
      </c>
      <c r="K778" s="623">
        <v>2</v>
      </c>
      <c r="L778" s="623">
        <v>47</v>
      </c>
      <c r="M778" s="571">
        <v>0</v>
      </c>
    </row>
    <row r="779" spans="1:13" ht="16.5" customHeight="1">
      <c r="A779" s="1586"/>
      <c r="B779" s="1736" t="s">
        <v>916</v>
      </c>
      <c r="C779" s="631" t="s">
        <v>49</v>
      </c>
      <c r="D779" s="623">
        <v>10</v>
      </c>
      <c r="E779" s="623">
        <v>1</v>
      </c>
      <c r="F779" s="623">
        <v>0</v>
      </c>
      <c r="G779" s="623">
        <v>0</v>
      </c>
      <c r="H779" s="623">
        <v>0</v>
      </c>
      <c r="I779" s="623">
        <v>0</v>
      </c>
      <c r="J779" s="623">
        <v>0</v>
      </c>
      <c r="K779" s="623">
        <v>0</v>
      </c>
      <c r="L779" s="623">
        <v>0</v>
      </c>
      <c r="M779" s="571">
        <v>9</v>
      </c>
    </row>
    <row r="780" spans="1:13" ht="17.25" customHeight="1">
      <c r="A780" s="1586"/>
      <c r="B780" s="1736"/>
      <c r="C780" s="631" t="s">
        <v>228</v>
      </c>
      <c r="D780" s="623">
        <v>194</v>
      </c>
      <c r="E780" s="623">
        <v>17</v>
      </c>
      <c r="F780" s="623">
        <v>145</v>
      </c>
      <c r="G780" s="623">
        <v>1</v>
      </c>
      <c r="H780" s="623">
        <v>0</v>
      </c>
      <c r="I780" s="623">
        <v>2</v>
      </c>
      <c r="J780" s="623">
        <v>2</v>
      </c>
      <c r="K780" s="623">
        <v>3</v>
      </c>
      <c r="L780" s="623">
        <v>23</v>
      </c>
      <c r="M780" s="571">
        <v>1</v>
      </c>
    </row>
    <row r="781" spans="1:13">
      <c r="A781" s="1586"/>
      <c r="B781" s="1736" t="s">
        <v>917</v>
      </c>
      <c r="C781" s="631" t="s">
        <v>49</v>
      </c>
      <c r="D781" s="623">
        <v>357</v>
      </c>
      <c r="E781" s="623">
        <v>40</v>
      </c>
      <c r="F781" s="623">
        <v>63</v>
      </c>
      <c r="G781" s="623">
        <v>0</v>
      </c>
      <c r="H781" s="623">
        <v>0</v>
      </c>
      <c r="I781" s="623">
        <v>0</v>
      </c>
      <c r="J781" s="623">
        <v>1</v>
      </c>
      <c r="K781" s="623">
        <v>6</v>
      </c>
      <c r="L781" s="623">
        <v>1</v>
      </c>
      <c r="M781" s="571">
        <v>246</v>
      </c>
    </row>
    <row r="782" spans="1:13" ht="16.5" customHeight="1">
      <c r="A782" s="1586"/>
      <c r="B782" s="1736"/>
      <c r="C782" s="631" t="s">
        <v>228</v>
      </c>
      <c r="D782" s="623">
        <v>5908</v>
      </c>
      <c r="E782" s="623">
        <v>695</v>
      </c>
      <c r="F782" s="623">
        <v>4523</v>
      </c>
      <c r="G782" s="623">
        <v>10</v>
      </c>
      <c r="H782" s="623">
        <v>5</v>
      </c>
      <c r="I782" s="623">
        <v>12</v>
      </c>
      <c r="J782" s="623">
        <v>21</v>
      </c>
      <c r="K782" s="623">
        <v>8</v>
      </c>
      <c r="L782" s="623">
        <v>538</v>
      </c>
      <c r="M782" s="571">
        <v>96</v>
      </c>
    </row>
    <row r="783" spans="1:13" ht="16.5" customHeight="1">
      <c r="A783" s="1586"/>
      <c r="B783" s="1736" t="s">
        <v>48</v>
      </c>
      <c r="C783" s="631" t="s">
        <v>49</v>
      </c>
      <c r="D783" s="623">
        <v>94</v>
      </c>
      <c r="E783" s="623">
        <v>20</v>
      </c>
      <c r="F783" s="623">
        <v>34</v>
      </c>
      <c r="G783" s="623">
        <v>0</v>
      </c>
      <c r="H783" s="623">
        <v>0</v>
      </c>
      <c r="I783" s="623">
        <v>0</v>
      </c>
      <c r="J783" s="623">
        <v>0</v>
      </c>
      <c r="K783" s="623">
        <v>0</v>
      </c>
      <c r="L783" s="623">
        <v>1</v>
      </c>
      <c r="M783" s="571">
        <v>39</v>
      </c>
    </row>
    <row r="784" spans="1:13" ht="16.5" customHeight="1">
      <c r="A784" s="1586"/>
      <c r="B784" s="1736"/>
      <c r="C784" s="631" t="s">
        <v>228</v>
      </c>
      <c r="D784" s="623">
        <v>6596</v>
      </c>
      <c r="E784" s="623">
        <v>1708</v>
      </c>
      <c r="F784" s="623">
        <v>4583</v>
      </c>
      <c r="G784" s="623">
        <v>0</v>
      </c>
      <c r="H784" s="623">
        <v>0</v>
      </c>
      <c r="I784" s="623">
        <v>0</v>
      </c>
      <c r="J784" s="623">
        <v>0</v>
      </c>
      <c r="K784" s="623">
        <v>4</v>
      </c>
      <c r="L784" s="623">
        <v>283</v>
      </c>
      <c r="M784" s="571">
        <v>18</v>
      </c>
    </row>
    <row r="785" spans="1:13" ht="16.5" customHeight="1">
      <c r="A785" s="1586"/>
      <c r="B785" s="1736" t="s">
        <v>47</v>
      </c>
      <c r="C785" s="631" t="s">
        <v>49</v>
      </c>
      <c r="D785" s="623">
        <v>0</v>
      </c>
      <c r="E785" s="623">
        <v>0</v>
      </c>
      <c r="F785" s="623">
        <v>0</v>
      </c>
      <c r="G785" s="623">
        <v>0</v>
      </c>
      <c r="H785" s="623">
        <v>0</v>
      </c>
      <c r="I785" s="623">
        <v>0</v>
      </c>
      <c r="J785" s="623">
        <v>0</v>
      </c>
      <c r="K785" s="623">
        <v>0</v>
      </c>
      <c r="L785" s="623">
        <v>0</v>
      </c>
      <c r="M785" s="571">
        <v>0</v>
      </c>
    </row>
    <row r="786" spans="1:13" ht="16.5" customHeight="1">
      <c r="A786" s="1586"/>
      <c r="B786" s="1736"/>
      <c r="C786" s="631" t="s">
        <v>228</v>
      </c>
      <c r="D786" s="623">
        <v>4</v>
      </c>
      <c r="E786" s="623">
        <v>1</v>
      </c>
      <c r="F786" s="623">
        <v>2</v>
      </c>
      <c r="G786" s="623">
        <v>0</v>
      </c>
      <c r="H786" s="623">
        <v>0</v>
      </c>
      <c r="I786" s="623">
        <v>0</v>
      </c>
      <c r="J786" s="623">
        <v>0</v>
      </c>
      <c r="K786" s="623">
        <v>0</v>
      </c>
      <c r="L786" s="623">
        <v>1</v>
      </c>
      <c r="M786" s="571">
        <v>0</v>
      </c>
    </row>
    <row r="787" spans="1:13" ht="16.5" customHeight="1">
      <c r="A787" s="1586"/>
      <c r="B787" s="1736" t="s">
        <v>45</v>
      </c>
      <c r="C787" s="631" t="s">
        <v>49</v>
      </c>
      <c r="D787" s="623">
        <v>3</v>
      </c>
      <c r="E787" s="623">
        <v>0</v>
      </c>
      <c r="F787" s="623">
        <v>0</v>
      </c>
      <c r="G787" s="623">
        <v>0</v>
      </c>
      <c r="H787" s="623">
        <v>0</v>
      </c>
      <c r="I787" s="623">
        <v>0</v>
      </c>
      <c r="J787" s="623">
        <v>0</v>
      </c>
      <c r="K787" s="623">
        <v>0</v>
      </c>
      <c r="L787" s="623">
        <v>0</v>
      </c>
      <c r="M787" s="571">
        <v>3</v>
      </c>
    </row>
    <row r="788" spans="1:13" ht="16.5" customHeight="1">
      <c r="A788" s="1586"/>
      <c r="B788" s="1736"/>
      <c r="C788" s="631" t="s">
        <v>228</v>
      </c>
      <c r="D788" s="623">
        <v>266</v>
      </c>
      <c r="E788" s="623">
        <v>21</v>
      </c>
      <c r="F788" s="623">
        <v>186</v>
      </c>
      <c r="G788" s="623">
        <v>0</v>
      </c>
      <c r="H788" s="623">
        <v>0</v>
      </c>
      <c r="I788" s="623">
        <v>6</v>
      </c>
      <c r="J788" s="623">
        <v>4</v>
      </c>
      <c r="K788" s="623">
        <v>8</v>
      </c>
      <c r="L788" s="623">
        <v>29</v>
      </c>
      <c r="M788" s="571">
        <v>12</v>
      </c>
    </row>
    <row r="789" spans="1:13" ht="16.5" customHeight="1">
      <c r="A789" s="1586" t="s">
        <v>300</v>
      </c>
      <c r="B789" s="1736" t="s">
        <v>919</v>
      </c>
      <c r="C789" s="631" t="s">
        <v>49</v>
      </c>
      <c r="D789" s="623">
        <v>407</v>
      </c>
      <c r="E789" s="623">
        <v>47</v>
      </c>
      <c r="F789" s="623">
        <v>57</v>
      </c>
      <c r="G789" s="623">
        <v>1</v>
      </c>
      <c r="H789" s="623">
        <v>0</v>
      </c>
      <c r="I789" s="623">
        <v>0</v>
      </c>
      <c r="J789" s="623">
        <v>0</v>
      </c>
      <c r="K789" s="623">
        <v>11</v>
      </c>
      <c r="L789" s="623">
        <v>1</v>
      </c>
      <c r="M789" s="571">
        <v>290</v>
      </c>
    </row>
    <row r="790" spans="1:13" ht="16.5" customHeight="1">
      <c r="A790" s="1586"/>
      <c r="B790" s="1736"/>
      <c r="C790" s="631" t="s">
        <v>228</v>
      </c>
      <c r="D790" s="623">
        <v>6715</v>
      </c>
      <c r="E790" s="623">
        <v>951</v>
      </c>
      <c r="F790" s="623">
        <v>4860</v>
      </c>
      <c r="G790" s="623">
        <v>43</v>
      </c>
      <c r="H790" s="623">
        <v>14</v>
      </c>
      <c r="I790" s="623">
        <v>25</v>
      </c>
      <c r="J790" s="623">
        <v>40</v>
      </c>
      <c r="K790" s="623">
        <v>17</v>
      </c>
      <c r="L790" s="623">
        <v>643</v>
      </c>
      <c r="M790" s="571">
        <v>122</v>
      </c>
    </row>
    <row r="791" spans="1:13" ht="16.5" customHeight="1">
      <c r="A791" s="1586"/>
      <c r="B791" s="1736" t="s">
        <v>44</v>
      </c>
      <c r="C791" s="631" t="s">
        <v>49</v>
      </c>
      <c r="D791" s="623">
        <v>32</v>
      </c>
      <c r="E791" s="623">
        <v>0</v>
      </c>
      <c r="F791" s="623">
        <v>1</v>
      </c>
      <c r="G791" s="623">
        <v>1</v>
      </c>
      <c r="H791" s="623">
        <v>0</v>
      </c>
      <c r="I791" s="623">
        <v>0</v>
      </c>
      <c r="J791" s="623">
        <v>0</v>
      </c>
      <c r="K791" s="623">
        <v>0</v>
      </c>
      <c r="L791" s="623">
        <v>0</v>
      </c>
      <c r="M791" s="571">
        <v>30</v>
      </c>
    </row>
    <row r="792" spans="1:13" ht="16.5" customHeight="1">
      <c r="A792" s="1586"/>
      <c r="B792" s="1736"/>
      <c r="C792" s="631" t="s">
        <v>228</v>
      </c>
      <c r="D792" s="623">
        <v>542</v>
      </c>
      <c r="E792" s="623">
        <v>58</v>
      </c>
      <c r="F792" s="623">
        <v>370</v>
      </c>
      <c r="G792" s="623">
        <v>14</v>
      </c>
      <c r="H792" s="623">
        <v>8</v>
      </c>
      <c r="I792" s="623">
        <v>1</v>
      </c>
      <c r="J792" s="623">
        <v>1</v>
      </c>
      <c r="K792" s="623">
        <v>3</v>
      </c>
      <c r="L792" s="623">
        <v>70</v>
      </c>
      <c r="M792" s="571">
        <v>17</v>
      </c>
    </row>
    <row r="793" spans="1:13" ht="16.5" customHeight="1">
      <c r="A793" s="1586"/>
      <c r="B793" s="1736" t="s">
        <v>915</v>
      </c>
      <c r="C793" s="631" t="s">
        <v>49</v>
      </c>
      <c r="D793" s="623">
        <v>71</v>
      </c>
      <c r="E793" s="623">
        <v>12</v>
      </c>
      <c r="F793" s="623">
        <v>7</v>
      </c>
      <c r="G793" s="623">
        <v>0</v>
      </c>
      <c r="H793" s="623">
        <v>0</v>
      </c>
      <c r="I793" s="623">
        <v>0</v>
      </c>
      <c r="J793" s="623">
        <v>0</v>
      </c>
      <c r="K793" s="623">
        <v>3</v>
      </c>
      <c r="L793" s="623">
        <v>0</v>
      </c>
      <c r="M793" s="571">
        <v>49</v>
      </c>
    </row>
    <row r="794" spans="1:13" ht="16.5" customHeight="1">
      <c r="A794" s="1586"/>
      <c r="B794" s="1736"/>
      <c r="C794" s="631" t="s">
        <v>228</v>
      </c>
      <c r="D794" s="623">
        <v>731</v>
      </c>
      <c r="E794" s="623">
        <v>55</v>
      </c>
      <c r="F794" s="623">
        <v>538</v>
      </c>
      <c r="G794" s="623">
        <v>24</v>
      </c>
      <c r="H794" s="623">
        <v>6</v>
      </c>
      <c r="I794" s="623">
        <v>4</v>
      </c>
      <c r="J794" s="623">
        <v>10</v>
      </c>
      <c r="K794" s="623">
        <v>1</v>
      </c>
      <c r="L794" s="623">
        <v>83</v>
      </c>
      <c r="M794" s="571">
        <v>10</v>
      </c>
    </row>
    <row r="795" spans="1:13" ht="16.5" customHeight="1">
      <c r="A795" s="1586"/>
      <c r="B795" s="1736" t="s">
        <v>916</v>
      </c>
      <c r="C795" s="631" t="s">
        <v>49</v>
      </c>
      <c r="D795" s="623">
        <v>34</v>
      </c>
      <c r="E795" s="623">
        <v>5</v>
      </c>
      <c r="F795" s="623">
        <v>1</v>
      </c>
      <c r="G795" s="623">
        <v>0</v>
      </c>
      <c r="H795" s="623">
        <v>0</v>
      </c>
      <c r="I795" s="623">
        <v>0</v>
      </c>
      <c r="J795" s="623">
        <v>0</v>
      </c>
      <c r="K795" s="623">
        <v>1</v>
      </c>
      <c r="L795" s="623">
        <v>0</v>
      </c>
      <c r="M795" s="571">
        <v>27</v>
      </c>
    </row>
    <row r="796" spans="1:13" ht="16.5" customHeight="1">
      <c r="A796" s="1586"/>
      <c r="B796" s="1736"/>
      <c r="C796" s="631" t="s">
        <v>228</v>
      </c>
      <c r="D796" s="623">
        <v>258</v>
      </c>
      <c r="E796" s="623">
        <v>28</v>
      </c>
      <c r="F796" s="623">
        <v>185</v>
      </c>
      <c r="G796" s="623">
        <v>0</v>
      </c>
      <c r="H796" s="623">
        <v>0</v>
      </c>
      <c r="I796" s="623">
        <v>1</v>
      </c>
      <c r="J796" s="623">
        <v>1</v>
      </c>
      <c r="K796" s="623">
        <v>1</v>
      </c>
      <c r="L796" s="623">
        <v>36</v>
      </c>
      <c r="M796" s="571">
        <v>6</v>
      </c>
    </row>
    <row r="797" spans="1:13" ht="16.5" customHeight="1">
      <c r="A797" s="1586"/>
      <c r="B797" s="1736" t="s">
        <v>917</v>
      </c>
      <c r="C797" s="631" t="s">
        <v>49</v>
      </c>
      <c r="D797" s="623">
        <v>234</v>
      </c>
      <c r="E797" s="623">
        <v>22</v>
      </c>
      <c r="F797" s="623">
        <v>38</v>
      </c>
      <c r="G797" s="623">
        <v>0</v>
      </c>
      <c r="H797" s="623">
        <v>0</v>
      </c>
      <c r="I797" s="623">
        <v>0</v>
      </c>
      <c r="J797" s="623">
        <v>0</v>
      </c>
      <c r="K797" s="623">
        <v>6</v>
      </c>
      <c r="L797" s="623">
        <v>1</v>
      </c>
      <c r="M797" s="571">
        <v>167</v>
      </c>
    </row>
    <row r="798" spans="1:13" ht="16.5" customHeight="1">
      <c r="A798" s="1586"/>
      <c r="B798" s="1736"/>
      <c r="C798" s="631" t="s">
        <v>228</v>
      </c>
      <c r="D798" s="623">
        <v>3287</v>
      </c>
      <c r="E798" s="623">
        <v>350</v>
      </c>
      <c r="F798" s="623">
        <v>2439</v>
      </c>
      <c r="G798" s="623">
        <v>5</v>
      </c>
      <c r="H798" s="623">
        <v>0</v>
      </c>
      <c r="I798" s="623">
        <v>18</v>
      </c>
      <c r="J798" s="623">
        <v>28</v>
      </c>
      <c r="K798" s="623">
        <v>10</v>
      </c>
      <c r="L798" s="623">
        <v>354</v>
      </c>
      <c r="M798" s="571">
        <v>83</v>
      </c>
    </row>
    <row r="799" spans="1:13" ht="16.5" customHeight="1">
      <c r="A799" s="1586"/>
      <c r="B799" s="1736" t="s">
        <v>48</v>
      </c>
      <c r="C799" s="631" t="s">
        <v>49</v>
      </c>
      <c r="D799" s="623">
        <v>35</v>
      </c>
      <c r="E799" s="623">
        <v>7</v>
      </c>
      <c r="F799" s="623">
        <v>10</v>
      </c>
      <c r="G799" s="623">
        <v>0</v>
      </c>
      <c r="H799" s="623">
        <v>0</v>
      </c>
      <c r="I799" s="623">
        <v>0</v>
      </c>
      <c r="J799" s="623">
        <v>0</v>
      </c>
      <c r="K799" s="623">
        <v>1</v>
      </c>
      <c r="L799" s="623">
        <v>0</v>
      </c>
      <c r="M799" s="571">
        <v>17</v>
      </c>
    </row>
    <row r="800" spans="1:13" ht="16.5" customHeight="1">
      <c r="A800" s="1586"/>
      <c r="B800" s="1736"/>
      <c r="C800" s="631" t="s">
        <v>228</v>
      </c>
      <c r="D800" s="623">
        <v>1849</v>
      </c>
      <c r="E800" s="623">
        <v>455</v>
      </c>
      <c r="F800" s="623">
        <v>1293</v>
      </c>
      <c r="G800" s="623">
        <v>0</v>
      </c>
      <c r="H800" s="623">
        <v>0</v>
      </c>
      <c r="I800" s="623">
        <v>1</v>
      </c>
      <c r="J800" s="623">
        <v>0</v>
      </c>
      <c r="K800" s="623">
        <v>0</v>
      </c>
      <c r="L800" s="623">
        <v>94</v>
      </c>
      <c r="M800" s="571">
        <v>6</v>
      </c>
    </row>
    <row r="801" spans="1:13" ht="16.5" customHeight="1">
      <c r="A801" s="1586"/>
      <c r="B801" s="1736" t="s">
        <v>47</v>
      </c>
      <c r="C801" s="631" t="s">
        <v>49</v>
      </c>
      <c r="D801" s="623">
        <v>1</v>
      </c>
      <c r="E801" s="623">
        <v>1</v>
      </c>
      <c r="F801" s="623">
        <v>0</v>
      </c>
      <c r="G801" s="623">
        <v>0</v>
      </c>
      <c r="H801" s="623">
        <v>0</v>
      </c>
      <c r="I801" s="623">
        <v>0</v>
      </c>
      <c r="J801" s="623">
        <v>0</v>
      </c>
      <c r="K801" s="623">
        <v>0</v>
      </c>
      <c r="L801" s="623">
        <v>0</v>
      </c>
      <c r="M801" s="571">
        <v>0</v>
      </c>
    </row>
    <row r="802" spans="1:13" ht="16.5" customHeight="1">
      <c r="A802" s="1586"/>
      <c r="B802" s="1736"/>
      <c r="C802" s="631" t="s">
        <v>228</v>
      </c>
      <c r="D802" s="623">
        <v>3</v>
      </c>
      <c r="E802" s="623">
        <v>0</v>
      </c>
      <c r="F802" s="623">
        <v>3</v>
      </c>
      <c r="G802" s="623">
        <v>0</v>
      </c>
      <c r="H802" s="623">
        <v>0</v>
      </c>
      <c r="I802" s="623">
        <v>0</v>
      </c>
      <c r="J802" s="623">
        <v>0</v>
      </c>
      <c r="K802" s="623">
        <v>0</v>
      </c>
      <c r="L802" s="623">
        <v>0</v>
      </c>
      <c r="M802" s="571">
        <v>0</v>
      </c>
    </row>
    <row r="803" spans="1:13" ht="16.5" customHeight="1">
      <c r="A803" s="1586"/>
      <c r="B803" s="1734" t="s">
        <v>45</v>
      </c>
      <c r="C803" s="302" t="s">
        <v>49</v>
      </c>
      <c r="D803" s="570">
        <v>0</v>
      </c>
      <c r="E803" s="570">
        <v>0</v>
      </c>
      <c r="F803" s="570">
        <v>0</v>
      </c>
      <c r="G803" s="570">
        <v>0</v>
      </c>
      <c r="H803" s="570">
        <v>0</v>
      </c>
      <c r="I803" s="570">
        <v>0</v>
      </c>
      <c r="J803" s="570">
        <v>0</v>
      </c>
      <c r="K803" s="570">
        <v>0</v>
      </c>
      <c r="L803" s="570">
        <v>0</v>
      </c>
      <c r="M803" s="571">
        <v>0</v>
      </c>
    </row>
    <row r="804" spans="1:13" ht="17.25" customHeight="1" thickBot="1">
      <c r="A804" s="1737"/>
      <c r="B804" s="1735"/>
      <c r="C804" s="320" t="s">
        <v>228</v>
      </c>
      <c r="D804" s="572">
        <v>45</v>
      </c>
      <c r="E804" s="572">
        <v>5</v>
      </c>
      <c r="F804" s="572">
        <v>32</v>
      </c>
      <c r="G804" s="572">
        <v>0</v>
      </c>
      <c r="H804" s="572">
        <v>0</v>
      </c>
      <c r="I804" s="572">
        <v>0</v>
      </c>
      <c r="J804" s="572">
        <v>0</v>
      </c>
      <c r="K804" s="572">
        <v>2</v>
      </c>
      <c r="L804" s="572">
        <v>6</v>
      </c>
      <c r="M804" s="573">
        <v>0</v>
      </c>
    </row>
    <row r="805" spans="1:13">
      <c r="A805" s="1617" t="s">
        <v>333</v>
      </c>
      <c r="B805" s="1738" t="s">
        <v>46</v>
      </c>
      <c r="C805" s="319" t="s">
        <v>49</v>
      </c>
      <c r="D805" s="568">
        <v>428</v>
      </c>
      <c r="E805" s="568">
        <v>29</v>
      </c>
      <c r="F805" s="568">
        <v>50</v>
      </c>
      <c r="G805" s="568">
        <v>1</v>
      </c>
      <c r="H805" s="568">
        <v>3</v>
      </c>
      <c r="I805" s="568">
        <v>0</v>
      </c>
      <c r="J805" s="568">
        <v>2</v>
      </c>
      <c r="K805" s="568">
        <v>7</v>
      </c>
      <c r="L805" s="568">
        <v>4</v>
      </c>
      <c r="M805" s="569">
        <v>332</v>
      </c>
    </row>
    <row r="806" spans="1:13" ht="16.5" customHeight="1">
      <c r="A806" s="1586"/>
      <c r="B806" s="1734"/>
      <c r="C806" s="302" t="s">
        <v>228</v>
      </c>
      <c r="D806" s="570">
        <v>4865</v>
      </c>
      <c r="E806" s="570">
        <v>570</v>
      </c>
      <c r="F806" s="570">
        <v>3665</v>
      </c>
      <c r="G806" s="570">
        <v>30</v>
      </c>
      <c r="H806" s="570">
        <v>4</v>
      </c>
      <c r="I806" s="570">
        <v>11</v>
      </c>
      <c r="J806" s="570">
        <v>29</v>
      </c>
      <c r="K806" s="570">
        <v>12</v>
      </c>
      <c r="L806" s="570">
        <v>481</v>
      </c>
      <c r="M806" s="571">
        <v>63</v>
      </c>
    </row>
    <row r="807" spans="1:13" ht="16.5" customHeight="1">
      <c r="A807" s="1586"/>
      <c r="B807" s="1736" t="s">
        <v>44</v>
      </c>
      <c r="C807" s="631" t="s">
        <v>49</v>
      </c>
      <c r="D807" s="623">
        <v>22</v>
      </c>
      <c r="E807" s="623">
        <v>0</v>
      </c>
      <c r="F807" s="623">
        <v>0</v>
      </c>
      <c r="G807" s="623">
        <v>0</v>
      </c>
      <c r="H807" s="623">
        <v>0</v>
      </c>
      <c r="I807" s="623">
        <v>0</v>
      </c>
      <c r="J807" s="623">
        <v>0</v>
      </c>
      <c r="K807" s="623">
        <v>0</v>
      </c>
      <c r="L807" s="623">
        <v>0</v>
      </c>
      <c r="M807" s="571">
        <v>22</v>
      </c>
    </row>
    <row r="808" spans="1:13" ht="16.5" customHeight="1">
      <c r="A808" s="1586"/>
      <c r="B808" s="1736"/>
      <c r="C808" s="631" t="s">
        <v>228</v>
      </c>
      <c r="D808" s="623">
        <v>231</v>
      </c>
      <c r="E808" s="623">
        <v>21</v>
      </c>
      <c r="F808" s="623">
        <v>182</v>
      </c>
      <c r="G808" s="623">
        <v>0</v>
      </c>
      <c r="H808" s="623">
        <v>0</v>
      </c>
      <c r="I808" s="623">
        <v>0</v>
      </c>
      <c r="J808" s="623">
        <v>1</v>
      </c>
      <c r="K808" s="623">
        <v>0</v>
      </c>
      <c r="L808" s="623">
        <v>26</v>
      </c>
      <c r="M808" s="571">
        <v>1</v>
      </c>
    </row>
    <row r="809" spans="1:13" ht="16.5" customHeight="1">
      <c r="A809" s="1586"/>
      <c r="B809" s="1736" t="s">
        <v>915</v>
      </c>
      <c r="C809" s="631" t="s">
        <v>49</v>
      </c>
      <c r="D809" s="623">
        <v>133</v>
      </c>
      <c r="E809" s="623">
        <v>14</v>
      </c>
      <c r="F809" s="623">
        <v>11</v>
      </c>
      <c r="G809" s="623">
        <v>1</v>
      </c>
      <c r="H809" s="623">
        <v>3</v>
      </c>
      <c r="I809" s="623">
        <v>0</v>
      </c>
      <c r="J809" s="623">
        <v>1</v>
      </c>
      <c r="K809" s="623">
        <v>1</v>
      </c>
      <c r="L809" s="623">
        <v>0</v>
      </c>
      <c r="M809" s="571">
        <v>102</v>
      </c>
    </row>
    <row r="810" spans="1:13" ht="16.5" customHeight="1">
      <c r="A810" s="1586"/>
      <c r="B810" s="1736"/>
      <c r="C810" s="631" t="s">
        <v>228</v>
      </c>
      <c r="D810" s="623">
        <v>1023</v>
      </c>
      <c r="E810" s="623">
        <v>63</v>
      </c>
      <c r="F810" s="623">
        <v>784</v>
      </c>
      <c r="G810" s="623">
        <v>14</v>
      </c>
      <c r="H810" s="623">
        <v>4</v>
      </c>
      <c r="I810" s="623">
        <v>5</v>
      </c>
      <c r="J810" s="623">
        <v>12</v>
      </c>
      <c r="K810" s="623">
        <v>4</v>
      </c>
      <c r="L810" s="623">
        <v>115</v>
      </c>
      <c r="M810" s="571">
        <v>22</v>
      </c>
    </row>
    <row r="811" spans="1:13" ht="16.5" customHeight="1">
      <c r="A811" s="1586"/>
      <c r="B811" s="1736" t="s">
        <v>916</v>
      </c>
      <c r="C811" s="631" t="s">
        <v>49</v>
      </c>
      <c r="D811" s="623">
        <v>50</v>
      </c>
      <c r="E811" s="623">
        <v>6</v>
      </c>
      <c r="F811" s="623">
        <v>3</v>
      </c>
      <c r="G811" s="623">
        <v>0</v>
      </c>
      <c r="H811" s="623">
        <v>0</v>
      </c>
      <c r="I811" s="623">
        <v>0</v>
      </c>
      <c r="J811" s="623">
        <v>0</v>
      </c>
      <c r="K811" s="623">
        <v>0</v>
      </c>
      <c r="L811" s="623">
        <v>0</v>
      </c>
      <c r="M811" s="571">
        <v>41</v>
      </c>
    </row>
    <row r="812" spans="1:13" ht="16.5" customHeight="1">
      <c r="A812" s="1586"/>
      <c r="B812" s="1736"/>
      <c r="C812" s="631" t="s">
        <v>228</v>
      </c>
      <c r="D812" s="623">
        <v>452</v>
      </c>
      <c r="E812" s="623">
        <v>34</v>
      </c>
      <c r="F812" s="623">
        <v>330</v>
      </c>
      <c r="G812" s="623">
        <v>7</v>
      </c>
      <c r="H812" s="623">
        <v>0</v>
      </c>
      <c r="I812" s="623">
        <v>3</v>
      </c>
      <c r="J812" s="623">
        <v>6</v>
      </c>
      <c r="K812" s="623">
        <v>3</v>
      </c>
      <c r="L812" s="623">
        <v>55</v>
      </c>
      <c r="M812" s="571">
        <v>14</v>
      </c>
    </row>
    <row r="813" spans="1:13" ht="16.5" customHeight="1">
      <c r="A813" s="1586"/>
      <c r="B813" s="1736" t="s">
        <v>917</v>
      </c>
      <c r="C813" s="631" t="s">
        <v>49</v>
      </c>
      <c r="D813" s="623">
        <v>199</v>
      </c>
      <c r="E813" s="623">
        <v>6</v>
      </c>
      <c r="F813" s="623">
        <v>28</v>
      </c>
      <c r="G813" s="623">
        <v>0</v>
      </c>
      <c r="H813" s="623">
        <v>0</v>
      </c>
      <c r="I813" s="623">
        <v>0</v>
      </c>
      <c r="J813" s="623">
        <v>1</v>
      </c>
      <c r="K813" s="623">
        <v>6</v>
      </c>
      <c r="L813" s="623">
        <v>3</v>
      </c>
      <c r="M813" s="571">
        <v>155</v>
      </c>
    </row>
    <row r="814" spans="1:13" ht="16.5" customHeight="1">
      <c r="A814" s="1586"/>
      <c r="B814" s="1736"/>
      <c r="C814" s="631" t="s">
        <v>228</v>
      </c>
      <c r="D814" s="623">
        <v>2273</v>
      </c>
      <c r="E814" s="623">
        <v>268</v>
      </c>
      <c r="F814" s="623">
        <v>1735</v>
      </c>
      <c r="G814" s="623">
        <v>9</v>
      </c>
      <c r="H814" s="623">
        <v>0</v>
      </c>
      <c r="I814" s="623">
        <v>3</v>
      </c>
      <c r="J814" s="623">
        <v>10</v>
      </c>
      <c r="K814" s="623">
        <v>4</v>
      </c>
      <c r="L814" s="623">
        <v>223</v>
      </c>
      <c r="M814" s="571">
        <v>21</v>
      </c>
    </row>
    <row r="815" spans="1:13" ht="16.5" customHeight="1">
      <c r="A815" s="1586"/>
      <c r="B815" s="1736" t="s">
        <v>48</v>
      </c>
      <c r="C815" s="631" t="s">
        <v>49</v>
      </c>
      <c r="D815" s="623">
        <v>24</v>
      </c>
      <c r="E815" s="623">
        <v>3</v>
      </c>
      <c r="F815" s="623">
        <v>8</v>
      </c>
      <c r="G815" s="623">
        <v>0</v>
      </c>
      <c r="H815" s="623">
        <v>0</v>
      </c>
      <c r="I815" s="623">
        <v>0</v>
      </c>
      <c r="J815" s="623">
        <v>0</v>
      </c>
      <c r="K815" s="623">
        <v>0</v>
      </c>
      <c r="L815" s="623">
        <v>1</v>
      </c>
      <c r="M815" s="571">
        <v>12</v>
      </c>
    </row>
    <row r="816" spans="1:13" ht="16.5" customHeight="1">
      <c r="A816" s="1586"/>
      <c r="B816" s="1736"/>
      <c r="C816" s="631" t="s">
        <v>228</v>
      </c>
      <c r="D816" s="623">
        <v>816</v>
      </c>
      <c r="E816" s="623">
        <v>176</v>
      </c>
      <c r="F816" s="623">
        <v>584</v>
      </c>
      <c r="G816" s="623">
        <v>0</v>
      </c>
      <c r="H816" s="623">
        <v>0</v>
      </c>
      <c r="I816" s="623">
        <v>0</v>
      </c>
      <c r="J816" s="623">
        <v>0</v>
      </c>
      <c r="K816" s="623">
        <v>0</v>
      </c>
      <c r="L816" s="623">
        <v>53</v>
      </c>
      <c r="M816" s="571">
        <v>3</v>
      </c>
    </row>
    <row r="817" spans="1:13" ht="16.5" customHeight="1">
      <c r="A817" s="1586"/>
      <c r="B817" s="1736" t="s">
        <v>47</v>
      </c>
      <c r="C817" s="631" t="s">
        <v>49</v>
      </c>
      <c r="D817" s="623">
        <v>0</v>
      </c>
      <c r="E817" s="623">
        <v>0</v>
      </c>
      <c r="F817" s="623">
        <v>0</v>
      </c>
      <c r="G817" s="623">
        <v>0</v>
      </c>
      <c r="H817" s="623">
        <v>0</v>
      </c>
      <c r="I817" s="623">
        <v>0</v>
      </c>
      <c r="J817" s="623">
        <v>0</v>
      </c>
      <c r="K817" s="623">
        <v>0</v>
      </c>
      <c r="L817" s="623">
        <v>0</v>
      </c>
      <c r="M817" s="571">
        <v>0</v>
      </c>
    </row>
    <row r="818" spans="1:13" ht="16.5" customHeight="1">
      <c r="A818" s="1586"/>
      <c r="B818" s="1736"/>
      <c r="C818" s="631" t="s">
        <v>228</v>
      </c>
      <c r="D818" s="623">
        <v>0</v>
      </c>
      <c r="E818" s="623">
        <v>0</v>
      </c>
      <c r="F818" s="623">
        <v>0</v>
      </c>
      <c r="G818" s="623">
        <v>0</v>
      </c>
      <c r="H818" s="623">
        <v>0</v>
      </c>
      <c r="I818" s="623">
        <v>0</v>
      </c>
      <c r="J818" s="623">
        <v>0</v>
      </c>
      <c r="K818" s="623">
        <v>0</v>
      </c>
      <c r="L818" s="623">
        <v>0</v>
      </c>
      <c r="M818" s="571">
        <v>0</v>
      </c>
    </row>
    <row r="819" spans="1:13" ht="16.5" customHeight="1">
      <c r="A819" s="1586"/>
      <c r="B819" s="1736" t="s">
        <v>45</v>
      </c>
      <c r="C819" s="631" t="s">
        <v>49</v>
      </c>
      <c r="D819" s="623">
        <v>0</v>
      </c>
      <c r="E819" s="623">
        <v>0</v>
      </c>
      <c r="F819" s="623">
        <v>0</v>
      </c>
      <c r="G819" s="623">
        <v>0</v>
      </c>
      <c r="H819" s="623">
        <v>0</v>
      </c>
      <c r="I819" s="623">
        <v>0</v>
      </c>
      <c r="J819" s="623">
        <v>0</v>
      </c>
      <c r="K819" s="623">
        <v>0</v>
      </c>
      <c r="L819" s="623">
        <v>0</v>
      </c>
      <c r="M819" s="571">
        <v>0</v>
      </c>
    </row>
    <row r="820" spans="1:13" ht="16.5" customHeight="1">
      <c r="A820" s="1586"/>
      <c r="B820" s="1736"/>
      <c r="C820" s="631" t="s">
        <v>228</v>
      </c>
      <c r="D820" s="623">
        <v>70</v>
      </c>
      <c r="E820" s="623">
        <v>8</v>
      </c>
      <c r="F820" s="623">
        <v>50</v>
      </c>
      <c r="G820" s="623">
        <v>0</v>
      </c>
      <c r="H820" s="623">
        <v>0</v>
      </c>
      <c r="I820" s="623">
        <v>0</v>
      </c>
      <c r="J820" s="623">
        <v>0</v>
      </c>
      <c r="K820" s="623">
        <v>1</v>
      </c>
      <c r="L820" s="623">
        <v>9</v>
      </c>
      <c r="M820" s="571">
        <v>2</v>
      </c>
    </row>
    <row r="821" spans="1:13" ht="16.5" customHeight="1">
      <c r="A821" s="1586" t="s">
        <v>299</v>
      </c>
      <c r="B821" s="1736" t="s">
        <v>46</v>
      </c>
      <c r="C821" s="631" t="s">
        <v>49</v>
      </c>
      <c r="D821" s="623">
        <v>49</v>
      </c>
      <c r="E821" s="623">
        <v>3</v>
      </c>
      <c r="F821" s="623">
        <v>8</v>
      </c>
      <c r="G821" s="623">
        <v>0</v>
      </c>
      <c r="H821" s="623">
        <v>0</v>
      </c>
      <c r="I821" s="623">
        <v>0</v>
      </c>
      <c r="J821" s="623">
        <v>0</v>
      </c>
      <c r="K821" s="623">
        <v>1</v>
      </c>
      <c r="L821" s="623">
        <v>3</v>
      </c>
      <c r="M821" s="571">
        <v>34</v>
      </c>
    </row>
    <row r="822" spans="1:13" ht="16.5" customHeight="1">
      <c r="A822" s="1586"/>
      <c r="B822" s="1736"/>
      <c r="C822" s="631" t="s">
        <v>228</v>
      </c>
      <c r="D822" s="623">
        <v>772</v>
      </c>
      <c r="E822" s="623">
        <v>109</v>
      </c>
      <c r="F822" s="623">
        <v>579</v>
      </c>
      <c r="G822" s="623">
        <v>8</v>
      </c>
      <c r="H822" s="623">
        <v>0</v>
      </c>
      <c r="I822" s="623">
        <v>2</v>
      </c>
      <c r="J822" s="623">
        <v>4</v>
      </c>
      <c r="K822" s="623">
        <v>3</v>
      </c>
      <c r="L822" s="623">
        <v>60</v>
      </c>
      <c r="M822" s="571">
        <v>7</v>
      </c>
    </row>
    <row r="823" spans="1:13" ht="16.5" customHeight="1">
      <c r="A823" s="1586"/>
      <c r="B823" s="1736" t="s">
        <v>44</v>
      </c>
      <c r="C823" s="631" t="s">
        <v>49</v>
      </c>
      <c r="D823" s="623">
        <v>3</v>
      </c>
      <c r="E823" s="623">
        <v>0</v>
      </c>
      <c r="F823" s="623">
        <v>0</v>
      </c>
      <c r="G823" s="623">
        <v>0</v>
      </c>
      <c r="H823" s="623">
        <v>0</v>
      </c>
      <c r="I823" s="623">
        <v>0</v>
      </c>
      <c r="J823" s="623">
        <v>0</v>
      </c>
      <c r="K823" s="623">
        <v>0</v>
      </c>
      <c r="L823" s="623">
        <v>0</v>
      </c>
      <c r="M823" s="571">
        <v>3</v>
      </c>
    </row>
    <row r="824" spans="1:13" ht="16.5" customHeight="1">
      <c r="A824" s="1586"/>
      <c r="B824" s="1736"/>
      <c r="C824" s="631" t="s">
        <v>228</v>
      </c>
      <c r="D824" s="623">
        <v>41</v>
      </c>
      <c r="E824" s="623">
        <v>3</v>
      </c>
      <c r="F824" s="623">
        <v>33</v>
      </c>
      <c r="G824" s="623">
        <v>0</v>
      </c>
      <c r="H824" s="623">
        <v>0</v>
      </c>
      <c r="I824" s="623">
        <v>0</v>
      </c>
      <c r="J824" s="623">
        <v>1</v>
      </c>
      <c r="K824" s="623">
        <v>0</v>
      </c>
      <c r="L824" s="623">
        <v>4</v>
      </c>
      <c r="M824" s="571">
        <v>0</v>
      </c>
    </row>
    <row r="825" spans="1:13" ht="16.5" customHeight="1">
      <c r="A825" s="1586"/>
      <c r="B825" s="1736" t="s">
        <v>915</v>
      </c>
      <c r="C825" s="631" t="s">
        <v>49</v>
      </c>
      <c r="D825" s="623">
        <v>5</v>
      </c>
      <c r="E825" s="623">
        <v>1</v>
      </c>
      <c r="F825" s="623">
        <v>0</v>
      </c>
      <c r="G825" s="623">
        <v>0</v>
      </c>
      <c r="H825" s="623">
        <v>0</v>
      </c>
      <c r="I825" s="623">
        <v>0</v>
      </c>
      <c r="J825" s="623">
        <v>0</v>
      </c>
      <c r="K825" s="623">
        <v>0</v>
      </c>
      <c r="L825" s="623">
        <v>0</v>
      </c>
      <c r="M825" s="571">
        <v>4</v>
      </c>
    </row>
    <row r="826" spans="1:13" ht="16.5" customHeight="1">
      <c r="A826" s="1586"/>
      <c r="B826" s="1736"/>
      <c r="C826" s="631" t="s">
        <v>228</v>
      </c>
      <c r="D826" s="623">
        <v>23</v>
      </c>
      <c r="E826" s="623">
        <v>1</v>
      </c>
      <c r="F826" s="623">
        <v>18</v>
      </c>
      <c r="G826" s="623">
        <v>0</v>
      </c>
      <c r="H826" s="623">
        <v>0</v>
      </c>
      <c r="I826" s="623">
        <v>0</v>
      </c>
      <c r="J826" s="623">
        <v>0</v>
      </c>
      <c r="K826" s="623">
        <v>1</v>
      </c>
      <c r="L826" s="623">
        <v>3</v>
      </c>
      <c r="M826" s="571">
        <v>0</v>
      </c>
    </row>
    <row r="827" spans="1:13" ht="16.5" customHeight="1">
      <c r="A827" s="1586"/>
      <c r="B827" s="1736" t="s">
        <v>916</v>
      </c>
      <c r="C827" s="631" t="s">
        <v>49</v>
      </c>
      <c r="D827" s="623">
        <v>6</v>
      </c>
      <c r="E827" s="623">
        <v>1</v>
      </c>
      <c r="F827" s="623">
        <v>1</v>
      </c>
      <c r="G827" s="623">
        <v>0</v>
      </c>
      <c r="H827" s="623">
        <v>0</v>
      </c>
      <c r="I827" s="623">
        <v>0</v>
      </c>
      <c r="J827" s="623">
        <v>0</v>
      </c>
      <c r="K827" s="623">
        <v>0</v>
      </c>
      <c r="L827" s="623">
        <v>0</v>
      </c>
      <c r="M827" s="571">
        <v>4</v>
      </c>
    </row>
    <row r="828" spans="1:13" ht="17.25" customHeight="1">
      <c r="A828" s="1586"/>
      <c r="B828" s="1736"/>
      <c r="C828" s="631" t="s">
        <v>228</v>
      </c>
      <c r="D828" s="623">
        <v>96</v>
      </c>
      <c r="E828" s="623">
        <v>5</v>
      </c>
      <c r="F828" s="623">
        <v>63</v>
      </c>
      <c r="G828" s="623">
        <v>7</v>
      </c>
      <c r="H828" s="623">
        <v>0</v>
      </c>
      <c r="I828" s="623">
        <v>2</v>
      </c>
      <c r="J828" s="623">
        <v>3</v>
      </c>
      <c r="K828" s="623">
        <v>2</v>
      </c>
      <c r="L828" s="623">
        <v>10</v>
      </c>
      <c r="M828" s="571">
        <v>4</v>
      </c>
    </row>
    <row r="829" spans="1:13">
      <c r="A829" s="1586"/>
      <c r="B829" s="1736" t="s">
        <v>917</v>
      </c>
      <c r="C829" s="631" t="s">
        <v>49</v>
      </c>
      <c r="D829" s="623">
        <v>27</v>
      </c>
      <c r="E829" s="623">
        <v>1</v>
      </c>
      <c r="F829" s="623">
        <v>4</v>
      </c>
      <c r="G829" s="623">
        <v>0</v>
      </c>
      <c r="H829" s="623">
        <v>0</v>
      </c>
      <c r="I829" s="623">
        <v>0</v>
      </c>
      <c r="J829" s="623">
        <v>0</v>
      </c>
      <c r="K829" s="623">
        <v>1</v>
      </c>
      <c r="L829" s="623">
        <v>2</v>
      </c>
      <c r="M829" s="571">
        <v>19</v>
      </c>
    </row>
    <row r="830" spans="1:13" ht="16.5" customHeight="1">
      <c r="A830" s="1586"/>
      <c r="B830" s="1736"/>
      <c r="C830" s="631" t="s">
        <v>228</v>
      </c>
      <c r="D830" s="623">
        <v>343</v>
      </c>
      <c r="E830" s="623">
        <v>45</v>
      </c>
      <c r="F830" s="623">
        <v>270</v>
      </c>
      <c r="G830" s="623">
        <v>1</v>
      </c>
      <c r="H830" s="623">
        <v>0</v>
      </c>
      <c r="I830" s="623">
        <v>0</v>
      </c>
      <c r="J830" s="623">
        <v>0</v>
      </c>
      <c r="K830" s="623">
        <v>0</v>
      </c>
      <c r="L830" s="623">
        <v>25</v>
      </c>
      <c r="M830" s="571">
        <v>2</v>
      </c>
    </row>
    <row r="831" spans="1:13" ht="16.5" customHeight="1">
      <c r="A831" s="1586"/>
      <c r="B831" s="1736" t="s">
        <v>48</v>
      </c>
      <c r="C831" s="631" t="s">
        <v>49</v>
      </c>
      <c r="D831" s="623">
        <v>8</v>
      </c>
      <c r="E831" s="623">
        <v>0</v>
      </c>
      <c r="F831" s="623">
        <v>3</v>
      </c>
      <c r="G831" s="623">
        <v>0</v>
      </c>
      <c r="H831" s="623">
        <v>0</v>
      </c>
      <c r="I831" s="623">
        <v>0</v>
      </c>
      <c r="J831" s="623">
        <v>0</v>
      </c>
      <c r="K831" s="623">
        <v>0</v>
      </c>
      <c r="L831" s="623">
        <v>1</v>
      </c>
      <c r="M831" s="571">
        <v>4</v>
      </c>
    </row>
    <row r="832" spans="1:13" ht="16.5" customHeight="1">
      <c r="A832" s="1586"/>
      <c r="B832" s="1736"/>
      <c r="C832" s="631" t="s">
        <v>228</v>
      </c>
      <c r="D832" s="623">
        <v>250</v>
      </c>
      <c r="E832" s="623">
        <v>53</v>
      </c>
      <c r="F832" s="623">
        <v>181</v>
      </c>
      <c r="G832" s="623">
        <v>0</v>
      </c>
      <c r="H832" s="623">
        <v>0</v>
      </c>
      <c r="I832" s="623">
        <v>0</v>
      </c>
      <c r="J832" s="623">
        <v>0</v>
      </c>
      <c r="K832" s="623">
        <v>0</v>
      </c>
      <c r="L832" s="623">
        <v>16</v>
      </c>
      <c r="M832" s="571">
        <v>0</v>
      </c>
    </row>
    <row r="833" spans="1:13" ht="16.5" customHeight="1">
      <c r="A833" s="1586"/>
      <c r="B833" s="1736" t="s">
        <v>47</v>
      </c>
      <c r="C833" s="631" t="s">
        <v>49</v>
      </c>
      <c r="D833" s="623">
        <v>0</v>
      </c>
      <c r="E833" s="623">
        <v>0</v>
      </c>
      <c r="F833" s="623">
        <v>0</v>
      </c>
      <c r="G833" s="623">
        <v>0</v>
      </c>
      <c r="H833" s="623">
        <v>0</v>
      </c>
      <c r="I833" s="623">
        <v>0</v>
      </c>
      <c r="J833" s="623">
        <v>0</v>
      </c>
      <c r="K833" s="623">
        <v>0</v>
      </c>
      <c r="L833" s="623">
        <v>0</v>
      </c>
      <c r="M833" s="571">
        <v>0</v>
      </c>
    </row>
    <row r="834" spans="1:13" ht="16.5" customHeight="1">
      <c r="A834" s="1586"/>
      <c r="B834" s="1736"/>
      <c r="C834" s="631" t="s">
        <v>228</v>
      </c>
      <c r="D834" s="623">
        <v>0</v>
      </c>
      <c r="E834" s="623">
        <v>0</v>
      </c>
      <c r="F834" s="623">
        <v>0</v>
      </c>
      <c r="G834" s="623">
        <v>0</v>
      </c>
      <c r="H834" s="623">
        <v>0</v>
      </c>
      <c r="I834" s="623">
        <v>0</v>
      </c>
      <c r="J834" s="623">
        <v>0</v>
      </c>
      <c r="K834" s="623">
        <v>0</v>
      </c>
      <c r="L834" s="623">
        <v>0</v>
      </c>
      <c r="M834" s="571">
        <v>0</v>
      </c>
    </row>
    <row r="835" spans="1:13" ht="16.5" customHeight="1">
      <c r="A835" s="1586"/>
      <c r="B835" s="1736" t="s">
        <v>45</v>
      </c>
      <c r="C835" s="631" t="s">
        <v>49</v>
      </c>
      <c r="D835" s="623">
        <v>0</v>
      </c>
      <c r="E835" s="623">
        <v>0</v>
      </c>
      <c r="F835" s="623">
        <v>0</v>
      </c>
      <c r="G835" s="623">
        <v>0</v>
      </c>
      <c r="H835" s="623">
        <v>0</v>
      </c>
      <c r="I835" s="623">
        <v>0</v>
      </c>
      <c r="J835" s="623">
        <v>0</v>
      </c>
      <c r="K835" s="623">
        <v>0</v>
      </c>
      <c r="L835" s="623">
        <v>0</v>
      </c>
      <c r="M835" s="571">
        <v>0</v>
      </c>
    </row>
    <row r="836" spans="1:13" ht="16.5" customHeight="1">
      <c r="A836" s="1586"/>
      <c r="B836" s="1736"/>
      <c r="C836" s="631" t="s">
        <v>228</v>
      </c>
      <c r="D836" s="623">
        <v>19</v>
      </c>
      <c r="E836" s="623">
        <v>2</v>
      </c>
      <c r="F836" s="623">
        <v>14</v>
      </c>
      <c r="G836" s="623">
        <v>0</v>
      </c>
      <c r="H836" s="623">
        <v>0</v>
      </c>
      <c r="I836" s="623">
        <v>0</v>
      </c>
      <c r="J836" s="623">
        <v>0</v>
      </c>
      <c r="K836" s="623">
        <v>0</v>
      </c>
      <c r="L836" s="623">
        <v>2</v>
      </c>
      <c r="M836" s="571">
        <v>1</v>
      </c>
    </row>
    <row r="837" spans="1:13" ht="16.5" customHeight="1">
      <c r="A837" s="1586" t="s">
        <v>300</v>
      </c>
      <c r="B837" s="1736" t="s">
        <v>919</v>
      </c>
      <c r="C837" s="631" t="s">
        <v>49</v>
      </c>
      <c r="D837" s="623">
        <v>379</v>
      </c>
      <c r="E837" s="623">
        <v>26</v>
      </c>
      <c r="F837" s="623">
        <v>42</v>
      </c>
      <c r="G837" s="623">
        <v>1</v>
      </c>
      <c r="H837" s="623">
        <v>3</v>
      </c>
      <c r="I837" s="623">
        <v>0</v>
      </c>
      <c r="J837" s="623">
        <v>2</v>
      </c>
      <c r="K837" s="623">
        <v>6</v>
      </c>
      <c r="L837" s="623">
        <v>1</v>
      </c>
      <c r="M837" s="571">
        <v>298</v>
      </c>
    </row>
    <row r="838" spans="1:13" ht="16.5" customHeight="1">
      <c r="A838" s="1586"/>
      <c r="B838" s="1736"/>
      <c r="C838" s="631" t="s">
        <v>228</v>
      </c>
      <c r="D838" s="623">
        <v>4093</v>
      </c>
      <c r="E838" s="623">
        <v>461</v>
      </c>
      <c r="F838" s="623">
        <v>3086</v>
      </c>
      <c r="G838" s="623">
        <v>22</v>
      </c>
      <c r="H838" s="623">
        <v>4</v>
      </c>
      <c r="I838" s="623">
        <v>9</v>
      </c>
      <c r="J838" s="623">
        <v>25</v>
      </c>
      <c r="K838" s="623">
        <v>9</v>
      </c>
      <c r="L838" s="623">
        <v>421</v>
      </c>
      <c r="M838" s="571">
        <v>56</v>
      </c>
    </row>
    <row r="839" spans="1:13" ht="16.5" customHeight="1">
      <c r="A839" s="1586"/>
      <c r="B839" s="1736" t="s">
        <v>44</v>
      </c>
      <c r="C839" s="631" t="s">
        <v>49</v>
      </c>
      <c r="D839" s="623">
        <v>19</v>
      </c>
      <c r="E839" s="623">
        <v>0</v>
      </c>
      <c r="F839" s="623">
        <v>0</v>
      </c>
      <c r="G839" s="623">
        <v>0</v>
      </c>
      <c r="H839" s="623">
        <v>0</v>
      </c>
      <c r="I839" s="623">
        <v>0</v>
      </c>
      <c r="J839" s="623">
        <v>0</v>
      </c>
      <c r="K839" s="623">
        <v>0</v>
      </c>
      <c r="L839" s="623">
        <v>0</v>
      </c>
      <c r="M839" s="571">
        <v>19</v>
      </c>
    </row>
    <row r="840" spans="1:13" ht="16.5" customHeight="1">
      <c r="A840" s="1586"/>
      <c r="B840" s="1736"/>
      <c r="C840" s="631" t="s">
        <v>228</v>
      </c>
      <c r="D840" s="623">
        <v>190</v>
      </c>
      <c r="E840" s="623">
        <v>18</v>
      </c>
      <c r="F840" s="623">
        <v>149</v>
      </c>
      <c r="G840" s="623">
        <v>0</v>
      </c>
      <c r="H840" s="623">
        <v>0</v>
      </c>
      <c r="I840" s="623">
        <v>0</v>
      </c>
      <c r="J840" s="623">
        <v>0</v>
      </c>
      <c r="K840" s="623">
        <v>0</v>
      </c>
      <c r="L840" s="623">
        <v>22</v>
      </c>
      <c r="M840" s="571">
        <v>1</v>
      </c>
    </row>
    <row r="841" spans="1:13" ht="16.5" customHeight="1">
      <c r="A841" s="1586"/>
      <c r="B841" s="1736" t="s">
        <v>915</v>
      </c>
      <c r="C841" s="631" t="s">
        <v>49</v>
      </c>
      <c r="D841" s="623">
        <v>128</v>
      </c>
      <c r="E841" s="623">
        <v>13</v>
      </c>
      <c r="F841" s="623">
        <v>11</v>
      </c>
      <c r="G841" s="623">
        <v>1</v>
      </c>
      <c r="H841" s="623">
        <v>3</v>
      </c>
      <c r="I841" s="623">
        <v>0</v>
      </c>
      <c r="J841" s="623">
        <v>1</v>
      </c>
      <c r="K841" s="623">
        <v>1</v>
      </c>
      <c r="L841" s="623">
        <v>0</v>
      </c>
      <c r="M841" s="571">
        <v>98</v>
      </c>
    </row>
    <row r="842" spans="1:13" ht="16.5" customHeight="1">
      <c r="A842" s="1586"/>
      <c r="B842" s="1736"/>
      <c r="C842" s="631" t="s">
        <v>228</v>
      </c>
      <c r="D842" s="623">
        <v>1000</v>
      </c>
      <c r="E842" s="623">
        <v>62</v>
      </c>
      <c r="F842" s="623">
        <v>766</v>
      </c>
      <c r="G842" s="623">
        <v>14</v>
      </c>
      <c r="H842" s="623">
        <v>4</v>
      </c>
      <c r="I842" s="623">
        <v>5</v>
      </c>
      <c r="J842" s="623">
        <v>12</v>
      </c>
      <c r="K842" s="623">
        <v>3</v>
      </c>
      <c r="L842" s="623">
        <v>112</v>
      </c>
      <c r="M842" s="571">
        <v>22</v>
      </c>
    </row>
    <row r="843" spans="1:13" ht="16.5" customHeight="1">
      <c r="A843" s="1586"/>
      <c r="B843" s="1736" t="s">
        <v>916</v>
      </c>
      <c r="C843" s="631" t="s">
        <v>49</v>
      </c>
      <c r="D843" s="623">
        <v>44</v>
      </c>
      <c r="E843" s="623">
        <v>5</v>
      </c>
      <c r="F843" s="623">
        <v>2</v>
      </c>
      <c r="G843" s="623">
        <v>0</v>
      </c>
      <c r="H843" s="623">
        <v>0</v>
      </c>
      <c r="I843" s="623">
        <v>0</v>
      </c>
      <c r="J843" s="623">
        <v>0</v>
      </c>
      <c r="K843" s="623">
        <v>0</v>
      </c>
      <c r="L843" s="623">
        <v>0</v>
      </c>
      <c r="M843" s="571">
        <v>37</v>
      </c>
    </row>
    <row r="844" spans="1:13" ht="16.5" customHeight="1">
      <c r="A844" s="1586"/>
      <c r="B844" s="1736"/>
      <c r="C844" s="631" t="s">
        <v>228</v>
      </c>
      <c r="D844" s="623">
        <v>356</v>
      </c>
      <c r="E844" s="623">
        <v>29</v>
      </c>
      <c r="F844" s="623">
        <v>267</v>
      </c>
      <c r="G844" s="623">
        <v>0</v>
      </c>
      <c r="H844" s="623">
        <v>0</v>
      </c>
      <c r="I844" s="623">
        <v>1</v>
      </c>
      <c r="J844" s="623">
        <v>3</v>
      </c>
      <c r="K844" s="623">
        <v>1</v>
      </c>
      <c r="L844" s="623">
        <v>45</v>
      </c>
      <c r="M844" s="571">
        <v>10</v>
      </c>
    </row>
    <row r="845" spans="1:13" ht="16.5" customHeight="1">
      <c r="A845" s="1586"/>
      <c r="B845" s="1736" t="s">
        <v>917</v>
      </c>
      <c r="C845" s="631" t="s">
        <v>49</v>
      </c>
      <c r="D845" s="623">
        <v>172</v>
      </c>
      <c r="E845" s="623">
        <v>5</v>
      </c>
      <c r="F845" s="623">
        <v>24</v>
      </c>
      <c r="G845" s="623">
        <v>0</v>
      </c>
      <c r="H845" s="623">
        <v>0</v>
      </c>
      <c r="I845" s="623">
        <v>0</v>
      </c>
      <c r="J845" s="623">
        <v>1</v>
      </c>
      <c r="K845" s="623">
        <v>5</v>
      </c>
      <c r="L845" s="623">
        <v>1</v>
      </c>
      <c r="M845" s="571">
        <v>136</v>
      </c>
    </row>
    <row r="846" spans="1:13" ht="16.5" customHeight="1">
      <c r="A846" s="1586"/>
      <c r="B846" s="1736"/>
      <c r="C846" s="631" t="s">
        <v>228</v>
      </c>
      <c r="D846" s="623">
        <v>1930</v>
      </c>
      <c r="E846" s="623">
        <v>223</v>
      </c>
      <c r="F846" s="623">
        <v>1465</v>
      </c>
      <c r="G846" s="623">
        <v>8</v>
      </c>
      <c r="H846" s="623">
        <v>0</v>
      </c>
      <c r="I846" s="623">
        <v>3</v>
      </c>
      <c r="J846" s="623">
        <v>10</v>
      </c>
      <c r="K846" s="623">
        <v>4</v>
      </c>
      <c r="L846" s="623">
        <v>198</v>
      </c>
      <c r="M846" s="571">
        <v>19</v>
      </c>
    </row>
    <row r="847" spans="1:13" ht="16.5" customHeight="1">
      <c r="A847" s="1586"/>
      <c r="B847" s="1736" t="s">
        <v>48</v>
      </c>
      <c r="C847" s="631" t="s">
        <v>49</v>
      </c>
      <c r="D847" s="623">
        <v>16</v>
      </c>
      <c r="E847" s="623">
        <v>3</v>
      </c>
      <c r="F847" s="623">
        <v>5</v>
      </c>
      <c r="G847" s="623">
        <v>0</v>
      </c>
      <c r="H847" s="623">
        <v>0</v>
      </c>
      <c r="I847" s="623">
        <v>0</v>
      </c>
      <c r="J847" s="623">
        <v>0</v>
      </c>
      <c r="K847" s="623">
        <v>0</v>
      </c>
      <c r="L847" s="623">
        <v>0</v>
      </c>
      <c r="M847" s="571">
        <v>8</v>
      </c>
    </row>
    <row r="848" spans="1:13" ht="16.5" customHeight="1">
      <c r="A848" s="1586"/>
      <c r="B848" s="1736"/>
      <c r="C848" s="631" t="s">
        <v>228</v>
      </c>
      <c r="D848" s="623">
        <v>566</v>
      </c>
      <c r="E848" s="623">
        <v>123</v>
      </c>
      <c r="F848" s="623">
        <v>403</v>
      </c>
      <c r="G848" s="623">
        <v>0</v>
      </c>
      <c r="H848" s="623">
        <v>0</v>
      </c>
      <c r="I848" s="623">
        <v>0</v>
      </c>
      <c r="J848" s="623">
        <v>0</v>
      </c>
      <c r="K848" s="623">
        <v>0</v>
      </c>
      <c r="L848" s="623">
        <v>37</v>
      </c>
      <c r="M848" s="571">
        <v>3</v>
      </c>
    </row>
    <row r="849" spans="1:13" ht="16.5" customHeight="1">
      <c r="A849" s="1586"/>
      <c r="B849" s="1736" t="s">
        <v>47</v>
      </c>
      <c r="C849" s="631" t="s">
        <v>49</v>
      </c>
      <c r="D849" s="623">
        <v>0</v>
      </c>
      <c r="E849" s="623">
        <v>0</v>
      </c>
      <c r="F849" s="623">
        <v>0</v>
      </c>
      <c r="G849" s="623">
        <v>0</v>
      </c>
      <c r="H849" s="623">
        <v>0</v>
      </c>
      <c r="I849" s="623">
        <v>0</v>
      </c>
      <c r="J849" s="623">
        <v>0</v>
      </c>
      <c r="K849" s="623">
        <v>0</v>
      </c>
      <c r="L849" s="623">
        <v>0</v>
      </c>
      <c r="M849" s="571">
        <v>0</v>
      </c>
    </row>
    <row r="850" spans="1:13" ht="16.5" customHeight="1">
      <c r="A850" s="1586"/>
      <c r="B850" s="1736"/>
      <c r="C850" s="631" t="s">
        <v>228</v>
      </c>
      <c r="D850" s="623">
        <v>0</v>
      </c>
      <c r="E850" s="623">
        <v>0</v>
      </c>
      <c r="F850" s="623">
        <v>0</v>
      </c>
      <c r="G850" s="623">
        <v>0</v>
      </c>
      <c r="H850" s="623">
        <v>0</v>
      </c>
      <c r="I850" s="623">
        <v>0</v>
      </c>
      <c r="J850" s="623">
        <v>0</v>
      </c>
      <c r="K850" s="623">
        <v>0</v>
      </c>
      <c r="L850" s="623">
        <v>0</v>
      </c>
      <c r="M850" s="571">
        <v>0</v>
      </c>
    </row>
    <row r="851" spans="1:13" ht="16.5" customHeight="1">
      <c r="A851" s="1586"/>
      <c r="B851" s="1734" t="s">
        <v>45</v>
      </c>
      <c r="C851" s="302" t="s">
        <v>49</v>
      </c>
      <c r="D851" s="570">
        <v>0</v>
      </c>
      <c r="E851" s="570">
        <v>0</v>
      </c>
      <c r="F851" s="570">
        <v>0</v>
      </c>
      <c r="G851" s="570">
        <v>0</v>
      </c>
      <c r="H851" s="570">
        <v>0</v>
      </c>
      <c r="I851" s="570">
        <v>0</v>
      </c>
      <c r="J851" s="570">
        <v>0</v>
      </c>
      <c r="K851" s="570">
        <v>0</v>
      </c>
      <c r="L851" s="643">
        <v>0</v>
      </c>
      <c r="M851" s="571">
        <v>0</v>
      </c>
    </row>
    <row r="852" spans="1:13" ht="17.25" customHeight="1" thickBot="1">
      <c r="A852" s="1587"/>
      <c r="B852" s="1735"/>
      <c r="C852" s="318" t="s">
        <v>228</v>
      </c>
      <c r="D852" s="574">
        <v>51</v>
      </c>
      <c r="E852" s="574">
        <v>6</v>
      </c>
      <c r="F852" s="574">
        <v>36</v>
      </c>
      <c r="G852" s="574">
        <v>0</v>
      </c>
      <c r="H852" s="574">
        <v>0</v>
      </c>
      <c r="I852" s="574">
        <v>0</v>
      </c>
      <c r="J852" s="574">
        <v>0</v>
      </c>
      <c r="K852" s="574">
        <v>1</v>
      </c>
      <c r="L852" s="644">
        <v>7</v>
      </c>
      <c r="M852" s="575">
        <v>1</v>
      </c>
    </row>
    <row r="854" spans="1:13" ht="16.5" customHeight="1"/>
    <row r="855" spans="1:13" ht="16.5" customHeight="1"/>
    <row r="856" spans="1:13" ht="16.5" customHeight="1"/>
    <row r="857" spans="1:13" ht="16.5" customHeight="1"/>
    <row r="858" spans="1:13" ht="16.5" customHeight="1"/>
    <row r="859" spans="1:13" ht="16.5" customHeight="1"/>
    <row r="860" spans="1:13" ht="16.5" customHeight="1"/>
    <row r="861" spans="1:13" ht="16.5" customHeight="1"/>
    <row r="862" spans="1:13" ht="16.5" customHeight="1"/>
    <row r="863" spans="1:13" ht="16.5" customHeight="1"/>
    <row r="864" spans="1:13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7.2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7.2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7.2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7.2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7.2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7.2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7.2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7.2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7.2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7.2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7.2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7.2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7.2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7.2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7.2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7.2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7.2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7.25" customHeight="1"/>
    <row r="1285" ht="16.5" customHeight="1"/>
    <row r="1286" ht="16.5" customHeight="1"/>
    <row r="1287" ht="16.5" customHeight="1"/>
    <row r="1288" ht="16.5" customHeight="1"/>
    <row r="1289" ht="16.5" customHeight="1"/>
    <row r="1290" ht="16.5" customHeight="1"/>
    <row r="1291" ht="16.5" customHeight="1"/>
    <row r="1292" ht="16.5" customHeight="1"/>
    <row r="1293" ht="16.5" customHeight="1"/>
    <row r="1294" ht="16.5" customHeight="1"/>
    <row r="1295" ht="16.5" customHeight="1"/>
    <row r="1296" ht="16.5" customHeight="1"/>
    <row r="1297" ht="16.5" customHeight="1"/>
    <row r="1298" ht="16.5" customHeight="1"/>
    <row r="1299" ht="16.5" customHeight="1"/>
    <row r="1300" ht="16.5" customHeight="1"/>
    <row r="1301" ht="16.5" customHeight="1"/>
    <row r="1302" ht="16.5" customHeight="1"/>
    <row r="1303" ht="16.5" customHeight="1"/>
    <row r="1304" ht="16.5" customHeight="1"/>
    <row r="1305" ht="16.5" customHeight="1"/>
    <row r="1306" ht="16.5" customHeight="1"/>
    <row r="1307" ht="16.5" customHeight="1"/>
    <row r="1308" ht="17.25" customHeight="1"/>
    <row r="1309" ht="16.5" customHeight="1"/>
    <row r="1310" ht="16.5" customHeight="1"/>
    <row r="1311" ht="16.5" customHeight="1"/>
    <row r="1312" ht="16.5" customHeight="1"/>
    <row r="1313" ht="16.5" customHeight="1"/>
    <row r="1314" ht="16.5" customHeight="1"/>
    <row r="1315" ht="16.5" customHeight="1"/>
    <row r="1316" ht="16.5" customHeight="1"/>
    <row r="1317" ht="16.5" customHeight="1"/>
    <row r="1318" ht="16.5" customHeight="1"/>
    <row r="1319" ht="16.5" customHeight="1"/>
    <row r="1320" ht="16.5" customHeight="1"/>
    <row r="1321" ht="16.5" customHeight="1"/>
    <row r="1322" ht="16.5" customHeight="1"/>
    <row r="1323" ht="16.5" customHeight="1"/>
    <row r="1324" ht="16.5" customHeight="1"/>
    <row r="1325" ht="16.5" customHeight="1"/>
    <row r="1326" ht="16.5" customHeight="1"/>
    <row r="1327" ht="16.5" customHeight="1"/>
    <row r="1328" ht="16.5" customHeight="1"/>
    <row r="1329" ht="16.5" customHeight="1"/>
    <row r="1330" ht="16.5" customHeight="1"/>
    <row r="1331" ht="16.5" customHeight="1"/>
    <row r="1332" ht="17.25" customHeight="1"/>
    <row r="1333" ht="16.5" customHeight="1"/>
    <row r="1334" ht="16.5" customHeight="1"/>
    <row r="1335" ht="16.5" customHeight="1"/>
    <row r="1336" ht="16.5" customHeight="1"/>
    <row r="1337" ht="16.5" customHeight="1"/>
    <row r="1338" ht="16.5" customHeight="1"/>
    <row r="1339" ht="16.5" customHeight="1"/>
    <row r="1340" ht="16.5" customHeight="1"/>
    <row r="1341" ht="16.5" customHeight="1"/>
    <row r="1342" ht="16.5" customHeight="1"/>
    <row r="1343" ht="16.5" customHeight="1"/>
    <row r="1344" ht="16.5" customHeight="1"/>
    <row r="1345" ht="16.5" customHeight="1"/>
    <row r="1346" ht="16.5" customHeight="1"/>
    <row r="1347" ht="16.5" customHeight="1"/>
    <row r="1348" ht="16.5" customHeight="1"/>
    <row r="1349" ht="16.5" customHeight="1"/>
    <row r="1350" ht="16.5" customHeight="1"/>
    <row r="1351" ht="16.5" customHeight="1"/>
    <row r="1352" ht="16.5" customHeight="1"/>
    <row r="1353" ht="16.5" customHeight="1"/>
    <row r="1354" ht="16.5" customHeight="1"/>
    <row r="1355" ht="16.5" customHeight="1"/>
    <row r="1356" ht="17.25" customHeight="1"/>
    <row r="1357" ht="16.5" customHeight="1"/>
    <row r="1358" ht="16.5" customHeight="1"/>
    <row r="1359" ht="16.5" customHeight="1"/>
    <row r="1360" ht="16.5" customHeight="1"/>
    <row r="1361" ht="16.5" customHeight="1"/>
    <row r="1362" ht="16.5" customHeight="1"/>
    <row r="1363" ht="16.5" customHeight="1"/>
    <row r="1364" ht="16.5" customHeight="1"/>
    <row r="1365" ht="16.5" customHeight="1"/>
    <row r="1366" ht="16.5" customHeight="1"/>
    <row r="1367" ht="16.5" customHeight="1"/>
    <row r="1368" ht="16.5" customHeight="1"/>
    <row r="1369" ht="16.5" customHeight="1"/>
    <row r="1370" ht="16.5" customHeight="1"/>
    <row r="1371" ht="16.5" customHeight="1"/>
    <row r="1372" ht="16.5" customHeight="1"/>
    <row r="1373" ht="16.5" customHeight="1"/>
    <row r="1374" ht="16.5" customHeight="1"/>
    <row r="1375" ht="16.5" customHeight="1"/>
    <row r="1376" ht="16.5" customHeight="1"/>
    <row r="1377" ht="16.5" customHeight="1"/>
    <row r="1378" ht="16.5" customHeight="1"/>
    <row r="1379" ht="16.5" customHeight="1"/>
    <row r="1380" ht="17.25" customHeight="1"/>
    <row r="1381" ht="16.5" customHeight="1"/>
    <row r="1382" ht="16.5" customHeight="1"/>
    <row r="1383" ht="16.5" customHeight="1"/>
    <row r="1384" ht="16.5" customHeight="1"/>
    <row r="1385" ht="16.5" customHeight="1"/>
    <row r="1386" ht="16.5" customHeight="1"/>
    <row r="1387" ht="16.5" customHeight="1"/>
    <row r="1388" ht="16.5" customHeight="1"/>
    <row r="1389" ht="16.5" customHeight="1"/>
    <row r="1390" ht="16.5" customHeight="1"/>
    <row r="1391" ht="16.5" customHeight="1"/>
    <row r="1392" ht="16.5" customHeight="1"/>
    <row r="1393" ht="16.5" customHeight="1"/>
    <row r="1394" ht="16.5" customHeight="1"/>
    <row r="1395" ht="16.5" customHeight="1"/>
    <row r="1396" ht="16.5" customHeight="1"/>
    <row r="1397" ht="16.5" customHeight="1"/>
    <row r="1398" ht="16.5" customHeight="1"/>
    <row r="1399" ht="16.5" customHeight="1"/>
    <row r="1400" ht="16.5" customHeight="1"/>
    <row r="1401" ht="16.5" customHeight="1"/>
    <row r="1402" ht="16.5" customHeight="1"/>
    <row r="1403" ht="16.5" customHeight="1"/>
    <row r="1404" ht="17.25" customHeight="1"/>
    <row r="1405" ht="16.5" customHeight="1"/>
    <row r="1406" ht="16.5" customHeight="1"/>
    <row r="1407" ht="16.5" customHeight="1"/>
    <row r="1408" ht="16.5" customHeight="1"/>
    <row r="1409" ht="16.5" customHeight="1"/>
    <row r="1410" ht="16.5" customHeight="1"/>
    <row r="1411" ht="16.5" customHeight="1"/>
    <row r="1412" ht="16.5" customHeight="1"/>
    <row r="1413" ht="16.5" customHeight="1"/>
    <row r="1414" ht="16.5" customHeight="1"/>
    <row r="1415" ht="16.5" customHeight="1"/>
    <row r="1416" ht="16.5" customHeight="1"/>
    <row r="1417" ht="16.5" customHeight="1"/>
    <row r="1418" ht="16.5" customHeight="1"/>
    <row r="1419" ht="16.5" customHeight="1"/>
    <row r="1420" ht="16.5" customHeight="1"/>
    <row r="1421" ht="16.5" customHeight="1"/>
    <row r="1422" ht="16.5" customHeight="1"/>
    <row r="1423" ht="16.5" customHeight="1"/>
    <row r="1424" ht="16.5" customHeight="1"/>
    <row r="1425" ht="16.5" customHeight="1"/>
    <row r="1426" ht="16.5" customHeight="1"/>
    <row r="1427" ht="16.5" customHeight="1"/>
    <row r="1428" ht="17.25" customHeight="1"/>
    <row r="1429" ht="16.5" customHeight="1"/>
    <row r="1430" ht="16.5" customHeight="1"/>
    <row r="1431" ht="16.5" customHeight="1"/>
    <row r="1432" ht="16.5" customHeight="1"/>
    <row r="1433" ht="16.5" customHeight="1"/>
    <row r="1434" ht="16.5" customHeight="1"/>
    <row r="1435" ht="16.5" customHeight="1"/>
    <row r="1436" ht="16.5" customHeight="1"/>
    <row r="1437" ht="16.5" customHeight="1"/>
    <row r="1438" ht="16.5" customHeight="1"/>
    <row r="1439" ht="16.5" customHeight="1"/>
    <row r="1440" ht="16.5" customHeight="1"/>
    <row r="1441" ht="16.5" customHeight="1"/>
    <row r="1442" ht="16.5" customHeight="1"/>
    <row r="1443" ht="16.5" customHeight="1"/>
    <row r="1444" ht="16.5" customHeight="1"/>
    <row r="1445" ht="16.5" customHeight="1"/>
    <row r="1446" ht="16.5" customHeight="1"/>
    <row r="1447" ht="16.5" customHeight="1"/>
    <row r="1448" ht="16.5" customHeight="1"/>
    <row r="1449" ht="16.5" customHeight="1"/>
    <row r="1450" ht="16.5" customHeight="1"/>
    <row r="1451" ht="16.5" customHeight="1"/>
    <row r="1452" ht="17.25" customHeight="1"/>
    <row r="1453" ht="16.5" customHeight="1"/>
    <row r="1454" ht="16.5" customHeight="1"/>
    <row r="1455" ht="16.5" customHeight="1"/>
    <row r="1456" ht="16.5" customHeight="1"/>
    <row r="1457" ht="16.5" customHeight="1"/>
    <row r="1458" ht="16.5" customHeight="1"/>
    <row r="1459" ht="16.5" customHeight="1"/>
    <row r="1460" ht="16.5" customHeight="1"/>
    <row r="1461" ht="16.5" customHeight="1"/>
    <row r="1462" ht="16.5" customHeight="1"/>
    <row r="1463" ht="16.5" customHeight="1"/>
    <row r="1464" ht="16.5" customHeight="1"/>
    <row r="1465" ht="16.5" customHeight="1"/>
    <row r="1466" ht="16.5" customHeight="1"/>
    <row r="1467" ht="16.5" customHeight="1"/>
    <row r="1468" ht="16.5" customHeight="1"/>
    <row r="1469" ht="16.5" customHeight="1"/>
    <row r="1470" ht="16.5" customHeight="1"/>
    <row r="1471" ht="16.5" customHeight="1"/>
    <row r="1472" ht="16.5" customHeight="1"/>
    <row r="1473" ht="16.5" customHeight="1"/>
    <row r="1474" ht="16.5" customHeight="1"/>
    <row r="1475" ht="16.5" customHeight="1"/>
    <row r="1476" ht="17.25" customHeight="1"/>
    <row r="1477" ht="16.5" customHeight="1"/>
    <row r="1478" ht="16.5" customHeight="1"/>
    <row r="1479" ht="16.5" customHeight="1"/>
    <row r="1480" ht="16.5" customHeight="1"/>
    <row r="1481" ht="16.5" customHeight="1"/>
    <row r="1482" ht="16.5" customHeight="1"/>
    <row r="1483" ht="16.5" customHeight="1"/>
    <row r="1484" ht="16.5" customHeight="1"/>
    <row r="1485" ht="16.5" customHeight="1"/>
    <row r="1486" ht="16.5" customHeight="1"/>
    <row r="1487" ht="16.5" customHeight="1"/>
    <row r="1488" ht="16.5" customHeight="1"/>
    <row r="1489" ht="16.5" customHeight="1"/>
    <row r="1490" ht="16.5" customHeight="1"/>
    <row r="1491" ht="16.5" customHeight="1"/>
    <row r="1492" ht="16.5" customHeight="1"/>
    <row r="1493" ht="16.5" customHeight="1"/>
    <row r="1494" ht="16.5" customHeight="1"/>
    <row r="1495" ht="16.5" customHeight="1"/>
    <row r="1496" ht="16.5" customHeight="1"/>
    <row r="1497" ht="16.5" customHeight="1"/>
    <row r="1498" ht="16.5" customHeight="1"/>
    <row r="1499" ht="16.5" customHeight="1"/>
    <row r="1500" ht="17.25" customHeight="1"/>
    <row r="1501" ht="16.5" customHeight="1"/>
    <row r="1502" ht="16.5" customHeight="1"/>
    <row r="1503" ht="16.5" customHeight="1"/>
    <row r="1504" ht="16.5" customHeight="1"/>
    <row r="1505" ht="16.5" customHeight="1"/>
    <row r="1506" ht="16.5" customHeight="1"/>
    <row r="1507" ht="16.5" customHeight="1"/>
    <row r="1508" ht="16.5" customHeight="1"/>
    <row r="1509" ht="16.5" customHeight="1"/>
    <row r="1510" ht="16.5" customHeight="1"/>
    <row r="1511" ht="16.5" customHeight="1"/>
    <row r="1512" ht="16.5" customHeight="1"/>
    <row r="1513" ht="16.5" customHeight="1"/>
    <row r="1514" ht="16.5" customHeight="1"/>
    <row r="1515" ht="16.5" customHeight="1"/>
    <row r="1516" ht="16.5" customHeight="1"/>
    <row r="1517" ht="16.5" customHeight="1"/>
    <row r="1518" ht="16.5" customHeight="1"/>
    <row r="1519" ht="16.5" customHeight="1"/>
    <row r="1520" ht="16.5" customHeight="1"/>
    <row r="1521" ht="16.5" customHeight="1"/>
    <row r="1522" ht="16.5" customHeight="1"/>
    <row r="1523" ht="16.5" customHeight="1"/>
    <row r="1524" ht="17.25" customHeight="1"/>
    <row r="1525" ht="16.5" customHeight="1"/>
    <row r="1526" ht="16.5" customHeight="1"/>
    <row r="1527" ht="16.5" customHeight="1"/>
    <row r="1528" ht="16.5" customHeight="1"/>
    <row r="1529" ht="16.5" customHeight="1"/>
    <row r="1530" ht="16.5" customHeight="1"/>
    <row r="1531" ht="16.5" customHeight="1"/>
    <row r="1532" ht="16.5" customHeight="1"/>
    <row r="1533" ht="16.5" customHeight="1"/>
    <row r="1534" ht="16.5" customHeight="1"/>
    <row r="1535" ht="16.5" customHeight="1"/>
    <row r="1536" ht="16.5" customHeight="1"/>
    <row r="1537" ht="16.5" customHeight="1"/>
    <row r="1538" ht="16.5" customHeight="1"/>
    <row r="1539" ht="16.5" customHeight="1"/>
    <row r="1540" ht="16.5" customHeight="1"/>
    <row r="1541" ht="16.5" customHeight="1"/>
    <row r="1542" ht="16.5" customHeight="1"/>
    <row r="1543" ht="16.5" customHeight="1"/>
    <row r="1544" ht="16.5" customHeight="1"/>
    <row r="1545" ht="16.5" customHeight="1"/>
    <row r="1546" ht="16.5" customHeight="1"/>
    <row r="1547" ht="16.5" customHeight="1"/>
    <row r="1548" ht="17.25" customHeight="1"/>
    <row r="1549" ht="16.5" customHeight="1"/>
    <row r="1550" ht="16.5" customHeight="1"/>
    <row r="1551" ht="16.5" customHeight="1"/>
    <row r="1552" ht="16.5" customHeight="1"/>
    <row r="1553" ht="16.5" customHeight="1"/>
    <row r="1554" ht="16.5" customHeight="1"/>
    <row r="1555" ht="16.5" customHeight="1"/>
    <row r="1556" ht="16.5" customHeight="1"/>
    <row r="1557" ht="16.5" customHeight="1"/>
    <row r="1558" ht="16.5" customHeight="1"/>
    <row r="1559" ht="16.5" customHeight="1"/>
    <row r="1560" ht="16.5" customHeight="1"/>
    <row r="1561" ht="16.5" customHeight="1"/>
    <row r="1562" ht="16.5" customHeight="1"/>
    <row r="1563" ht="16.5" customHeight="1"/>
    <row r="1564" ht="16.5" customHeight="1"/>
    <row r="1565" ht="16.5" customHeight="1"/>
    <row r="1566" ht="16.5" customHeight="1"/>
    <row r="1567" ht="16.5" customHeight="1"/>
    <row r="1568" ht="16.5" customHeight="1"/>
    <row r="1569" ht="16.5" customHeight="1"/>
    <row r="1570" ht="16.5" customHeight="1"/>
    <row r="1571" ht="16.5" customHeight="1"/>
    <row r="1572" ht="17.25" customHeight="1"/>
    <row r="1573" ht="16.5" customHeight="1"/>
    <row r="1574" ht="16.5" customHeight="1"/>
    <row r="1575" ht="16.5" customHeight="1"/>
    <row r="1576" ht="16.5" customHeight="1"/>
    <row r="1577" ht="16.5" customHeight="1"/>
    <row r="1578" ht="16.5" customHeight="1"/>
    <row r="1579" ht="16.5" customHeight="1"/>
    <row r="1580" ht="16.5" customHeight="1"/>
    <row r="1581" ht="16.5" customHeight="1"/>
    <row r="1582" ht="16.5" customHeight="1"/>
    <row r="1583" ht="16.5" customHeight="1"/>
    <row r="1584" ht="16.5" customHeight="1"/>
    <row r="1585" ht="16.5" customHeight="1"/>
    <row r="1586" ht="16.5" customHeight="1"/>
    <row r="1587" ht="16.5" customHeight="1"/>
    <row r="1588" ht="16.5" customHeight="1"/>
    <row r="1589" ht="16.5" customHeight="1"/>
    <row r="1590" ht="16.5" customHeight="1"/>
    <row r="1591" ht="16.5" customHeight="1"/>
    <row r="1592" ht="16.5" customHeight="1"/>
    <row r="1593" ht="16.5" customHeight="1"/>
    <row r="1594" ht="16.5" customHeight="1"/>
    <row r="1595" ht="16.5" customHeight="1"/>
    <row r="1596" ht="17.25" customHeight="1"/>
    <row r="1597" ht="16.5" customHeight="1"/>
    <row r="1598" ht="16.5" customHeight="1"/>
    <row r="1599" ht="16.5" customHeight="1"/>
    <row r="1600" ht="16.5" customHeight="1"/>
    <row r="1601" ht="16.5" customHeight="1"/>
    <row r="1602" ht="16.5" customHeight="1"/>
    <row r="1603" ht="16.5" customHeight="1"/>
    <row r="1604" ht="16.5" customHeight="1"/>
    <row r="1605" ht="16.5" customHeight="1"/>
    <row r="1606" ht="16.5" customHeight="1"/>
    <row r="1607" ht="16.5" customHeight="1"/>
    <row r="1608" ht="16.5" customHeight="1"/>
    <row r="1609" ht="16.5" customHeight="1"/>
    <row r="1610" ht="16.5" customHeight="1"/>
    <row r="1611" ht="16.5" customHeight="1"/>
    <row r="1612" ht="16.5" customHeight="1"/>
    <row r="1613" ht="16.5" customHeight="1"/>
    <row r="1614" ht="16.5" customHeight="1"/>
    <row r="1615" ht="16.5" customHeight="1"/>
    <row r="1616" ht="16.5" customHeight="1"/>
    <row r="1617" ht="16.5" customHeight="1"/>
    <row r="1618" ht="16.5" customHeight="1"/>
    <row r="1619" ht="16.5" customHeight="1"/>
    <row r="1620" ht="17.25" customHeight="1"/>
    <row r="1621" ht="16.5" customHeight="1"/>
    <row r="1622" ht="16.5" customHeight="1"/>
    <row r="1623" ht="16.5" customHeight="1"/>
    <row r="1624" ht="16.5" customHeight="1"/>
    <row r="1625" ht="16.5" customHeight="1"/>
    <row r="1626" ht="16.5" customHeight="1"/>
    <row r="1627" ht="16.5" customHeight="1"/>
    <row r="1628" ht="16.5" customHeight="1"/>
    <row r="1629" ht="16.5" customHeight="1"/>
    <row r="1630" ht="16.5" customHeight="1"/>
    <row r="1631" ht="16.5" customHeight="1"/>
    <row r="1632" ht="16.5" customHeight="1"/>
    <row r="1633" ht="16.5" customHeight="1"/>
    <row r="1634" ht="16.5" customHeight="1"/>
    <row r="1635" ht="16.5" customHeight="1"/>
    <row r="1636" ht="16.5" customHeight="1"/>
    <row r="1637" ht="16.5" customHeight="1"/>
    <row r="1638" ht="16.5" customHeight="1"/>
    <row r="1639" ht="16.5" customHeight="1"/>
    <row r="1640" ht="16.5" customHeight="1"/>
    <row r="1641" ht="16.5" customHeight="1"/>
    <row r="1642" ht="16.5" customHeight="1"/>
    <row r="1643" ht="16.5" customHeight="1"/>
    <row r="1644" ht="17.25" customHeight="1"/>
    <row r="1645" ht="16.5" customHeight="1"/>
    <row r="1646" ht="16.5" customHeight="1"/>
    <row r="1647" ht="16.5" customHeight="1"/>
    <row r="1648" ht="16.5" customHeight="1"/>
    <row r="1649" ht="16.5" customHeight="1"/>
    <row r="1650" ht="16.5" customHeight="1"/>
    <row r="1651" ht="16.5" customHeight="1"/>
    <row r="1652" ht="16.5" customHeight="1"/>
    <row r="1653" ht="16.5" customHeight="1"/>
    <row r="1654" ht="16.5" customHeight="1"/>
    <row r="1655" ht="16.5" customHeight="1"/>
    <row r="1656" ht="16.5" customHeight="1"/>
    <row r="1657" ht="16.5" customHeight="1"/>
    <row r="1658" ht="16.5" customHeight="1"/>
    <row r="1659" ht="16.5" customHeight="1"/>
    <row r="1660" ht="16.5" customHeight="1"/>
    <row r="1661" ht="16.5" customHeight="1"/>
    <row r="1662" ht="16.5" customHeight="1"/>
    <row r="1663" ht="16.5" customHeight="1"/>
    <row r="1664" ht="16.5" customHeight="1"/>
    <row r="1665" ht="16.5" customHeight="1"/>
    <row r="1666" ht="16.5" customHeight="1"/>
    <row r="1667" ht="16.5" customHeight="1"/>
    <row r="1668" ht="17.25" customHeight="1"/>
    <row r="1669" ht="16.5" customHeight="1"/>
    <row r="1670" ht="16.5" customHeight="1"/>
    <row r="1671" ht="16.5" customHeight="1"/>
    <row r="1672" ht="16.5" customHeight="1"/>
    <row r="1673" ht="16.5" customHeight="1"/>
    <row r="1674" ht="16.5" customHeight="1"/>
    <row r="1675" ht="16.5" customHeight="1"/>
    <row r="1676" ht="16.5" customHeight="1"/>
    <row r="1677" ht="16.5" customHeight="1"/>
    <row r="1678" ht="16.5" customHeight="1"/>
    <row r="1679" ht="16.5" customHeight="1"/>
    <row r="1680" ht="16.5" customHeight="1"/>
    <row r="1681" ht="16.5" customHeight="1"/>
    <row r="1682" ht="16.5" customHeight="1"/>
    <row r="1683" ht="16.5" customHeight="1"/>
    <row r="1684" ht="16.5" customHeight="1"/>
    <row r="1685" ht="16.5" customHeight="1"/>
    <row r="1686" ht="16.5" customHeight="1"/>
    <row r="1687" ht="16.5" customHeight="1"/>
    <row r="1688" ht="16.5" customHeight="1"/>
    <row r="1689" ht="16.5" customHeight="1"/>
    <row r="1690" ht="16.5" customHeight="1"/>
    <row r="1691" ht="16.5" customHeight="1"/>
    <row r="1692" ht="17.25" customHeight="1"/>
    <row r="1693" ht="16.5" customHeight="1"/>
    <row r="1694" ht="16.5" customHeight="1"/>
    <row r="1695" ht="16.5" customHeight="1"/>
    <row r="1696" ht="16.5" customHeight="1"/>
    <row r="1697" ht="16.5" customHeight="1"/>
    <row r="1698" ht="16.5" customHeight="1"/>
    <row r="1699" ht="16.5" customHeight="1"/>
    <row r="1700" ht="16.5" customHeight="1"/>
    <row r="1701" ht="16.5" customHeight="1"/>
    <row r="1702" ht="16.5" customHeight="1"/>
    <row r="1703" ht="16.5" customHeight="1"/>
    <row r="1704" ht="16.5" customHeight="1"/>
    <row r="1705" ht="16.5" customHeight="1"/>
    <row r="1706" ht="16.5" customHeight="1"/>
    <row r="1707" ht="16.5" customHeight="1"/>
    <row r="1708" ht="16.5" customHeight="1"/>
    <row r="1709" ht="16.5" customHeight="1"/>
    <row r="1710" ht="16.5" customHeight="1"/>
    <row r="1711" ht="16.5" customHeight="1"/>
    <row r="1712" ht="16.5" customHeight="1"/>
    <row r="1713" ht="16.5" customHeight="1"/>
    <row r="1714" ht="16.5" customHeight="1"/>
    <row r="1715" ht="16.5" customHeight="1"/>
    <row r="1716" ht="17.25" customHeight="1"/>
    <row r="1717" ht="16.5" customHeight="1"/>
    <row r="1718" ht="16.5" customHeight="1"/>
    <row r="1719" ht="16.5" customHeight="1"/>
    <row r="1720" ht="16.5" customHeight="1"/>
    <row r="1721" ht="16.5" customHeight="1"/>
    <row r="1722" ht="16.5" customHeight="1"/>
    <row r="1723" ht="16.5" customHeight="1"/>
    <row r="1724" ht="16.5" customHeight="1"/>
    <row r="1725" ht="16.5" customHeight="1"/>
    <row r="1726" ht="16.5" customHeight="1"/>
    <row r="1727" ht="16.5" customHeight="1"/>
    <row r="1728" ht="16.5" customHeight="1"/>
    <row r="1729" ht="16.5" customHeight="1"/>
    <row r="1730" ht="16.5" customHeight="1"/>
    <row r="1731" ht="16.5" customHeight="1"/>
    <row r="1732" ht="16.5" customHeight="1"/>
    <row r="1733" ht="16.5" customHeight="1"/>
    <row r="1734" ht="16.5" customHeight="1"/>
    <row r="1735" ht="16.5" customHeight="1"/>
    <row r="1736" ht="16.5" customHeight="1"/>
    <row r="1737" ht="16.5" customHeight="1"/>
    <row r="1738" ht="16.5" customHeight="1"/>
    <row r="1739" ht="16.5" customHeight="1"/>
    <row r="1740" ht="17.25" customHeight="1"/>
    <row r="1741" ht="16.5" customHeight="1"/>
    <row r="1742" ht="16.5" customHeight="1"/>
    <row r="1743" ht="16.5" customHeight="1"/>
    <row r="1744" ht="16.5" customHeight="1"/>
    <row r="1745" ht="16.5" customHeight="1"/>
    <row r="1746" ht="16.5" customHeight="1"/>
    <row r="1747" ht="16.5" customHeight="1"/>
    <row r="1748" ht="16.5" customHeight="1"/>
    <row r="1749" ht="16.5" customHeight="1"/>
    <row r="1750" ht="16.5" customHeight="1"/>
    <row r="1751" ht="16.5" customHeight="1"/>
    <row r="1752" ht="16.5" customHeight="1"/>
    <row r="1753" ht="16.5" customHeight="1"/>
    <row r="1754" ht="16.5" customHeight="1"/>
    <row r="1755" ht="16.5" customHeight="1"/>
    <row r="1756" ht="16.5" customHeight="1"/>
    <row r="1757" ht="16.5" customHeight="1"/>
    <row r="1758" ht="16.5" customHeight="1"/>
    <row r="1759" ht="16.5" customHeight="1"/>
    <row r="1760" ht="16.5" customHeight="1"/>
    <row r="1761" ht="16.5" customHeight="1"/>
    <row r="1762" ht="16.5" customHeight="1"/>
    <row r="1763" ht="16.5" customHeight="1"/>
    <row r="1764" ht="17.2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7.2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7.2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7.25" customHeight="1"/>
    <row r="1837" ht="16.5" customHeight="1"/>
    <row r="1838" ht="16.5" customHeight="1"/>
    <row r="1839" ht="16.5" customHeight="1"/>
    <row r="1840" ht="16.5" customHeight="1"/>
    <row r="1841" ht="16.5" customHeight="1"/>
    <row r="1842" ht="16.5" customHeight="1"/>
    <row r="1843" ht="16.5" customHeight="1"/>
    <row r="1844" ht="16.5" customHeight="1"/>
    <row r="1845" ht="16.5" customHeight="1"/>
    <row r="1846" ht="16.5" customHeight="1"/>
    <row r="1847" ht="16.5" customHeight="1"/>
    <row r="1848" ht="16.5" customHeight="1"/>
    <row r="1849" ht="16.5" customHeight="1"/>
    <row r="1850" ht="16.5" customHeight="1"/>
    <row r="1851" ht="16.5" customHeight="1"/>
    <row r="1852" ht="16.5" customHeight="1"/>
    <row r="1853" ht="16.5" customHeight="1"/>
    <row r="1854" ht="16.5" customHeight="1"/>
    <row r="1855" ht="16.5" customHeight="1"/>
    <row r="1856" ht="16.5" customHeight="1"/>
    <row r="1857" ht="16.5" customHeight="1"/>
    <row r="1858" ht="16.5" customHeight="1"/>
    <row r="1859" ht="16.5" customHeight="1"/>
    <row r="1860" ht="17.25" customHeight="1"/>
    <row r="1861" ht="16.5" customHeight="1"/>
    <row r="1862" ht="16.5" customHeight="1"/>
    <row r="1863" ht="16.5" customHeight="1"/>
    <row r="1864" ht="16.5" customHeight="1"/>
    <row r="1865" ht="16.5" customHeight="1"/>
    <row r="1866" ht="16.5" customHeight="1"/>
    <row r="1867" ht="16.5" customHeight="1"/>
    <row r="1868" ht="16.5" customHeight="1"/>
    <row r="1869" ht="16.5" customHeight="1"/>
    <row r="1870" ht="16.5" customHeight="1"/>
    <row r="1871" ht="16.5" customHeight="1"/>
    <row r="1872" ht="16.5" customHeight="1"/>
    <row r="1873" ht="16.5" customHeight="1"/>
    <row r="1874" ht="16.5" customHeight="1"/>
    <row r="1875" ht="16.5" customHeight="1"/>
    <row r="1876" ht="16.5" customHeight="1"/>
    <row r="1877" ht="16.5" customHeight="1"/>
    <row r="1878" ht="16.5" customHeight="1"/>
    <row r="1879" ht="16.5" customHeight="1"/>
    <row r="1880" ht="16.5" customHeight="1"/>
    <row r="1881" ht="16.5" customHeight="1"/>
    <row r="1882" ht="16.5" customHeight="1"/>
    <row r="1883" ht="16.5" customHeight="1"/>
    <row r="1884" ht="17.25" customHeight="1"/>
    <row r="1885" ht="16.5" customHeight="1"/>
    <row r="1886" ht="16.5" customHeight="1"/>
    <row r="1887" ht="16.5" customHeight="1"/>
    <row r="1888" ht="16.5" customHeight="1"/>
    <row r="1889" ht="16.5" customHeight="1"/>
    <row r="1890" ht="16.5" customHeight="1"/>
    <row r="1891" ht="16.5" customHeight="1"/>
    <row r="1892" ht="16.5" customHeight="1"/>
    <row r="1893" ht="16.5" customHeight="1"/>
    <row r="1894" ht="16.5" customHeight="1"/>
    <row r="1895" ht="16.5" customHeight="1"/>
    <row r="1896" ht="16.5" customHeight="1"/>
    <row r="1897" ht="16.5" customHeight="1"/>
    <row r="1898" ht="16.5" customHeight="1"/>
    <row r="1899" ht="16.5" customHeight="1"/>
    <row r="1900" ht="16.5" customHeight="1"/>
    <row r="1901" ht="16.5" customHeight="1"/>
    <row r="1902" ht="16.5" customHeight="1"/>
    <row r="1903" ht="16.5" customHeight="1"/>
    <row r="1904" ht="16.5" customHeight="1"/>
    <row r="1905" ht="16.5" customHeight="1"/>
    <row r="1906" ht="16.5" customHeight="1"/>
    <row r="1907" ht="16.5" customHeight="1"/>
    <row r="1908" ht="17.25" customHeight="1"/>
    <row r="1909" ht="16.5" customHeight="1"/>
    <row r="1910" ht="16.5" customHeight="1"/>
    <row r="1911" ht="16.5" customHeight="1"/>
    <row r="1912" ht="16.5" customHeight="1"/>
    <row r="1913" ht="16.5" customHeight="1"/>
    <row r="1914" ht="16.5" customHeight="1"/>
    <row r="1915" ht="16.5" customHeight="1"/>
    <row r="1916" ht="16.5" customHeight="1"/>
    <row r="1917" ht="16.5" customHeight="1"/>
    <row r="1918" ht="16.5" customHeight="1"/>
    <row r="1919" ht="16.5" customHeight="1"/>
    <row r="1920" ht="16.5" customHeight="1"/>
    <row r="1921" ht="16.5" customHeight="1"/>
    <row r="1922" ht="16.5" customHeight="1"/>
    <row r="1923" ht="16.5" customHeight="1"/>
    <row r="1924" ht="16.5" customHeight="1"/>
    <row r="1925" ht="16.5" customHeight="1"/>
    <row r="1926" ht="16.5" customHeight="1"/>
    <row r="1927" ht="16.5" customHeight="1"/>
    <row r="1928" ht="16.5" customHeight="1"/>
    <row r="1929" ht="16.5" customHeight="1"/>
    <row r="1930" ht="16.5" customHeight="1"/>
    <row r="1931" ht="16.5" customHeight="1"/>
    <row r="1932" ht="17.25" customHeight="1"/>
    <row r="1933" ht="16.5" customHeight="1"/>
    <row r="1934" ht="16.5" customHeight="1"/>
    <row r="1935" ht="16.5" customHeight="1"/>
    <row r="1936" ht="16.5" customHeight="1"/>
    <row r="1937" ht="16.5" customHeight="1"/>
    <row r="1938" ht="16.5" customHeight="1"/>
    <row r="1939" ht="16.5" customHeight="1"/>
    <row r="1940" ht="16.5" customHeight="1"/>
    <row r="1941" ht="16.5" customHeight="1"/>
    <row r="1942" ht="16.5" customHeight="1"/>
    <row r="1943" ht="16.5" customHeight="1"/>
    <row r="1944" ht="16.5" customHeight="1"/>
    <row r="1945" ht="16.5" customHeight="1"/>
    <row r="1946" ht="16.5" customHeight="1"/>
    <row r="1947" ht="16.5" customHeight="1"/>
    <row r="1948" ht="16.5" customHeight="1"/>
    <row r="1949" ht="16.5" customHeight="1"/>
    <row r="1950" ht="16.5" customHeight="1"/>
    <row r="1951" ht="16.5" customHeight="1"/>
    <row r="1952" ht="16.5" customHeight="1"/>
    <row r="1953" ht="16.5" customHeight="1"/>
    <row r="1954" ht="16.5" customHeight="1"/>
    <row r="1955" ht="16.5" customHeight="1"/>
    <row r="1956" ht="17.25" customHeight="1"/>
    <row r="1957" ht="16.5" customHeight="1"/>
    <row r="1958" ht="16.5" customHeight="1"/>
    <row r="1959" ht="16.5" customHeight="1"/>
    <row r="1960" ht="16.5" customHeight="1"/>
    <row r="1961" ht="16.5" customHeight="1"/>
    <row r="1962" ht="16.5" customHeight="1"/>
    <row r="1963" ht="16.5" customHeight="1"/>
    <row r="1964" ht="16.5" customHeight="1"/>
    <row r="1965" ht="16.5" customHeight="1"/>
    <row r="1966" ht="16.5" customHeight="1"/>
    <row r="1967" ht="16.5" customHeight="1"/>
    <row r="1968" ht="16.5" customHeight="1"/>
    <row r="1969" ht="16.5" customHeight="1"/>
    <row r="1970" ht="16.5" customHeight="1"/>
    <row r="1971" ht="16.5" customHeight="1"/>
    <row r="1972" ht="16.5" customHeight="1"/>
    <row r="1973" ht="16.5" customHeight="1"/>
    <row r="1974" ht="16.5" customHeight="1"/>
    <row r="1975" ht="16.5" customHeight="1"/>
    <row r="1976" ht="16.5" customHeight="1"/>
    <row r="1977" ht="16.5" customHeight="1"/>
    <row r="1978" ht="16.5" customHeight="1"/>
    <row r="1979" ht="16.5" customHeight="1"/>
    <row r="1980" ht="17.25" customHeight="1"/>
    <row r="1981" ht="16.5" customHeight="1"/>
    <row r="1982" ht="16.5" customHeight="1"/>
    <row r="1983" ht="16.5" customHeight="1"/>
    <row r="1984" ht="16.5" customHeight="1"/>
    <row r="1985" ht="16.5" customHeight="1"/>
    <row r="1986" ht="16.5" customHeight="1"/>
    <row r="1987" ht="16.5" customHeight="1"/>
    <row r="1988" ht="16.5" customHeight="1"/>
    <row r="1989" ht="16.5" customHeight="1"/>
    <row r="1990" ht="16.5" customHeight="1"/>
    <row r="1991" ht="16.5" customHeight="1"/>
    <row r="1992" ht="16.5" customHeight="1"/>
    <row r="1993" ht="16.5" customHeight="1"/>
    <row r="1994" ht="16.5" customHeight="1"/>
    <row r="1995" ht="16.5" customHeight="1"/>
    <row r="1996" ht="16.5" customHeight="1"/>
    <row r="1997" ht="16.5" customHeight="1"/>
    <row r="1998" ht="16.5" customHeight="1"/>
    <row r="1999" ht="16.5" customHeight="1"/>
    <row r="2000" ht="16.5" customHeight="1"/>
    <row r="2001" ht="16.5" customHeight="1"/>
    <row r="2002" ht="16.5" customHeight="1"/>
    <row r="2003" ht="16.5" customHeight="1"/>
    <row r="2004" ht="17.25" customHeight="1"/>
    <row r="2005" ht="16.5" customHeight="1"/>
    <row r="2006" ht="16.5" customHeight="1"/>
    <row r="2007" ht="16.5" customHeight="1"/>
    <row r="2008" ht="16.5" customHeight="1"/>
    <row r="2009" ht="16.5" customHeight="1"/>
    <row r="2010" ht="16.5" customHeight="1"/>
    <row r="2011" ht="16.5" customHeight="1"/>
    <row r="2012" ht="16.5" customHeight="1"/>
    <row r="2013" ht="16.5" customHeight="1"/>
    <row r="2014" ht="16.5" customHeight="1"/>
    <row r="2015" ht="16.5" customHeight="1"/>
    <row r="2016" ht="16.5" customHeight="1"/>
    <row r="2017" ht="16.5" customHeight="1"/>
    <row r="2018" ht="16.5" customHeight="1"/>
    <row r="2019" ht="16.5" customHeight="1"/>
    <row r="2020" ht="16.5" customHeight="1"/>
    <row r="2021" ht="16.5" customHeight="1"/>
    <row r="2022" ht="16.5" customHeight="1"/>
    <row r="2023" ht="16.5" customHeight="1"/>
    <row r="2024" ht="16.5" customHeight="1"/>
    <row r="2025" ht="16.5" customHeight="1"/>
    <row r="2026" ht="16.5" customHeight="1"/>
    <row r="2027" ht="16.5" customHeight="1"/>
    <row r="2028" ht="17.25" customHeight="1"/>
    <row r="2029" ht="16.5" customHeight="1"/>
    <row r="2030" ht="16.5" customHeight="1"/>
    <row r="2031" ht="16.5" customHeight="1"/>
    <row r="2032" ht="16.5" customHeight="1"/>
    <row r="2033" ht="16.5" customHeight="1"/>
    <row r="2034" ht="16.5" customHeight="1"/>
    <row r="2035" ht="16.5" customHeight="1"/>
    <row r="2036" ht="16.5" customHeight="1"/>
    <row r="2037" ht="16.5" customHeight="1"/>
    <row r="2038" ht="16.5" customHeight="1"/>
    <row r="2039" ht="16.5" customHeight="1"/>
    <row r="2040" ht="16.5" customHeight="1"/>
    <row r="2041" ht="16.5" customHeight="1"/>
    <row r="2042" ht="16.5" customHeight="1"/>
    <row r="2043" ht="16.5" customHeight="1"/>
    <row r="2044" ht="16.5" customHeight="1"/>
    <row r="2045" ht="16.5" customHeight="1"/>
    <row r="2046" ht="16.5" customHeight="1"/>
    <row r="2047" ht="16.5" customHeight="1"/>
    <row r="2048" ht="16.5" customHeight="1"/>
    <row r="2049" ht="16.5" customHeight="1"/>
    <row r="2050" ht="16.5" customHeight="1"/>
    <row r="2051" ht="16.5" customHeight="1"/>
    <row r="2052" ht="17.25" customHeight="1"/>
    <row r="2053" ht="16.5" customHeight="1"/>
    <row r="2054" ht="16.5" customHeight="1"/>
    <row r="2055" ht="16.5" customHeight="1"/>
    <row r="2056" ht="16.5" customHeight="1"/>
    <row r="2057" ht="16.5" customHeight="1"/>
    <row r="2058" ht="16.5" customHeight="1"/>
    <row r="2059" ht="16.5" customHeight="1"/>
    <row r="2060" ht="16.5" customHeight="1"/>
    <row r="2061" ht="16.5" customHeight="1"/>
    <row r="2062" ht="16.5" customHeight="1"/>
    <row r="2063" ht="16.5" customHeight="1"/>
    <row r="2064" ht="16.5" customHeight="1"/>
    <row r="2065" ht="16.5" customHeight="1"/>
    <row r="2066" ht="16.5" customHeight="1"/>
    <row r="2067" ht="16.5" customHeight="1"/>
    <row r="2068" ht="16.5" customHeight="1"/>
    <row r="2069" ht="16.5" customHeight="1"/>
    <row r="2070" ht="16.5" customHeight="1"/>
    <row r="2071" ht="16.5" customHeight="1"/>
    <row r="2072" ht="16.5" customHeight="1"/>
    <row r="2073" ht="16.5" customHeight="1"/>
    <row r="2074" ht="16.5" customHeight="1"/>
    <row r="2075" ht="16.5" customHeight="1"/>
    <row r="2076" ht="17.25" customHeight="1"/>
    <row r="2077" ht="16.5" customHeight="1"/>
    <row r="2078" ht="16.5" customHeight="1"/>
    <row r="2079" ht="16.5" customHeight="1"/>
    <row r="2080" ht="16.5" customHeight="1"/>
    <row r="2081" ht="16.5" customHeight="1"/>
    <row r="2082" ht="16.5" customHeight="1"/>
    <row r="2083" ht="16.5" customHeight="1"/>
    <row r="2084" ht="16.5" customHeight="1"/>
    <row r="2085" ht="16.5" customHeight="1"/>
    <row r="2086" ht="16.5" customHeight="1"/>
    <row r="2087" ht="16.5" customHeight="1"/>
    <row r="2088" ht="16.5" customHeight="1"/>
    <row r="2089" ht="16.5" customHeight="1"/>
    <row r="2090" ht="16.5" customHeight="1"/>
    <row r="2091" ht="16.5" customHeight="1"/>
    <row r="2092" ht="16.5" customHeight="1"/>
    <row r="2093" ht="16.5" customHeight="1"/>
    <row r="2094" ht="16.5" customHeight="1"/>
    <row r="2095" ht="16.5" customHeight="1"/>
    <row r="2096" ht="16.5" customHeight="1"/>
    <row r="2097" ht="16.5" customHeight="1"/>
    <row r="2098" ht="16.5" customHeight="1"/>
    <row r="2099" ht="16.5" customHeight="1"/>
    <row r="2100" ht="17.25" customHeight="1"/>
    <row r="2101" ht="16.5" customHeight="1"/>
    <row r="2102" ht="16.5" customHeight="1"/>
    <row r="2103" ht="16.5" customHeight="1"/>
    <row r="2104" ht="16.5" customHeight="1"/>
    <row r="2105" ht="16.5" customHeight="1"/>
    <row r="2106" ht="16.5" customHeight="1"/>
    <row r="2107" ht="16.5" customHeight="1"/>
    <row r="2108" ht="16.5" customHeight="1"/>
    <row r="2109" ht="16.5" customHeight="1"/>
    <row r="2110" ht="16.5" customHeight="1"/>
    <row r="2111" ht="16.5" customHeight="1"/>
    <row r="2112" ht="16.5" customHeight="1"/>
    <row r="2113" ht="16.5" customHeight="1"/>
    <row r="2114" ht="16.5" customHeight="1"/>
    <row r="2115" ht="16.5" customHeight="1"/>
    <row r="2116" ht="16.5" customHeight="1"/>
    <row r="2117" ht="16.5" customHeight="1"/>
    <row r="2118" ht="16.5" customHeight="1"/>
    <row r="2119" ht="16.5" customHeight="1"/>
    <row r="2120" ht="16.5" customHeight="1"/>
    <row r="2121" ht="16.5" customHeight="1"/>
    <row r="2122" ht="16.5" customHeight="1"/>
    <row r="2123" ht="16.5" customHeight="1"/>
    <row r="2124" ht="17.25" customHeight="1"/>
    <row r="2125" ht="16.5" customHeight="1"/>
    <row r="2126" ht="16.5" customHeight="1"/>
    <row r="2127" ht="16.5" customHeight="1"/>
    <row r="2128" ht="16.5" customHeight="1"/>
    <row r="2129" ht="16.5" customHeight="1"/>
    <row r="2130" ht="16.5" customHeight="1"/>
    <row r="2131" ht="16.5" customHeight="1"/>
    <row r="2132" ht="16.5" customHeight="1"/>
    <row r="2133" ht="16.5" customHeight="1"/>
    <row r="2134" ht="16.5" customHeight="1"/>
    <row r="2135" ht="16.5" customHeight="1"/>
    <row r="2136" ht="16.5" customHeight="1"/>
    <row r="2137" ht="16.5" customHeight="1"/>
    <row r="2138" ht="16.5" customHeight="1"/>
    <row r="2139" ht="16.5" customHeight="1"/>
    <row r="2140" ht="16.5" customHeight="1"/>
    <row r="2141" ht="16.5" customHeight="1"/>
    <row r="2142" ht="16.5" customHeight="1"/>
    <row r="2143" ht="16.5" customHeight="1"/>
    <row r="2144" ht="16.5" customHeight="1"/>
    <row r="2145" ht="16.5" customHeight="1"/>
    <row r="2146" ht="16.5" customHeight="1"/>
    <row r="2147" ht="16.5" customHeight="1"/>
    <row r="2148" ht="17.25" customHeight="1"/>
    <row r="2149" ht="16.5" customHeight="1"/>
    <row r="2150" ht="16.5" customHeight="1"/>
    <row r="2151" ht="16.5" customHeight="1"/>
    <row r="2152" ht="16.5" customHeight="1"/>
    <row r="2153" ht="16.5" customHeight="1"/>
    <row r="2154" ht="16.5" customHeight="1"/>
    <row r="2155" ht="16.5" customHeight="1"/>
    <row r="2156" ht="16.5" customHeight="1"/>
    <row r="2157" ht="16.5" customHeight="1"/>
    <row r="2158" ht="16.5" customHeight="1"/>
    <row r="2159" ht="16.5" customHeight="1"/>
    <row r="2160" ht="16.5" customHeight="1"/>
    <row r="2161" ht="16.5" customHeight="1"/>
    <row r="2162" ht="16.5" customHeight="1"/>
    <row r="2163" ht="16.5" customHeight="1"/>
    <row r="2164" ht="16.5" customHeight="1"/>
    <row r="2165" ht="16.5" customHeight="1"/>
    <row r="2166" ht="16.5" customHeight="1"/>
    <row r="2167" ht="16.5" customHeight="1"/>
    <row r="2168" ht="16.5" customHeight="1"/>
    <row r="2169" ht="16.5" customHeight="1"/>
    <row r="2170" ht="16.5" customHeight="1"/>
    <row r="2171" ht="16.5" customHeight="1"/>
    <row r="2172" ht="17.25" customHeight="1"/>
    <row r="2173" ht="16.5" customHeight="1"/>
    <row r="2174" ht="16.5" customHeight="1"/>
    <row r="2175" ht="16.5" customHeight="1"/>
    <row r="2176" ht="16.5" customHeight="1"/>
    <row r="2177" ht="16.5" customHeight="1"/>
    <row r="2178" ht="16.5" customHeight="1"/>
    <row r="2179" ht="16.5" customHeight="1"/>
    <row r="2180" ht="16.5" customHeight="1"/>
    <row r="2181" ht="16.5" customHeight="1"/>
    <row r="2182" ht="16.5" customHeight="1"/>
    <row r="2183" ht="16.5" customHeight="1"/>
    <row r="2184" ht="16.5" customHeight="1"/>
    <row r="2185" ht="16.5" customHeight="1"/>
    <row r="2186" ht="16.5" customHeight="1"/>
    <row r="2187" ht="16.5" customHeight="1"/>
    <row r="2188" ht="16.5" customHeight="1"/>
    <row r="2189" ht="16.5" customHeight="1"/>
    <row r="2190" ht="16.5" customHeight="1"/>
    <row r="2191" ht="16.5" customHeight="1"/>
    <row r="2192" ht="16.5" customHeight="1"/>
    <row r="2193" ht="16.5" customHeight="1"/>
    <row r="2194" ht="16.5" customHeight="1"/>
    <row r="2195" ht="16.5" customHeight="1"/>
    <row r="2196" ht="17.25" customHeight="1"/>
    <row r="2197" ht="16.5" customHeight="1"/>
    <row r="2198" ht="16.5" customHeight="1"/>
    <row r="2199" ht="16.5" customHeight="1"/>
    <row r="2200" ht="16.5" customHeight="1"/>
    <row r="2201" ht="16.5" customHeight="1"/>
    <row r="2202" ht="16.5" customHeight="1"/>
    <row r="2203" ht="16.5" customHeight="1"/>
    <row r="2204" ht="16.5" customHeight="1"/>
    <row r="2205" ht="16.5" customHeight="1"/>
    <row r="2206" ht="16.5" customHeight="1"/>
    <row r="2207" ht="16.5" customHeight="1"/>
    <row r="2208" ht="16.5" customHeight="1"/>
    <row r="2209" ht="16.5" customHeight="1"/>
    <row r="2210" ht="16.5" customHeight="1"/>
    <row r="2211" ht="16.5" customHeight="1"/>
    <row r="2212" ht="16.5" customHeight="1"/>
    <row r="2213" ht="16.5" customHeight="1"/>
    <row r="2214" ht="16.5" customHeight="1"/>
    <row r="2215" ht="16.5" customHeight="1"/>
    <row r="2216" ht="16.5" customHeight="1"/>
    <row r="2217" ht="16.5" customHeight="1"/>
    <row r="2218" ht="16.5" customHeight="1"/>
    <row r="2219" ht="16.5" customHeight="1"/>
    <row r="2220" ht="17.25" customHeight="1"/>
    <row r="2221" ht="16.5" customHeight="1"/>
    <row r="2222" ht="16.5" customHeight="1"/>
    <row r="2223" ht="16.5" customHeight="1"/>
    <row r="2224" ht="16.5" customHeight="1"/>
    <row r="2225" ht="16.5" customHeight="1"/>
    <row r="2226" ht="16.5" customHeight="1"/>
    <row r="2227" ht="16.5" customHeight="1"/>
    <row r="2228" ht="16.5" customHeight="1"/>
    <row r="2229" ht="16.5" customHeight="1"/>
    <row r="2230" ht="16.5" customHeight="1"/>
    <row r="2231" ht="16.5" customHeight="1"/>
    <row r="2232" ht="16.5" customHeight="1"/>
    <row r="2233" ht="16.5" customHeight="1"/>
    <row r="2234" ht="16.5" customHeight="1"/>
    <row r="2235" ht="16.5" customHeight="1"/>
    <row r="2236" ht="16.5" customHeight="1"/>
    <row r="2237" ht="16.5" customHeight="1"/>
    <row r="2238" ht="16.5" customHeight="1"/>
    <row r="2239" ht="16.5" customHeight="1"/>
    <row r="2240" ht="16.5" customHeight="1"/>
    <row r="2241" ht="16.5" customHeight="1"/>
    <row r="2242" ht="16.5" customHeight="1"/>
    <row r="2243" ht="16.5" customHeight="1"/>
    <row r="2244" ht="17.25" customHeight="1"/>
    <row r="2245" ht="16.5" customHeight="1"/>
    <row r="2246" ht="16.5" customHeight="1"/>
    <row r="2247" ht="16.5" customHeight="1"/>
    <row r="2248" ht="16.5" customHeight="1"/>
    <row r="2249" ht="16.5" customHeight="1"/>
    <row r="2250" ht="16.5" customHeight="1"/>
    <row r="2251" ht="16.5" customHeight="1"/>
    <row r="2252" ht="16.5" customHeight="1"/>
    <row r="2253" ht="16.5" customHeight="1"/>
    <row r="2254" ht="16.5" customHeight="1"/>
    <row r="2255" ht="16.5" customHeight="1"/>
    <row r="2256" ht="16.5" customHeight="1"/>
    <row r="2257" ht="16.5" customHeight="1"/>
    <row r="2258" ht="16.5" customHeight="1"/>
    <row r="2259" ht="16.5" customHeight="1"/>
    <row r="2260" ht="16.5" customHeight="1"/>
    <row r="2261" ht="16.5" customHeight="1"/>
    <row r="2262" ht="16.5" customHeight="1"/>
    <row r="2263" ht="16.5" customHeight="1"/>
    <row r="2264" ht="16.5" customHeight="1"/>
    <row r="2265" ht="16.5" customHeight="1"/>
    <row r="2266" ht="16.5" customHeight="1"/>
    <row r="2267" ht="16.5" customHeight="1"/>
    <row r="2268" ht="17.25" customHeight="1"/>
    <row r="2269" ht="16.5" customHeight="1"/>
    <row r="2270" ht="16.5" customHeight="1"/>
    <row r="2271" ht="16.5" customHeight="1"/>
    <row r="2272" ht="16.5" customHeight="1"/>
    <row r="2273" ht="16.5" customHeight="1"/>
    <row r="2274" ht="16.5" customHeight="1"/>
    <row r="2275" ht="16.5" customHeight="1"/>
    <row r="2276" ht="16.5" customHeight="1"/>
    <row r="2277" ht="16.5" customHeight="1"/>
    <row r="2278" ht="16.5" customHeight="1"/>
    <row r="2279" ht="16.5" customHeight="1"/>
    <row r="2280" ht="16.5" customHeight="1"/>
    <row r="2281" ht="16.5" customHeight="1"/>
    <row r="2282" ht="16.5" customHeight="1"/>
    <row r="2283" ht="16.5" customHeight="1"/>
    <row r="2284" ht="16.5" customHeight="1"/>
    <row r="2285" ht="16.5" customHeight="1"/>
    <row r="2286" ht="16.5" customHeight="1"/>
    <row r="2287" ht="16.5" customHeight="1"/>
    <row r="2288" ht="16.5" customHeight="1"/>
    <row r="2289" ht="16.5" customHeight="1"/>
    <row r="2290" ht="16.5" customHeight="1"/>
    <row r="2291" ht="16.5" customHeight="1"/>
    <row r="2292" ht="17.25" customHeight="1"/>
    <row r="2293" ht="16.5" customHeight="1"/>
    <row r="2294" ht="16.5" customHeight="1"/>
    <row r="2295" ht="16.5" customHeight="1"/>
    <row r="2296" ht="16.5" customHeight="1"/>
    <row r="2297" ht="16.5" customHeight="1"/>
    <row r="2298" ht="16.5" customHeight="1"/>
    <row r="2299" ht="16.5" customHeight="1"/>
    <row r="2300" ht="16.5" customHeight="1"/>
    <row r="2301" ht="16.5" customHeight="1"/>
    <row r="2302" ht="16.5" customHeight="1"/>
    <row r="2303" ht="16.5" customHeight="1"/>
    <row r="2304" ht="16.5" customHeight="1"/>
    <row r="2305" ht="16.5" customHeight="1"/>
    <row r="2306" ht="16.5" customHeight="1"/>
    <row r="2307" ht="16.5" customHeight="1"/>
    <row r="2308" ht="16.5" customHeight="1"/>
    <row r="2309" ht="16.5" customHeight="1"/>
    <row r="2310" ht="16.5" customHeight="1"/>
    <row r="2311" ht="16.5" customHeight="1"/>
    <row r="2312" ht="16.5" customHeight="1"/>
    <row r="2313" ht="16.5" customHeight="1"/>
    <row r="2314" ht="16.5" customHeight="1"/>
    <row r="2315" ht="16.5" customHeight="1"/>
    <row r="2316" ht="17.25" customHeight="1"/>
    <row r="2317" ht="16.5" customHeight="1"/>
    <row r="2318" ht="16.5" customHeight="1"/>
    <row r="2319" ht="16.5" customHeight="1"/>
    <row r="2320" ht="16.5" customHeight="1"/>
    <row r="2321" ht="16.5" customHeight="1"/>
    <row r="2322" ht="16.5" customHeight="1"/>
    <row r="2323" ht="16.5" customHeight="1"/>
    <row r="2324" ht="16.5" customHeight="1"/>
    <row r="2325" ht="16.5" customHeight="1"/>
    <row r="2326" ht="16.5" customHeight="1"/>
    <row r="2327" ht="16.5" customHeight="1"/>
    <row r="2328" ht="16.5" customHeight="1"/>
    <row r="2329" ht="16.5" customHeight="1"/>
    <row r="2330" ht="16.5" customHeight="1"/>
    <row r="2331" ht="16.5" customHeight="1"/>
    <row r="2332" ht="16.5" customHeight="1"/>
    <row r="2333" ht="16.5" customHeight="1"/>
    <row r="2334" ht="16.5" customHeight="1"/>
    <row r="2335" ht="16.5" customHeight="1"/>
    <row r="2336" ht="16.5" customHeight="1"/>
    <row r="2337" ht="16.5" customHeight="1"/>
    <row r="2338" ht="16.5" customHeight="1"/>
    <row r="2339" ht="16.5" customHeight="1"/>
    <row r="2340" ht="17.25" customHeight="1"/>
    <row r="2341" ht="16.5" customHeight="1"/>
    <row r="2342" ht="16.5" customHeight="1"/>
    <row r="2343" ht="16.5" customHeight="1"/>
    <row r="2344" ht="16.5" customHeight="1"/>
    <row r="2345" ht="16.5" customHeight="1"/>
    <row r="2346" ht="16.5" customHeight="1"/>
    <row r="2347" ht="16.5" customHeight="1"/>
    <row r="2348" ht="16.5" customHeight="1"/>
    <row r="2349" ht="16.5" customHeight="1"/>
    <row r="2350" ht="16.5" customHeight="1"/>
    <row r="2351" ht="16.5" customHeight="1"/>
    <row r="2352" ht="16.5" customHeight="1"/>
    <row r="2353" ht="16.5" customHeight="1"/>
    <row r="2354" ht="16.5" customHeight="1"/>
    <row r="2355" ht="16.5" customHeight="1"/>
    <row r="2356" ht="16.5" customHeight="1"/>
    <row r="2357" ht="16.5" customHeight="1"/>
    <row r="2358" ht="16.5" customHeight="1"/>
    <row r="2359" ht="16.5" customHeight="1"/>
    <row r="2360" ht="16.5" customHeight="1"/>
    <row r="2361" ht="16.5" customHeight="1"/>
    <row r="2362" ht="16.5" customHeight="1"/>
    <row r="2363" ht="16.5" customHeight="1"/>
    <row r="2364" ht="17.25" customHeight="1"/>
    <row r="2365" ht="16.5" customHeight="1"/>
    <row r="2366" ht="16.5" customHeight="1"/>
    <row r="2367" ht="16.5" customHeight="1"/>
    <row r="2368" ht="16.5" customHeight="1"/>
    <row r="2369" ht="16.5" customHeight="1"/>
    <row r="2370" ht="16.5" customHeight="1"/>
    <row r="2371" ht="16.5" customHeight="1"/>
    <row r="2372" ht="16.5" customHeight="1"/>
    <row r="2373" ht="16.5" customHeight="1"/>
    <row r="2374" ht="16.5" customHeight="1"/>
    <row r="2375" ht="16.5" customHeight="1"/>
    <row r="2376" ht="16.5" customHeight="1"/>
    <row r="2377" ht="16.5" customHeight="1"/>
    <row r="2378" ht="16.5" customHeight="1"/>
    <row r="2379" ht="16.5" customHeight="1"/>
    <row r="2380" ht="16.5" customHeight="1"/>
    <row r="2381" ht="16.5" customHeight="1"/>
    <row r="2382" ht="16.5" customHeight="1"/>
    <row r="2383" ht="16.5" customHeight="1"/>
    <row r="2384" ht="16.5" customHeight="1"/>
    <row r="2385" ht="16.5" customHeight="1"/>
    <row r="2386" ht="16.5" customHeight="1"/>
    <row r="2387" ht="16.5" customHeight="1"/>
    <row r="2388" ht="17.25" customHeight="1"/>
    <row r="2389" ht="16.5" customHeight="1"/>
    <row r="2390" ht="16.5" customHeight="1"/>
    <row r="2391" ht="16.5" customHeight="1"/>
    <row r="2392" ht="16.5" customHeight="1"/>
    <row r="2393" ht="16.5" customHeight="1"/>
    <row r="2394" ht="16.5" customHeight="1"/>
    <row r="2395" ht="16.5" customHeight="1"/>
    <row r="2396" ht="16.5" customHeight="1"/>
    <row r="2397" ht="16.5" customHeight="1"/>
    <row r="2398" ht="16.5" customHeight="1"/>
    <row r="2399" ht="16.5" customHeight="1"/>
    <row r="2400" ht="16.5" customHeight="1"/>
    <row r="2401" ht="16.5" customHeight="1"/>
    <row r="2402" ht="16.5" customHeight="1"/>
    <row r="2403" ht="16.5" customHeight="1"/>
    <row r="2404" ht="16.5" customHeight="1"/>
    <row r="2405" ht="16.5" customHeight="1"/>
    <row r="2406" ht="16.5" customHeight="1"/>
    <row r="2407" ht="16.5" customHeight="1"/>
    <row r="2408" ht="16.5" customHeight="1"/>
    <row r="2409" ht="16.5" customHeight="1"/>
    <row r="2410" ht="16.5" customHeight="1"/>
    <row r="2411" ht="16.5" customHeight="1"/>
    <row r="2412" ht="17.25" customHeight="1"/>
    <row r="2413" ht="16.5" customHeight="1"/>
    <row r="2414" ht="16.5" customHeight="1"/>
    <row r="2415" ht="16.5" customHeight="1"/>
    <row r="2416" ht="16.5" customHeight="1"/>
    <row r="2417" ht="16.5" customHeight="1"/>
    <row r="2418" ht="16.5" customHeight="1"/>
    <row r="2419" ht="16.5" customHeight="1"/>
    <row r="2420" ht="16.5" customHeight="1"/>
    <row r="2421" ht="16.5" customHeight="1"/>
    <row r="2422" ht="16.5" customHeight="1"/>
    <row r="2423" ht="16.5" customHeight="1"/>
    <row r="2424" ht="16.5" customHeight="1"/>
    <row r="2425" ht="16.5" customHeight="1"/>
    <row r="2426" ht="16.5" customHeight="1"/>
    <row r="2427" ht="16.5" customHeight="1"/>
    <row r="2428" ht="16.5" customHeight="1"/>
    <row r="2429" ht="16.5" customHeight="1"/>
    <row r="2430" ht="16.5" customHeight="1"/>
    <row r="2431" ht="16.5" customHeight="1"/>
    <row r="2432" ht="16.5" customHeight="1"/>
    <row r="2433" ht="16.5" customHeight="1"/>
    <row r="2434" ht="16.5" customHeight="1"/>
    <row r="2435" ht="16.5" customHeight="1"/>
    <row r="2436" ht="17.25" customHeight="1"/>
    <row r="2437" ht="16.5" customHeight="1"/>
    <row r="2438" ht="16.5" customHeight="1"/>
    <row r="2439" ht="16.5" customHeight="1"/>
    <row r="2440" ht="16.5" customHeight="1"/>
    <row r="2441" ht="16.5" customHeight="1"/>
    <row r="2442" ht="16.5" customHeight="1"/>
    <row r="2443" ht="16.5" customHeight="1"/>
    <row r="2444" ht="16.5" customHeight="1"/>
    <row r="2445" ht="16.5" customHeight="1"/>
    <row r="2446" ht="16.5" customHeight="1"/>
    <row r="2447" ht="16.5" customHeight="1"/>
    <row r="2448" ht="16.5" customHeight="1"/>
    <row r="2449" ht="16.5" customHeight="1"/>
    <row r="2450" ht="16.5" customHeight="1"/>
    <row r="2451" ht="16.5" customHeight="1"/>
    <row r="2452" ht="16.5" customHeight="1"/>
    <row r="2453" ht="16.5" customHeight="1"/>
    <row r="2454" ht="16.5" customHeight="1"/>
    <row r="2455" ht="16.5" customHeight="1"/>
    <row r="2456" ht="16.5" customHeight="1"/>
    <row r="2457" ht="16.5" customHeight="1"/>
    <row r="2458" ht="16.5" customHeight="1"/>
    <row r="2459" ht="16.5" customHeight="1"/>
    <row r="2460" ht="17.25" customHeight="1"/>
    <row r="2461" ht="16.5" customHeight="1"/>
    <row r="2462" ht="16.5" customHeight="1"/>
    <row r="2463" ht="16.5" customHeight="1"/>
    <row r="2464" ht="16.5" customHeight="1"/>
    <row r="2465" ht="16.5" customHeight="1"/>
    <row r="2466" ht="16.5" customHeight="1"/>
    <row r="2467" ht="16.5" customHeight="1"/>
    <row r="2468" ht="16.5" customHeight="1"/>
    <row r="2469" ht="16.5" customHeight="1"/>
    <row r="2470" ht="16.5" customHeight="1"/>
    <row r="2471" ht="16.5" customHeight="1"/>
    <row r="2472" ht="16.5" customHeight="1"/>
    <row r="2473" ht="16.5" customHeight="1"/>
    <row r="2474" ht="16.5" customHeight="1"/>
    <row r="2475" ht="16.5" customHeight="1"/>
    <row r="2476" ht="16.5" customHeight="1"/>
    <row r="2477" ht="16.5" customHeight="1"/>
    <row r="2478" ht="16.5" customHeight="1"/>
    <row r="2479" ht="16.5" customHeight="1"/>
    <row r="2480" ht="16.5" customHeight="1"/>
    <row r="2481" ht="16.5" customHeight="1"/>
    <row r="2482" ht="16.5" customHeight="1"/>
    <row r="2483" ht="16.5" customHeight="1"/>
    <row r="2484" ht="17.25" customHeight="1"/>
    <row r="2485" ht="16.5" customHeight="1"/>
    <row r="2486" ht="16.5" customHeight="1"/>
    <row r="2487" ht="16.5" customHeight="1"/>
    <row r="2488" ht="16.5" customHeight="1"/>
    <row r="2489" ht="16.5" customHeight="1"/>
    <row r="2490" ht="16.5" customHeight="1"/>
    <row r="2491" ht="16.5" customHeight="1"/>
    <row r="2492" ht="16.5" customHeight="1"/>
    <row r="2493" ht="16.5" customHeight="1"/>
    <row r="2494" ht="16.5" customHeight="1"/>
    <row r="2495" ht="16.5" customHeight="1"/>
    <row r="2496" ht="16.5" customHeight="1"/>
    <row r="2497" ht="16.5" customHeight="1"/>
    <row r="2498" ht="16.5" customHeight="1"/>
    <row r="2499" ht="16.5" customHeight="1"/>
    <row r="2500" ht="16.5" customHeight="1"/>
    <row r="2501" ht="16.5" customHeight="1"/>
    <row r="2502" ht="16.5" customHeight="1"/>
    <row r="2503" ht="16.5" customHeight="1"/>
    <row r="2504" ht="16.5" customHeight="1"/>
    <row r="2505" ht="16.5" customHeight="1"/>
    <row r="2506" ht="16.5" customHeight="1"/>
    <row r="2507" ht="16.5" customHeight="1"/>
    <row r="2508" ht="17.25" customHeight="1"/>
    <row r="2509" ht="16.5" customHeight="1"/>
    <row r="2510" ht="16.5" customHeight="1"/>
    <row r="2511" ht="16.5" customHeight="1"/>
    <row r="2512" ht="16.5" customHeight="1"/>
    <row r="2513" ht="16.5" customHeight="1"/>
    <row r="2514" ht="16.5" customHeight="1"/>
    <row r="2515" ht="16.5" customHeight="1"/>
    <row r="2516" ht="16.5" customHeight="1"/>
    <row r="2517" ht="16.5" customHeight="1"/>
    <row r="2518" ht="16.5" customHeight="1"/>
    <row r="2519" ht="16.5" customHeight="1"/>
    <row r="2520" ht="16.5" customHeight="1"/>
    <row r="2521" ht="16.5" customHeight="1"/>
    <row r="2522" ht="16.5" customHeight="1"/>
    <row r="2523" ht="16.5" customHeight="1"/>
    <row r="2524" ht="16.5" customHeight="1"/>
    <row r="2525" ht="16.5" customHeight="1"/>
    <row r="2526" ht="16.5" customHeight="1"/>
    <row r="2527" ht="16.5" customHeight="1"/>
    <row r="2528" ht="16.5" customHeight="1"/>
    <row r="2529" ht="16.5" customHeight="1"/>
    <row r="2530" ht="16.5" customHeight="1"/>
    <row r="2531" ht="16.5" customHeight="1"/>
    <row r="2532" ht="17.25" customHeight="1"/>
    <row r="2533" ht="16.5" customHeight="1"/>
    <row r="2534" ht="16.5" customHeight="1"/>
    <row r="2535" ht="16.5" customHeight="1"/>
    <row r="2536" ht="16.5" customHeight="1"/>
    <row r="2537" ht="16.5" customHeight="1"/>
    <row r="2538" ht="16.5" customHeight="1"/>
    <row r="2539" ht="16.5" customHeight="1"/>
    <row r="2540" ht="16.5" customHeight="1"/>
    <row r="2541" ht="16.5" customHeight="1"/>
    <row r="2542" ht="16.5" customHeight="1"/>
    <row r="2543" ht="16.5" customHeight="1"/>
    <row r="2544" ht="16.5" customHeight="1"/>
    <row r="2545" ht="16.5" customHeight="1"/>
    <row r="2546" ht="16.5" customHeight="1"/>
    <row r="2547" ht="16.5" customHeight="1"/>
    <row r="2548" ht="16.5" customHeight="1"/>
    <row r="2549" ht="16.5" customHeight="1"/>
    <row r="2550" ht="16.5" customHeight="1"/>
    <row r="2551" ht="16.5" customHeight="1"/>
    <row r="2552" ht="16.5" customHeight="1"/>
    <row r="2553" ht="16.5" customHeight="1"/>
    <row r="2554" ht="16.5" customHeight="1"/>
    <row r="2555" ht="16.5" customHeight="1"/>
    <row r="2556" ht="17.25" customHeight="1"/>
    <row r="2557" ht="16.5" customHeight="1"/>
    <row r="2558" ht="16.5" customHeight="1"/>
    <row r="2559" ht="16.5" customHeight="1"/>
    <row r="2560" ht="16.5" customHeight="1"/>
    <row r="2561" ht="16.5" customHeight="1"/>
    <row r="2562" ht="16.5" customHeight="1"/>
    <row r="2563" ht="16.5" customHeight="1"/>
    <row r="2564" ht="16.5" customHeight="1"/>
    <row r="2565" ht="16.5" customHeight="1"/>
    <row r="2566" ht="16.5" customHeight="1"/>
    <row r="2567" ht="16.5" customHeight="1"/>
    <row r="2568" ht="16.5" customHeight="1"/>
    <row r="2569" ht="16.5" customHeight="1"/>
    <row r="2570" ht="16.5" customHeight="1"/>
    <row r="2571" ht="16.5" customHeight="1"/>
    <row r="2572" ht="16.5" customHeight="1"/>
    <row r="2573" ht="16.5" customHeight="1"/>
    <row r="2574" ht="16.5" customHeight="1"/>
    <row r="2575" ht="16.5" customHeight="1"/>
    <row r="2576" ht="16.5" customHeight="1"/>
    <row r="2577" ht="16.5" customHeight="1"/>
    <row r="2578" ht="16.5" customHeight="1"/>
    <row r="2579" ht="16.5" customHeight="1"/>
    <row r="2580" ht="17.25" customHeight="1"/>
    <row r="2581" ht="16.5" customHeight="1"/>
    <row r="2582" ht="16.5" customHeight="1"/>
    <row r="2583" ht="16.5" customHeight="1"/>
    <row r="2584" ht="16.5" customHeight="1"/>
    <row r="2585" ht="16.5" customHeight="1"/>
    <row r="2586" ht="16.5" customHeight="1"/>
    <row r="2587" ht="16.5" customHeight="1"/>
    <row r="2588" ht="16.5" customHeight="1"/>
    <row r="2589" ht="16.5" customHeight="1"/>
    <row r="2590" ht="16.5" customHeight="1"/>
    <row r="2591" ht="16.5" customHeight="1"/>
    <row r="2592" ht="16.5" customHeight="1"/>
    <row r="2593" ht="16.5" customHeight="1"/>
    <row r="2594" ht="16.5" customHeight="1"/>
    <row r="2595" ht="16.5" customHeight="1"/>
    <row r="2596" ht="16.5" customHeight="1"/>
    <row r="2597" ht="16.5" customHeight="1"/>
    <row r="2598" ht="16.5" customHeight="1"/>
    <row r="2599" ht="16.5" customHeight="1"/>
    <row r="2600" ht="16.5" customHeight="1"/>
    <row r="2601" ht="16.5" customHeight="1"/>
    <row r="2602" ht="16.5" customHeight="1"/>
    <row r="2603" ht="16.5" customHeight="1"/>
    <row r="2604" ht="17.25" customHeight="1"/>
    <row r="2605" ht="16.5" customHeight="1"/>
    <row r="2606" ht="16.5" customHeight="1"/>
    <row r="2607" ht="16.5" customHeight="1"/>
    <row r="2608" ht="16.5" customHeight="1"/>
    <row r="2609" ht="16.5" customHeight="1"/>
    <row r="2610" ht="16.5" customHeight="1"/>
    <row r="2611" ht="16.5" customHeight="1"/>
    <row r="2612" ht="16.5" customHeight="1"/>
    <row r="2613" ht="16.5" customHeight="1"/>
    <row r="2614" ht="16.5" customHeight="1"/>
    <row r="2615" ht="16.5" customHeight="1"/>
    <row r="2616" ht="16.5" customHeight="1"/>
    <row r="2617" ht="16.5" customHeight="1"/>
    <row r="2618" ht="16.5" customHeight="1"/>
    <row r="2619" ht="16.5" customHeight="1"/>
    <row r="2620" ht="16.5" customHeight="1"/>
    <row r="2621" ht="16.5" customHeight="1"/>
    <row r="2622" ht="16.5" customHeight="1"/>
    <row r="2623" ht="16.5" customHeight="1"/>
    <row r="2624" ht="16.5" customHeight="1"/>
    <row r="2625" ht="16.5" customHeight="1"/>
    <row r="2626" ht="16.5" customHeight="1"/>
    <row r="2627" ht="16.5" customHeight="1"/>
    <row r="2628" ht="17.25" customHeight="1"/>
    <row r="2629" ht="16.5" customHeight="1"/>
    <row r="2630" ht="16.5" customHeight="1"/>
    <row r="2631" ht="16.5" customHeight="1"/>
    <row r="2632" ht="16.5" customHeight="1"/>
    <row r="2633" ht="16.5" customHeight="1"/>
    <row r="2634" ht="16.5" customHeight="1"/>
    <row r="2635" ht="16.5" customHeight="1"/>
    <row r="2636" ht="16.5" customHeight="1"/>
    <row r="2637" ht="16.5" customHeight="1"/>
    <row r="2638" ht="16.5" customHeight="1"/>
    <row r="2639" ht="16.5" customHeight="1"/>
    <row r="2640" ht="16.5" customHeight="1"/>
    <row r="2641" ht="16.5" customHeight="1"/>
    <row r="2642" ht="16.5" customHeight="1"/>
    <row r="2643" ht="16.5" customHeight="1"/>
    <row r="2644" ht="16.5" customHeight="1"/>
    <row r="2645" ht="16.5" customHeight="1"/>
    <row r="2646" ht="16.5" customHeight="1"/>
    <row r="2647" ht="16.5" customHeight="1"/>
    <row r="2648" ht="16.5" customHeight="1"/>
    <row r="2649" ht="16.5" customHeight="1"/>
    <row r="2650" ht="16.5" customHeight="1"/>
    <row r="2651" ht="16.5" customHeight="1"/>
    <row r="2652" ht="17.25" customHeight="1"/>
    <row r="2653" ht="16.5" customHeight="1"/>
    <row r="2654" ht="16.5" customHeight="1"/>
    <row r="2655" ht="16.5" customHeight="1"/>
    <row r="2656" ht="16.5" customHeight="1"/>
    <row r="2657" ht="16.5" customHeight="1"/>
    <row r="2658" ht="16.5" customHeight="1"/>
    <row r="2659" ht="16.5" customHeight="1"/>
    <row r="2660" ht="16.5" customHeight="1"/>
    <row r="2661" ht="16.5" customHeight="1"/>
    <row r="2662" ht="16.5" customHeight="1"/>
    <row r="2663" ht="16.5" customHeight="1"/>
    <row r="2664" ht="16.5" customHeight="1"/>
    <row r="2665" ht="16.5" customHeight="1"/>
    <row r="2666" ht="16.5" customHeight="1"/>
    <row r="2667" ht="16.5" customHeight="1"/>
    <row r="2668" ht="16.5" customHeight="1"/>
    <row r="2669" ht="16.5" customHeight="1"/>
    <row r="2670" ht="16.5" customHeight="1"/>
    <row r="2671" ht="16.5" customHeight="1"/>
    <row r="2672" ht="16.5" customHeight="1"/>
    <row r="2673" ht="16.5" customHeight="1"/>
    <row r="2674" ht="16.5" customHeight="1"/>
    <row r="2675" ht="16.5" customHeight="1"/>
    <row r="2676" ht="17.25" customHeight="1"/>
    <row r="2677" ht="16.5" customHeight="1"/>
    <row r="2678" ht="16.5" customHeight="1"/>
    <row r="2679" ht="16.5" customHeight="1"/>
    <row r="2680" ht="16.5" customHeight="1"/>
    <row r="2681" ht="16.5" customHeight="1"/>
    <row r="2682" ht="16.5" customHeight="1"/>
    <row r="2683" ht="16.5" customHeight="1"/>
    <row r="2684" ht="16.5" customHeight="1"/>
    <row r="2685" ht="16.5" customHeight="1"/>
    <row r="2686" ht="16.5" customHeight="1"/>
    <row r="2687" ht="16.5" customHeight="1"/>
    <row r="2688" ht="16.5" customHeight="1"/>
    <row r="2689" ht="16.5" customHeight="1"/>
    <row r="2690" ht="16.5" customHeight="1"/>
    <row r="2691" ht="16.5" customHeight="1"/>
    <row r="2692" ht="16.5" customHeight="1"/>
    <row r="2693" ht="16.5" customHeight="1"/>
    <row r="2694" ht="16.5" customHeight="1"/>
    <row r="2695" ht="16.5" customHeight="1"/>
    <row r="2696" ht="16.5" customHeight="1"/>
    <row r="2697" ht="16.5" customHeight="1"/>
    <row r="2698" ht="16.5" customHeight="1"/>
    <row r="2699" ht="16.5" customHeight="1"/>
    <row r="2700" ht="17.25" customHeight="1"/>
    <row r="2701" ht="16.5" customHeight="1"/>
    <row r="2702" ht="16.5" customHeight="1"/>
    <row r="2703" ht="16.5" customHeight="1"/>
    <row r="2704" ht="16.5" customHeight="1"/>
    <row r="2705" ht="16.5" customHeight="1"/>
    <row r="2706" ht="16.5" customHeight="1"/>
    <row r="2707" ht="16.5" customHeight="1"/>
    <row r="2708" ht="16.5" customHeight="1"/>
    <row r="2709" ht="16.5" customHeight="1"/>
    <row r="2710" ht="16.5" customHeight="1"/>
    <row r="2711" ht="16.5" customHeight="1"/>
    <row r="2712" ht="16.5" customHeight="1"/>
    <row r="2713" ht="16.5" customHeight="1"/>
    <row r="2714" ht="16.5" customHeight="1"/>
    <row r="2715" ht="16.5" customHeight="1"/>
    <row r="2716" ht="16.5" customHeight="1"/>
    <row r="2717" ht="16.5" customHeight="1"/>
    <row r="2718" ht="16.5" customHeight="1"/>
    <row r="2719" ht="16.5" customHeight="1"/>
    <row r="2720" ht="16.5" customHeight="1"/>
    <row r="2721" ht="16.5" customHeight="1"/>
    <row r="2722" ht="16.5" customHeight="1"/>
    <row r="2723" ht="16.5" customHeight="1"/>
    <row r="2724" ht="17.25" customHeight="1"/>
    <row r="2725" ht="16.5" customHeight="1"/>
    <row r="2726" ht="16.5" customHeight="1"/>
    <row r="2727" ht="16.5" customHeight="1"/>
    <row r="2728" ht="16.5" customHeight="1"/>
    <row r="2729" ht="16.5" customHeight="1"/>
    <row r="2730" ht="16.5" customHeight="1"/>
    <row r="2731" ht="16.5" customHeight="1"/>
    <row r="2732" ht="16.5" customHeight="1"/>
    <row r="2733" ht="16.5" customHeight="1"/>
    <row r="2734" ht="16.5" customHeight="1"/>
    <row r="2735" ht="16.5" customHeight="1"/>
    <row r="2736" ht="16.5" customHeight="1"/>
    <row r="2737" ht="16.5" customHeight="1"/>
    <row r="2738" ht="16.5" customHeight="1"/>
    <row r="2739" ht="16.5" customHeight="1"/>
    <row r="2740" ht="16.5" customHeight="1"/>
    <row r="2741" ht="16.5" customHeight="1"/>
    <row r="2742" ht="16.5" customHeight="1"/>
    <row r="2743" ht="16.5" customHeight="1"/>
    <row r="2744" ht="16.5" customHeight="1"/>
    <row r="2745" ht="16.5" customHeight="1"/>
    <row r="2746" ht="16.5" customHeight="1"/>
    <row r="2747" ht="16.5" customHeight="1"/>
    <row r="2748" ht="17.25" customHeight="1"/>
    <row r="2749" ht="16.5" customHeight="1"/>
    <row r="2750" ht="16.5" customHeight="1"/>
    <row r="2751" ht="16.5" customHeight="1"/>
    <row r="2752" ht="16.5" customHeight="1"/>
    <row r="2753" ht="16.5" customHeight="1"/>
    <row r="2754" ht="16.5" customHeight="1"/>
    <row r="2755" ht="16.5" customHeight="1"/>
    <row r="2756" ht="16.5" customHeight="1"/>
    <row r="2757" ht="16.5" customHeight="1"/>
    <row r="2758" ht="16.5" customHeight="1"/>
    <row r="2759" ht="16.5" customHeight="1"/>
    <row r="2760" ht="16.5" customHeight="1"/>
    <row r="2761" ht="16.5" customHeight="1"/>
    <row r="2762" ht="16.5" customHeight="1"/>
    <row r="2763" ht="16.5" customHeight="1"/>
    <row r="2764" ht="16.5" customHeight="1"/>
    <row r="2765" ht="16.5" customHeight="1"/>
    <row r="2766" ht="16.5" customHeight="1"/>
    <row r="2767" ht="16.5" customHeight="1"/>
    <row r="2768" ht="16.5" customHeight="1"/>
    <row r="2769" ht="16.5" customHeight="1"/>
    <row r="2770" ht="16.5" customHeight="1"/>
    <row r="2771" ht="16.5" customHeight="1"/>
    <row r="2772" ht="17.25" customHeight="1"/>
    <row r="2773" ht="16.5" customHeight="1"/>
    <row r="2774" ht="16.5" customHeight="1"/>
    <row r="2775" ht="16.5" customHeight="1"/>
    <row r="2776" ht="16.5" customHeight="1"/>
    <row r="2777" ht="16.5" customHeight="1"/>
    <row r="2778" ht="16.5" customHeight="1"/>
    <row r="2779" ht="16.5" customHeight="1"/>
    <row r="2780" ht="16.5" customHeight="1"/>
    <row r="2781" ht="16.5" customHeight="1"/>
    <row r="2782" ht="16.5" customHeight="1"/>
    <row r="2783" ht="16.5" customHeight="1"/>
    <row r="2784" ht="16.5" customHeight="1"/>
    <row r="2785" ht="16.5" customHeight="1"/>
    <row r="2786" ht="16.5" customHeight="1"/>
    <row r="2787" ht="16.5" customHeight="1"/>
    <row r="2788" ht="16.5" customHeight="1"/>
    <row r="2789" ht="16.5" customHeight="1"/>
    <row r="2790" ht="16.5" customHeight="1"/>
    <row r="2791" ht="16.5" customHeight="1"/>
    <row r="2792" ht="16.5" customHeight="1"/>
    <row r="2793" ht="16.5" customHeight="1"/>
    <row r="2794" ht="16.5" customHeight="1"/>
    <row r="2795" ht="16.5" customHeight="1"/>
    <row r="2796" ht="17.25" customHeight="1"/>
    <row r="2797" ht="16.5" customHeight="1"/>
    <row r="2798" ht="16.5" customHeight="1"/>
    <row r="2799" ht="16.5" customHeight="1"/>
    <row r="2800" ht="16.5" customHeight="1"/>
    <row r="2801" ht="16.5" customHeight="1"/>
    <row r="2802" ht="16.5" customHeight="1"/>
    <row r="2803" ht="16.5" customHeight="1"/>
    <row r="2804" ht="16.5" customHeight="1"/>
    <row r="2805" ht="16.5" customHeight="1"/>
    <row r="2806" ht="16.5" customHeight="1"/>
    <row r="2807" ht="16.5" customHeight="1"/>
    <row r="2808" ht="16.5" customHeight="1"/>
    <row r="2809" ht="16.5" customHeight="1"/>
    <row r="2810" ht="16.5" customHeight="1"/>
    <row r="2811" ht="16.5" customHeight="1"/>
    <row r="2812" ht="16.5" customHeight="1"/>
    <row r="2813" ht="16.5" customHeight="1"/>
    <row r="2814" ht="16.5" customHeight="1"/>
    <row r="2815" ht="16.5" customHeight="1"/>
    <row r="2816" ht="16.5" customHeight="1"/>
    <row r="2817" ht="16.5" customHeight="1"/>
    <row r="2818" ht="16.5" customHeight="1"/>
    <row r="2819" ht="16.5" customHeight="1"/>
    <row r="2820" ht="17.25" customHeight="1"/>
    <row r="2821" ht="16.5" customHeight="1"/>
    <row r="2822" ht="16.5" customHeight="1"/>
    <row r="2823" ht="16.5" customHeight="1"/>
    <row r="2824" ht="16.5" customHeight="1"/>
    <row r="2825" ht="16.5" customHeight="1"/>
    <row r="2826" ht="16.5" customHeight="1"/>
    <row r="2827" ht="16.5" customHeight="1"/>
    <row r="2828" ht="16.5" customHeight="1"/>
    <row r="2829" ht="16.5" customHeight="1"/>
    <row r="2830" ht="16.5" customHeight="1"/>
    <row r="2831" ht="16.5" customHeight="1"/>
    <row r="2832" ht="16.5" customHeight="1"/>
    <row r="2833" ht="16.5" customHeight="1"/>
    <row r="2834" ht="16.5" customHeight="1"/>
    <row r="2835" ht="16.5" customHeight="1"/>
    <row r="2836" ht="16.5" customHeight="1"/>
    <row r="2837" ht="16.5" customHeight="1"/>
    <row r="2838" ht="16.5" customHeight="1"/>
    <row r="2839" ht="16.5" customHeight="1"/>
    <row r="2840" ht="16.5" customHeight="1"/>
    <row r="2841" ht="16.5" customHeight="1"/>
    <row r="2842" ht="16.5" customHeight="1"/>
    <row r="2843" ht="16.5" customHeight="1"/>
    <row r="2844" ht="17.25" customHeight="1"/>
    <row r="2845" ht="16.5" customHeight="1"/>
    <row r="2846" ht="16.5" customHeight="1"/>
    <row r="2847" ht="16.5" customHeight="1"/>
    <row r="2848" ht="16.5" customHeight="1"/>
    <row r="2849" ht="16.5" customHeight="1"/>
    <row r="2850" ht="16.5" customHeight="1"/>
    <row r="2851" ht="16.5" customHeight="1"/>
    <row r="2852" ht="16.5" customHeight="1"/>
    <row r="2853" ht="16.5" customHeight="1"/>
    <row r="2854" ht="16.5" customHeight="1"/>
    <row r="2855" ht="16.5" customHeight="1"/>
    <row r="2856" ht="16.5" customHeight="1"/>
    <row r="2857" ht="16.5" customHeight="1"/>
    <row r="2858" ht="16.5" customHeight="1"/>
    <row r="2859" ht="16.5" customHeight="1"/>
    <row r="2860" ht="16.5" customHeight="1"/>
    <row r="2861" ht="16.5" customHeight="1"/>
    <row r="2862" ht="16.5" customHeight="1"/>
    <row r="2863" ht="16.5" customHeight="1"/>
    <row r="2864" ht="16.5" customHeight="1"/>
    <row r="2865" ht="16.5" customHeight="1"/>
    <row r="2866" ht="16.5" customHeight="1"/>
    <row r="2867" ht="16.5" customHeight="1"/>
    <row r="2868" ht="17.25" customHeight="1"/>
    <row r="2869" ht="16.5" customHeight="1"/>
    <row r="2870" ht="16.5" customHeight="1"/>
    <row r="2871" ht="16.5" customHeight="1"/>
    <row r="2872" ht="16.5" customHeight="1"/>
    <row r="2873" ht="16.5" customHeight="1"/>
    <row r="2874" ht="16.5" customHeight="1"/>
    <row r="2875" ht="16.5" customHeight="1"/>
    <row r="2876" ht="16.5" customHeight="1"/>
    <row r="2877" ht="16.5" customHeight="1"/>
    <row r="2878" ht="16.5" customHeight="1"/>
    <row r="2879" ht="16.5" customHeight="1"/>
    <row r="2880" ht="16.5" customHeight="1"/>
    <row r="2881" ht="16.5" customHeight="1"/>
    <row r="2882" ht="16.5" customHeight="1"/>
    <row r="2883" ht="16.5" customHeight="1"/>
    <row r="2884" ht="16.5" customHeight="1"/>
    <row r="2885" ht="16.5" customHeight="1"/>
    <row r="2886" ht="16.5" customHeight="1"/>
    <row r="2887" ht="16.5" customHeight="1"/>
    <row r="2888" ht="16.5" customHeight="1"/>
    <row r="2889" ht="16.5" customHeight="1"/>
    <row r="2890" ht="16.5" customHeight="1"/>
    <row r="2891" ht="16.5" customHeight="1"/>
    <row r="2892" ht="17.25" customHeight="1"/>
    <row r="2893" ht="16.5" customHeight="1"/>
    <row r="2894" ht="16.5" customHeight="1"/>
    <row r="2895" ht="16.5" customHeight="1"/>
    <row r="2896" ht="16.5" customHeight="1"/>
    <row r="2897" ht="16.5" customHeight="1"/>
    <row r="2898" ht="16.5" customHeight="1"/>
    <row r="2899" ht="16.5" customHeight="1"/>
    <row r="2900" ht="16.5" customHeight="1"/>
    <row r="2901" ht="16.5" customHeight="1"/>
    <row r="2902" ht="16.5" customHeight="1"/>
    <row r="2903" ht="16.5" customHeight="1"/>
    <row r="2904" ht="16.5" customHeight="1"/>
    <row r="2905" ht="16.5" customHeight="1"/>
    <row r="2906" ht="16.5" customHeight="1"/>
    <row r="2907" ht="16.5" customHeight="1"/>
    <row r="2908" ht="16.5" customHeight="1"/>
    <row r="2909" ht="16.5" customHeight="1"/>
    <row r="2910" ht="16.5" customHeight="1"/>
    <row r="2911" ht="16.5" customHeight="1"/>
    <row r="2912" ht="16.5" customHeight="1"/>
    <row r="2913" ht="16.5" customHeight="1"/>
    <row r="2914" ht="16.5" customHeight="1"/>
    <row r="2915" ht="16.5" customHeight="1"/>
    <row r="2916" ht="17.25" customHeight="1"/>
    <row r="2917" ht="16.5" customHeight="1"/>
    <row r="2918" ht="16.5" customHeight="1"/>
    <row r="2919" ht="16.5" customHeight="1"/>
    <row r="2920" ht="16.5" customHeight="1"/>
    <row r="2921" ht="16.5" customHeight="1"/>
    <row r="2922" ht="16.5" customHeight="1"/>
    <row r="2923" ht="16.5" customHeight="1"/>
    <row r="2924" ht="16.5" customHeight="1"/>
    <row r="2925" ht="16.5" customHeight="1"/>
    <row r="2926" ht="16.5" customHeight="1"/>
    <row r="2927" ht="16.5" customHeight="1"/>
    <row r="2928" ht="16.5" customHeight="1"/>
    <row r="2929" ht="16.5" customHeight="1"/>
    <row r="2930" ht="16.5" customHeight="1"/>
    <row r="2931" ht="16.5" customHeight="1"/>
    <row r="2932" ht="16.5" customHeight="1"/>
    <row r="2933" ht="16.5" customHeight="1"/>
    <row r="2934" ht="16.5" customHeight="1"/>
    <row r="2935" ht="16.5" customHeight="1"/>
    <row r="2936" ht="16.5" customHeight="1"/>
    <row r="2937" ht="16.5" customHeight="1"/>
    <row r="2938" ht="16.5" customHeight="1"/>
    <row r="2939" ht="16.5" customHeight="1"/>
    <row r="2940" ht="17.25" customHeight="1"/>
    <row r="2941" ht="16.5" customHeight="1"/>
    <row r="2942" ht="16.5" customHeight="1"/>
    <row r="2943" ht="16.5" customHeight="1"/>
    <row r="2944" ht="16.5" customHeight="1"/>
    <row r="2945" ht="16.5" customHeight="1"/>
    <row r="2946" ht="16.5" customHeight="1"/>
    <row r="2947" ht="16.5" customHeight="1"/>
    <row r="2948" ht="16.5" customHeight="1"/>
    <row r="2949" ht="16.5" customHeight="1"/>
    <row r="2950" ht="16.5" customHeight="1"/>
    <row r="2951" ht="16.5" customHeight="1"/>
    <row r="2952" ht="16.5" customHeight="1"/>
    <row r="2953" ht="16.5" customHeight="1"/>
    <row r="2954" ht="16.5" customHeight="1"/>
    <row r="2955" ht="16.5" customHeight="1"/>
    <row r="2956" ht="16.5" customHeight="1"/>
    <row r="2957" ht="16.5" customHeight="1"/>
    <row r="2958" ht="16.5" customHeight="1"/>
    <row r="2959" ht="16.5" customHeight="1"/>
    <row r="2960" ht="16.5" customHeight="1"/>
    <row r="2961" ht="16.5" customHeight="1"/>
    <row r="2962" ht="16.5" customHeight="1"/>
    <row r="2963" ht="16.5" customHeight="1"/>
    <row r="2964" ht="17.25" customHeight="1"/>
    <row r="2965" ht="16.5" customHeight="1"/>
    <row r="2966" ht="16.5" customHeight="1"/>
    <row r="2967" ht="16.5" customHeight="1"/>
    <row r="2968" ht="16.5" customHeight="1"/>
    <row r="2969" ht="16.5" customHeight="1"/>
    <row r="2970" ht="16.5" customHeight="1"/>
    <row r="2971" ht="16.5" customHeight="1"/>
    <row r="2972" ht="16.5" customHeight="1"/>
    <row r="2973" ht="16.5" customHeight="1"/>
    <row r="2974" ht="16.5" customHeight="1"/>
    <row r="2975" ht="16.5" customHeight="1"/>
    <row r="2976" ht="16.5" customHeight="1"/>
    <row r="2977" ht="16.5" customHeight="1"/>
    <row r="2978" ht="16.5" customHeight="1"/>
    <row r="2979" ht="16.5" customHeight="1"/>
    <row r="2980" ht="16.5" customHeight="1"/>
    <row r="2981" ht="16.5" customHeight="1"/>
    <row r="2982" ht="16.5" customHeight="1"/>
    <row r="2983" ht="16.5" customHeight="1"/>
    <row r="2984" ht="16.5" customHeight="1"/>
    <row r="2985" ht="16.5" customHeight="1"/>
    <row r="2986" ht="16.5" customHeight="1"/>
    <row r="2987" ht="16.5" customHeight="1"/>
    <row r="2988" ht="17.25" customHeight="1"/>
    <row r="2989" ht="16.5" customHeight="1"/>
    <row r="2990" ht="16.5" customHeight="1"/>
    <row r="2991" ht="16.5" customHeight="1"/>
    <row r="2992" ht="16.5" customHeight="1"/>
    <row r="2993" ht="16.5" customHeight="1"/>
    <row r="2994" ht="16.5" customHeight="1"/>
    <row r="2995" ht="16.5" customHeight="1"/>
    <row r="2996" ht="16.5" customHeight="1"/>
    <row r="2997" ht="16.5" customHeight="1"/>
    <row r="2998" ht="16.5" customHeight="1"/>
    <row r="2999" ht="16.5" customHeight="1"/>
    <row r="3000" ht="16.5" customHeight="1"/>
    <row r="3001" ht="16.5" customHeight="1"/>
    <row r="3002" ht="16.5" customHeight="1"/>
    <row r="3003" ht="16.5" customHeight="1"/>
    <row r="3004" ht="16.5" customHeight="1"/>
    <row r="3005" ht="16.5" customHeight="1"/>
    <row r="3006" ht="16.5" customHeight="1"/>
    <row r="3007" ht="16.5" customHeight="1"/>
    <row r="3008" ht="16.5" customHeight="1"/>
    <row r="3009" ht="16.5" customHeight="1"/>
    <row r="3010" ht="16.5" customHeight="1"/>
    <row r="3011" ht="16.5" customHeight="1"/>
    <row r="3012" ht="17.25" customHeight="1"/>
    <row r="3013" ht="16.5" customHeight="1"/>
    <row r="3014" ht="16.5" customHeight="1"/>
    <row r="3015" ht="16.5" customHeight="1"/>
    <row r="3016" ht="16.5" customHeight="1"/>
    <row r="3017" ht="16.5" customHeight="1"/>
    <row r="3018" ht="16.5" customHeight="1"/>
    <row r="3019" ht="16.5" customHeight="1"/>
    <row r="3020" ht="16.5" customHeight="1"/>
    <row r="3021" ht="16.5" customHeight="1"/>
    <row r="3022" ht="16.5" customHeight="1"/>
    <row r="3023" ht="16.5" customHeight="1"/>
    <row r="3024" ht="16.5" customHeight="1"/>
    <row r="3025" ht="16.5" customHeight="1"/>
    <row r="3026" ht="16.5" customHeight="1"/>
    <row r="3027" ht="16.5" customHeight="1"/>
    <row r="3028" ht="16.5" customHeight="1"/>
    <row r="3029" ht="16.5" customHeight="1"/>
    <row r="3030" ht="16.5" customHeight="1"/>
    <row r="3031" ht="16.5" customHeight="1"/>
    <row r="3032" ht="16.5" customHeight="1"/>
    <row r="3033" ht="16.5" customHeight="1"/>
    <row r="3034" ht="16.5" customHeight="1"/>
    <row r="3035" ht="16.5" customHeight="1"/>
    <row r="3036" ht="17.25" customHeight="1"/>
    <row r="3037" ht="16.5" customHeight="1"/>
    <row r="3038" ht="16.5" customHeight="1"/>
    <row r="3039" ht="16.5" customHeight="1"/>
    <row r="3040" ht="16.5" customHeight="1"/>
    <row r="3041" ht="16.5" customHeight="1"/>
    <row r="3042" ht="16.5" customHeight="1"/>
    <row r="3043" ht="16.5" customHeight="1"/>
    <row r="3044" ht="16.5" customHeight="1"/>
    <row r="3045" ht="16.5" customHeight="1"/>
    <row r="3046" ht="16.5" customHeight="1"/>
    <row r="3047" ht="16.5" customHeight="1"/>
    <row r="3048" ht="16.5" customHeight="1"/>
    <row r="3049" ht="16.5" customHeight="1"/>
    <row r="3050" ht="16.5" customHeight="1"/>
    <row r="3051" ht="16.5" customHeight="1"/>
    <row r="3052" ht="16.5" customHeight="1"/>
    <row r="3053" ht="16.5" customHeight="1"/>
    <row r="3054" ht="16.5" customHeight="1"/>
    <row r="3055" ht="16.5" customHeight="1"/>
    <row r="3056" ht="16.5" customHeight="1"/>
    <row r="3057" ht="16.5" customHeight="1"/>
    <row r="3058" ht="16.5" customHeight="1"/>
    <row r="3059" ht="16.5" customHeight="1"/>
    <row r="3060" ht="17.25" customHeight="1"/>
    <row r="3061" ht="16.5" customHeight="1"/>
    <row r="3062" ht="16.5" customHeight="1"/>
    <row r="3063" ht="16.5" customHeight="1"/>
    <row r="3064" ht="16.5" customHeight="1"/>
    <row r="3065" ht="16.5" customHeight="1"/>
    <row r="3066" ht="16.5" customHeight="1"/>
    <row r="3067" ht="16.5" customHeight="1"/>
    <row r="3068" ht="16.5" customHeight="1"/>
    <row r="3069" ht="16.5" customHeight="1"/>
    <row r="3070" ht="16.5" customHeight="1"/>
    <row r="3071" ht="16.5" customHeight="1"/>
    <row r="3072" ht="16.5" customHeight="1"/>
    <row r="3073" ht="16.5" customHeight="1"/>
    <row r="3074" ht="16.5" customHeight="1"/>
    <row r="3075" ht="16.5" customHeight="1"/>
    <row r="3076" ht="16.5" customHeight="1"/>
    <row r="3077" ht="16.5" customHeight="1"/>
    <row r="3078" ht="16.5" customHeight="1"/>
    <row r="3079" ht="16.5" customHeight="1"/>
    <row r="3080" ht="16.5" customHeight="1"/>
    <row r="3081" ht="16.5" customHeight="1"/>
    <row r="3082" ht="16.5" customHeight="1"/>
    <row r="3083" ht="16.5" customHeight="1"/>
    <row r="3084" ht="17.25" customHeight="1"/>
    <row r="3085" ht="16.5" customHeight="1"/>
    <row r="3086" ht="16.5" customHeight="1"/>
    <row r="3087" ht="16.5" customHeight="1"/>
    <row r="3088" ht="16.5" customHeight="1"/>
    <row r="3089" ht="16.5" customHeight="1"/>
    <row r="3090" ht="16.5" customHeight="1"/>
    <row r="3091" ht="16.5" customHeight="1"/>
    <row r="3092" ht="16.5" customHeight="1"/>
    <row r="3093" ht="16.5" customHeight="1"/>
    <row r="3094" ht="16.5" customHeight="1"/>
    <row r="3095" ht="16.5" customHeight="1"/>
    <row r="3096" ht="16.5" customHeight="1"/>
    <row r="3097" ht="16.5" customHeight="1"/>
    <row r="3098" ht="16.5" customHeight="1"/>
    <row r="3099" ht="16.5" customHeight="1"/>
    <row r="3100" ht="16.5" customHeight="1"/>
    <row r="3101" ht="16.5" customHeight="1"/>
    <row r="3102" ht="16.5" customHeight="1"/>
    <row r="3103" ht="16.5" customHeight="1"/>
    <row r="3104" ht="16.5" customHeight="1"/>
    <row r="3105" ht="16.5" customHeight="1"/>
    <row r="3106" ht="16.5" customHeight="1"/>
    <row r="3107" ht="16.5" customHeight="1"/>
    <row r="3108" ht="17.25" customHeight="1"/>
    <row r="3109" ht="16.5" customHeight="1"/>
    <row r="3110" ht="16.5" customHeight="1"/>
    <row r="3111" ht="16.5" customHeight="1"/>
    <row r="3112" ht="16.5" customHeight="1"/>
    <row r="3113" ht="16.5" customHeight="1"/>
    <row r="3114" ht="16.5" customHeight="1"/>
    <row r="3115" ht="16.5" customHeight="1"/>
    <row r="3116" ht="16.5" customHeight="1"/>
    <row r="3117" ht="16.5" customHeight="1"/>
    <row r="3118" ht="16.5" customHeight="1"/>
    <row r="3119" ht="16.5" customHeight="1"/>
    <row r="3120" ht="16.5" customHeight="1"/>
    <row r="3121" ht="16.5" customHeight="1"/>
    <row r="3122" ht="16.5" customHeight="1"/>
    <row r="3123" ht="16.5" customHeight="1"/>
    <row r="3124" ht="16.5" customHeight="1"/>
    <row r="3125" ht="16.5" customHeight="1"/>
    <row r="3126" ht="16.5" customHeight="1"/>
    <row r="3127" ht="16.5" customHeight="1"/>
    <row r="3128" ht="16.5" customHeight="1"/>
    <row r="3129" ht="16.5" customHeight="1"/>
    <row r="3130" ht="16.5" customHeight="1"/>
    <row r="3131" ht="16.5" customHeight="1"/>
    <row r="3132" ht="17.25" customHeight="1"/>
    <row r="3133" ht="16.5" customHeight="1"/>
    <row r="3134" ht="16.5" customHeight="1"/>
    <row r="3135" ht="16.5" customHeight="1"/>
    <row r="3136" ht="16.5" customHeight="1"/>
    <row r="3137" ht="16.5" customHeight="1"/>
    <row r="3138" ht="16.5" customHeight="1"/>
    <row r="3139" ht="16.5" customHeight="1"/>
    <row r="3140" ht="16.5" customHeight="1"/>
    <row r="3141" ht="16.5" customHeight="1"/>
    <row r="3142" ht="16.5" customHeight="1"/>
    <row r="3143" ht="16.5" customHeight="1"/>
    <row r="3144" ht="16.5" customHeight="1"/>
    <row r="3145" ht="16.5" customHeight="1"/>
    <row r="3146" ht="16.5" customHeight="1"/>
    <row r="3147" ht="16.5" customHeight="1"/>
    <row r="3148" ht="16.5" customHeight="1"/>
    <row r="3149" ht="16.5" customHeight="1"/>
    <row r="3150" ht="16.5" customHeight="1"/>
    <row r="3151" ht="16.5" customHeight="1"/>
    <row r="3152" ht="16.5" customHeight="1"/>
    <row r="3153" ht="16.5" customHeight="1"/>
    <row r="3154" ht="16.5" customHeight="1"/>
    <row r="3155" ht="16.5" customHeight="1"/>
    <row r="3156" ht="17.25" customHeight="1"/>
    <row r="3157" ht="16.5" customHeight="1"/>
    <row r="3158" ht="16.5" customHeight="1"/>
    <row r="3159" ht="16.5" customHeight="1"/>
    <row r="3160" ht="16.5" customHeight="1"/>
    <row r="3161" ht="16.5" customHeight="1"/>
    <row r="3162" ht="16.5" customHeight="1"/>
    <row r="3163" ht="16.5" customHeight="1"/>
    <row r="3164" ht="16.5" customHeight="1"/>
    <row r="3165" ht="16.5" customHeight="1"/>
    <row r="3166" ht="16.5" customHeight="1"/>
    <row r="3167" ht="16.5" customHeight="1"/>
    <row r="3168" ht="16.5" customHeight="1"/>
    <row r="3169" ht="16.5" customHeight="1"/>
    <row r="3170" ht="16.5" customHeight="1"/>
    <row r="3171" ht="16.5" customHeight="1"/>
    <row r="3172" ht="16.5" customHeight="1"/>
    <row r="3173" ht="16.5" customHeight="1"/>
    <row r="3174" ht="16.5" customHeight="1"/>
    <row r="3175" ht="16.5" customHeight="1"/>
    <row r="3176" ht="16.5" customHeight="1"/>
    <row r="3177" ht="16.5" customHeight="1"/>
    <row r="3178" ht="16.5" customHeight="1"/>
    <row r="3179" ht="16.5" customHeight="1"/>
    <row r="3180" ht="17.25" customHeight="1"/>
    <row r="3181" ht="16.5" customHeight="1"/>
    <row r="3182" ht="16.5" customHeight="1"/>
    <row r="3183" ht="16.5" customHeight="1"/>
    <row r="3184" ht="16.5" customHeight="1"/>
    <row r="3185" ht="16.5" customHeight="1"/>
    <row r="3186" ht="16.5" customHeight="1"/>
    <row r="3187" ht="16.5" customHeight="1"/>
    <row r="3188" ht="16.5" customHeight="1"/>
    <row r="3189" ht="16.5" customHeight="1"/>
    <row r="3190" ht="16.5" customHeight="1"/>
    <row r="3191" ht="16.5" customHeight="1"/>
    <row r="3192" ht="16.5" customHeight="1"/>
    <row r="3193" ht="16.5" customHeight="1"/>
    <row r="3194" ht="16.5" customHeight="1"/>
    <row r="3195" ht="16.5" customHeight="1"/>
    <row r="3196" ht="16.5" customHeight="1"/>
    <row r="3197" ht="16.5" customHeight="1"/>
    <row r="3198" ht="16.5" customHeight="1"/>
    <row r="3199" ht="16.5" customHeight="1"/>
    <row r="3200" ht="16.5" customHeight="1"/>
    <row r="3201" ht="16.5" customHeight="1"/>
    <row r="3202" ht="16.5" customHeight="1"/>
    <row r="3203" ht="16.5" customHeight="1"/>
    <row r="3204" ht="17.25" customHeight="1"/>
    <row r="3205" ht="16.5" customHeight="1"/>
    <row r="3206" ht="16.5" customHeight="1"/>
    <row r="3207" ht="16.5" customHeight="1"/>
    <row r="3208" ht="16.5" customHeight="1"/>
    <row r="3209" ht="16.5" customHeight="1"/>
    <row r="3210" ht="16.5" customHeight="1"/>
    <row r="3211" ht="16.5" customHeight="1"/>
    <row r="3212" ht="16.5" customHeight="1"/>
    <row r="3213" ht="16.5" customHeight="1"/>
    <row r="3214" ht="16.5" customHeight="1"/>
    <row r="3215" ht="16.5" customHeight="1"/>
    <row r="3216" ht="16.5" customHeight="1"/>
    <row r="3217" ht="16.5" customHeight="1"/>
    <row r="3218" ht="16.5" customHeight="1"/>
    <row r="3219" ht="16.5" customHeight="1"/>
    <row r="3220" ht="16.5" customHeight="1"/>
    <row r="3221" ht="16.5" customHeight="1"/>
    <row r="3222" ht="16.5" customHeight="1"/>
    <row r="3223" ht="16.5" customHeight="1"/>
    <row r="3224" ht="16.5" customHeight="1"/>
    <row r="3225" ht="16.5" customHeight="1"/>
    <row r="3226" ht="16.5" customHeight="1"/>
    <row r="3227" ht="16.5" customHeight="1"/>
    <row r="3228" ht="17.25" customHeight="1"/>
    <row r="3229" ht="16.5" customHeight="1"/>
    <row r="3230" ht="16.5" customHeight="1"/>
    <row r="3231" ht="16.5" customHeight="1"/>
    <row r="3232" ht="16.5" customHeight="1"/>
    <row r="3233" ht="16.5" customHeight="1"/>
    <row r="3234" ht="16.5" customHeight="1"/>
    <row r="3235" ht="16.5" customHeight="1"/>
    <row r="3236" ht="16.5" customHeight="1"/>
    <row r="3237" ht="16.5" customHeight="1"/>
    <row r="3238" ht="16.5" customHeight="1"/>
    <row r="3239" ht="16.5" customHeight="1"/>
    <row r="3240" ht="16.5" customHeight="1"/>
    <row r="3241" ht="16.5" customHeight="1"/>
    <row r="3242" ht="16.5" customHeight="1"/>
    <row r="3243" ht="16.5" customHeight="1"/>
    <row r="3244" ht="16.5" customHeight="1"/>
    <row r="3245" ht="16.5" customHeight="1"/>
    <row r="3246" ht="16.5" customHeight="1"/>
    <row r="3247" ht="16.5" customHeight="1"/>
    <row r="3248" ht="16.5" customHeight="1"/>
    <row r="3249" ht="16.5" customHeight="1"/>
    <row r="3250" ht="16.5" customHeight="1"/>
    <row r="3251" ht="16.5" customHeight="1"/>
    <row r="3252" ht="17.25" customHeight="1"/>
    <row r="3253" ht="16.5" customHeight="1"/>
    <row r="3254" ht="16.5" customHeight="1"/>
    <row r="3255" ht="16.5" customHeight="1"/>
    <row r="3256" ht="16.5" customHeight="1"/>
    <row r="3257" ht="16.5" customHeight="1"/>
    <row r="3258" ht="16.5" customHeight="1"/>
    <row r="3259" ht="16.5" customHeight="1"/>
    <row r="3260" ht="16.5" customHeight="1"/>
    <row r="3261" ht="16.5" customHeight="1"/>
    <row r="3262" ht="16.5" customHeight="1"/>
    <row r="3263" ht="16.5" customHeight="1"/>
    <row r="3264" ht="16.5" customHeight="1"/>
    <row r="3265" ht="16.5" customHeight="1"/>
    <row r="3266" ht="16.5" customHeight="1"/>
    <row r="3267" ht="16.5" customHeight="1"/>
    <row r="3268" ht="16.5" customHeight="1"/>
    <row r="3269" ht="16.5" customHeight="1"/>
    <row r="3270" ht="16.5" customHeight="1"/>
    <row r="3271" ht="16.5" customHeight="1"/>
    <row r="3272" ht="16.5" customHeight="1"/>
    <row r="3273" ht="16.5" customHeight="1"/>
    <row r="3274" ht="16.5" customHeight="1"/>
    <row r="3275" ht="16.5" customHeight="1"/>
    <row r="3276" ht="17.25" customHeight="1"/>
    <row r="3277" ht="16.5" customHeight="1"/>
    <row r="3278" ht="16.5" customHeight="1"/>
    <row r="3279" ht="16.5" customHeight="1"/>
    <row r="3280" ht="16.5" customHeight="1"/>
    <row r="3281" ht="16.5" customHeight="1"/>
    <row r="3282" ht="16.5" customHeight="1"/>
    <row r="3283" ht="16.5" customHeight="1"/>
    <row r="3284" ht="16.5" customHeight="1"/>
    <row r="3285" ht="16.5" customHeight="1"/>
    <row r="3286" ht="16.5" customHeight="1"/>
    <row r="3287" ht="16.5" customHeight="1"/>
    <row r="3288" ht="16.5" customHeight="1"/>
    <row r="3289" ht="16.5" customHeight="1"/>
    <row r="3290" ht="16.5" customHeight="1"/>
    <row r="3291" ht="16.5" customHeight="1"/>
    <row r="3292" ht="16.5" customHeight="1"/>
    <row r="3293" ht="16.5" customHeight="1"/>
    <row r="3294" ht="16.5" customHeight="1"/>
    <row r="3295" ht="16.5" customHeight="1"/>
    <row r="3296" ht="16.5" customHeight="1"/>
    <row r="3297" ht="16.5" customHeight="1"/>
    <row r="3298" ht="16.5" customHeight="1"/>
    <row r="3299" ht="16.5" customHeight="1"/>
    <row r="3300" ht="17.25" customHeight="1"/>
    <row r="3301" ht="16.5" customHeight="1"/>
    <row r="3302" ht="16.5" customHeight="1"/>
    <row r="3303" ht="16.5" customHeight="1"/>
    <row r="3304" ht="16.5" customHeight="1"/>
    <row r="3305" ht="16.5" customHeight="1"/>
    <row r="3306" ht="16.5" customHeight="1"/>
    <row r="3307" ht="16.5" customHeight="1"/>
    <row r="3308" ht="16.5" customHeight="1"/>
    <row r="3309" ht="16.5" customHeight="1"/>
    <row r="3310" ht="16.5" customHeight="1"/>
    <row r="3311" ht="16.5" customHeight="1"/>
    <row r="3312" ht="16.5" customHeight="1"/>
    <row r="3313" ht="16.5" customHeight="1"/>
    <row r="3314" ht="16.5" customHeight="1"/>
    <row r="3315" ht="16.5" customHeight="1"/>
    <row r="3316" ht="16.5" customHeight="1"/>
    <row r="3317" ht="16.5" customHeight="1"/>
    <row r="3318" ht="16.5" customHeight="1"/>
    <row r="3319" ht="16.5" customHeight="1"/>
    <row r="3320" ht="16.5" customHeight="1"/>
    <row r="3321" ht="16.5" customHeight="1"/>
    <row r="3322" ht="16.5" customHeight="1"/>
    <row r="3323" ht="16.5" customHeight="1"/>
    <row r="3324" ht="17.25" customHeight="1"/>
    <row r="3325" ht="16.5" customHeight="1"/>
    <row r="3326" ht="16.5" customHeight="1"/>
    <row r="3327" ht="16.5" customHeight="1"/>
    <row r="3328" ht="16.5" customHeight="1"/>
    <row r="3329" ht="16.5" customHeight="1"/>
    <row r="3330" ht="16.5" customHeight="1"/>
    <row r="3331" ht="16.5" customHeight="1"/>
    <row r="3332" ht="16.5" customHeight="1"/>
    <row r="3333" ht="16.5" customHeight="1"/>
    <row r="3334" ht="16.5" customHeight="1"/>
    <row r="3335" ht="16.5" customHeight="1"/>
    <row r="3336" ht="16.5" customHeight="1"/>
    <row r="3337" ht="16.5" customHeight="1"/>
    <row r="3338" ht="16.5" customHeight="1"/>
    <row r="3339" ht="16.5" customHeight="1"/>
    <row r="3340" ht="16.5" customHeight="1"/>
    <row r="3341" ht="16.5" customHeight="1"/>
    <row r="3342" ht="16.5" customHeight="1"/>
    <row r="3343" ht="16.5" customHeight="1"/>
    <row r="3344" ht="16.5" customHeight="1"/>
    <row r="3345" ht="16.5" customHeight="1"/>
    <row r="3346" ht="16.5" customHeight="1"/>
    <row r="3347" ht="16.5" customHeight="1"/>
    <row r="3348" ht="17.25" customHeight="1"/>
    <row r="3349" ht="16.5" customHeight="1"/>
    <row r="3350" ht="16.5" customHeight="1"/>
    <row r="3351" ht="16.5" customHeight="1"/>
    <row r="3352" ht="16.5" customHeight="1"/>
    <row r="3353" ht="16.5" customHeight="1"/>
    <row r="3354" ht="16.5" customHeight="1"/>
    <row r="3355" ht="16.5" customHeight="1"/>
    <row r="3356" ht="16.5" customHeight="1"/>
    <row r="3357" ht="16.5" customHeight="1"/>
    <row r="3358" ht="16.5" customHeight="1"/>
    <row r="3359" ht="16.5" customHeight="1"/>
    <row r="3360" ht="16.5" customHeight="1"/>
    <row r="3361" ht="16.5" customHeight="1"/>
    <row r="3362" ht="16.5" customHeight="1"/>
    <row r="3363" ht="16.5" customHeight="1"/>
    <row r="3364" ht="16.5" customHeight="1"/>
    <row r="3365" ht="16.5" customHeight="1"/>
    <row r="3366" ht="16.5" customHeight="1"/>
    <row r="3367" ht="16.5" customHeight="1"/>
    <row r="3368" ht="16.5" customHeight="1"/>
    <row r="3369" ht="16.5" customHeight="1"/>
    <row r="3370" ht="16.5" customHeight="1"/>
    <row r="3371" ht="16.5" customHeight="1"/>
    <row r="3372" ht="17.25" customHeight="1"/>
    <row r="3373" ht="16.5" customHeight="1"/>
    <row r="3374" ht="16.5" customHeight="1"/>
    <row r="3375" ht="16.5" customHeight="1"/>
    <row r="3376" ht="16.5" customHeight="1"/>
    <row r="3377" ht="16.5" customHeight="1"/>
    <row r="3378" ht="16.5" customHeight="1"/>
    <row r="3379" ht="16.5" customHeight="1"/>
    <row r="3380" ht="16.5" customHeight="1"/>
    <row r="3381" ht="16.5" customHeight="1"/>
    <row r="3382" ht="16.5" customHeight="1"/>
    <row r="3383" ht="16.5" customHeight="1"/>
    <row r="3384" ht="16.5" customHeight="1"/>
    <row r="3385" ht="16.5" customHeight="1"/>
    <row r="3386" ht="16.5" customHeight="1"/>
    <row r="3387" ht="16.5" customHeight="1"/>
    <row r="3388" ht="16.5" customHeight="1"/>
    <row r="3389" ht="16.5" customHeight="1"/>
    <row r="3390" ht="16.5" customHeight="1"/>
    <row r="3391" ht="16.5" customHeight="1"/>
    <row r="3392" ht="16.5" customHeight="1"/>
    <row r="3393" ht="16.5" customHeight="1"/>
    <row r="3394" ht="16.5" customHeight="1"/>
    <row r="3395" ht="16.5" customHeight="1"/>
    <row r="3396" ht="17.25" customHeight="1"/>
    <row r="3397" ht="16.5" customHeight="1"/>
    <row r="3398" ht="16.5" customHeight="1"/>
    <row r="3399" ht="16.5" customHeight="1"/>
    <row r="3400" ht="16.5" customHeight="1"/>
    <row r="3401" ht="16.5" customHeight="1"/>
    <row r="3402" ht="16.5" customHeight="1"/>
    <row r="3403" ht="16.5" customHeight="1"/>
    <row r="3404" ht="16.5" customHeight="1"/>
    <row r="3405" ht="16.5" customHeight="1"/>
    <row r="3406" ht="16.5" customHeight="1"/>
    <row r="3407" ht="16.5" customHeight="1"/>
    <row r="3408" ht="16.5" customHeight="1"/>
    <row r="3409" ht="16.5" customHeight="1"/>
    <row r="3410" ht="16.5" customHeight="1"/>
    <row r="3411" ht="16.5" customHeight="1"/>
    <row r="3412" ht="16.5" customHeight="1"/>
    <row r="3413" ht="16.5" customHeight="1"/>
    <row r="3414" ht="16.5" customHeight="1"/>
    <row r="3415" ht="16.5" customHeight="1"/>
    <row r="3416" ht="16.5" customHeight="1"/>
    <row r="3417" ht="16.5" customHeight="1"/>
    <row r="3418" ht="16.5" customHeight="1"/>
    <row r="3419" ht="16.5" customHeight="1"/>
    <row r="3420" ht="17.25" customHeight="1"/>
    <row r="3421" ht="16.5" customHeight="1"/>
    <row r="3422" ht="16.5" customHeight="1"/>
    <row r="3423" ht="16.5" customHeight="1"/>
    <row r="3424" ht="16.5" customHeight="1"/>
    <row r="3425" ht="16.5" customHeight="1"/>
    <row r="3426" ht="16.5" customHeight="1"/>
    <row r="3427" ht="16.5" customHeight="1"/>
    <row r="3428" ht="16.5" customHeight="1"/>
    <row r="3429" ht="16.5" customHeight="1"/>
    <row r="3430" ht="16.5" customHeight="1"/>
    <row r="3431" ht="16.5" customHeight="1"/>
    <row r="3432" ht="16.5" customHeight="1"/>
    <row r="3433" ht="16.5" customHeight="1"/>
    <row r="3434" ht="16.5" customHeight="1"/>
    <row r="3435" ht="16.5" customHeight="1"/>
    <row r="3436" ht="16.5" customHeight="1"/>
    <row r="3437" ht="16.5" customHeight="1"/>
    <row r="3438" ht="16.5" customHeight="1"/>
    <row r="3439" ht="16.5" customHeight="1"/>
    <row r="3440" ht="16.5" customHeight="1"/>
    <row r="3441" ht="16.5" customHeight="1"/>
    <row r="3442" ht="16.5" customHeight="1"/>
    <row r="3443" ht="16.5" customHeight="1"/>
    <row r="3444" ht="17.25" customHeight="1"/>
    <row r="3445" ht="16.5" customHeight="1"/>
    <row r="3446" ht="16.5" customHeight="1"/>
    <row r="3447" ht="16.5" customHeight="1"/>
    <row r="3448" ht="16.5" customHeight="1"/>
    <row r="3449" ht="16.5" customHeight="1"/>
    <row r="3450" ht="16.5" customHeight="1"/>
    <row r="3451" ht="16.5" customHeight="1"/>
    <row r="3452" ht="16.5" customHeight="1"/>
    <row r="3453" ht="16.5" customHeight="1"/>
    <row r="3454" ht="16.5" customHeight="1"/>
    <row r="3455" ht="16.5" customHeight="1"/>
    <row r="3456" ht="16.5" customHeight="1"/>
    <row r="3457" ht="16.5" customHeight="1"/>
    <row r="3458" ht="16.5" customHeight="1"/>
    <row r="3459" ht="16.5" customHeight="1"/>
    <row r="3460" ht="16.5" customHeight="1"/>
    <row r="3461" ht="16.5" customHeight="1"/>
    <row r="3462" ht="16.5" customHeight="1"/>
    <row r="3463" ht="16.5" customHeight="1"/>
    <row r="3464" ht="16.5" customHeight="1"/>
    <row r="3465" ht="16.5" customHeight="1"/>
    <row r="3466" ht="16.5" customHeight="1"/>
    <row r="3467" ht="16.5" customHeight="1"/>
    <row r="3468" ht="17.25" customHeight="1"/>
    <row r="3469" ht="16.5" customHeight="1"/>
    <row r="3470" ht="16.5" customHeight="1"/>
    <row r="3471" ht="16.5" customHeight="1"/>
    <row r="3472" ht="16.5" customHeight="1"/>
    <row r="3473" ht="16.5" customHeight="1"/>
    <row r="3474" ht="16.5" customHeight="1"/>
    <row r="3475" ht="16.5" customHeight="1"/>
    <row r="3476" ht="16.5" customHeight="1"/>
    <row r="3477" ht="16.5" customHeight="1"/>
    <row r="3478" ht="16.5" customHeight="1"/>
    <row r="3479" ht="16.5" customHeight="1"/>
    <row r="3480" ht="16.5" customHeight="1"/>
    <row r="3481" ht="16.5" customHeight="1"/>
    <row r="3482" ht="16.5" customHeight="1"/>
    <row r="3483" ht="16.5" customHeight="1"/>
    <row r="3484" ht="16.5" customHeight="1"/>
    <row r="3485" ht="16.5" customHeight="1"/>
    <row r="3486" ht="16.5" customHeight="1"/>
    <row r="3487" ht="16.5" customHeight="1"/>
    <row r="3488" ht="16.5" customHeight="1"/>
    <row r="3489" ht="16.5" customHeight="1"/>
    <row r="3490" ht="16.5" customHeight="1"/>
    <row r="3491" ht="16.5" customHeight="1"/>
    <row r="3492" ht="17.25" customHeight="1"/>
    <row r="3493" ht="16.5" customHeight="1"/>
    <row r="3494" ht="16.5" customHeight="1"/>
    <row r="3495" ht="16.5" customHeight="1"/>
    <row r="3496" ht="16.5" customHeight="1"/>
    <row r="3497" ht="16.5" customHeight="1"/>
    <row r="3498" ht="16.5" customHeight="1"/>
    <row r="3499" ht="16.5" customHeight="1"/>
    <row r="3500" ht="16.5" customHeight="1"/>
    <row r="3501" ht="16.5" customHeight="1"/>
    <row r="3502" ht="16.5" customHeight="1"/>
    <row r="3503" ht="16.5" customHeight="1"/>
    <row r="3504" ht="16.5" customHeight="1"/>
    <row r="3505" ht="16.5" customHeight="1"/>
    <row r="3506" ht="16.5" customHeight="1"/>
    <row r="3507" ht="16.5" customHeight="1"/>
    <row r="3508" ht="16.5" customHeight="1"/>
    <row r="3509" ht="16.5" customHeight="1"/>
    <row r="3510" ht="16.5" customHeight="1"/>
    <row r="3511" ht="16.5" customHeight="1"/>
    <row r="3512" ht="16.5" customHeight="1"/>
    <row r="3513" ht="16.5" customHeight="1"/>
    <row r="3514" ht="16.5" customHeight="1"/>
    <row r="3515" ht="16.5" customHeight="1"/>
    <row r="3516" ht="17.25" customHeight="1"/>
    <row r="3517" ht="16.5" customHeight="1"/>
    <row r="3518" ht="16.5" customHeight="1"/>
    <row r="3519" ht="16.5" customHeight="1"/>
    <row r="3520" ht="16.5" customHeight="1"/>
    <row r="3521" ht="16.5" customHeight="1"/>
    <row r="3522" ht="16.5" customHeight="1"/>
    <row r="3523" ht="16.5" customHeight="1"/>
    <row r="3524" ht="16.5" customHeight="1"/>
    <row r="3525" ht="16.5" customHeight="1"/>
    <row r="3526" ht="16.5" customHeight="1"/>
    <row r="3527" ht="16.5" customHeight="1"/>
    <row r="3528" ht="16.5" customHeight="1"/>
    <row r="3529" ht="16.5" customHeight="1"/>
    <row r="3530" ht="16.5" customHeight="1"/>
    <row r="3531" ht="16.5" customHeight="1"/>
    <row r="3532" ht="16.5" customHeight="1"/>
    <row r="3533" ht="16.5" customHeight="1"/>
    <row r="3534" ht="16.5" customHeight="1"/>
    <row r="3535" ht="16.5" customHeight="1"/>
    <row r="3536" ht="16.5" customHeight="1"/>
    <row r="3537" ht="16.5" customHeight="1"/>
    <row r="3538" ht="16.5" customHeight="1"/>
    <row r="3539" ht="16.5" customHeight="1"/>
    <row r="3540" ht="17.25" customHeight="1"/>
    <row r="3541" ht="16.5" customHeight="1"/>
    <row r="3542" ht="16.5" customHeight="1"/>
    <row r="3543" ht="16.5" customHeight="1"/>
    <row r="3544" ht="16.5" customHeight="1"/>
    <row r="3545" ht="16.5" customHeight="1"/>
    <row r="3546" ht="16.5" customHeight="1"/>
    <row r="3547" ht="16.5" customHeight="1"/>
    <row r="3548" ht="16.5" customHeight="1"/>
    <row r="3549" ht="16.5" customHeight="1"/>
    <row r="3550" ht="16.5" customHeight="1"/>
    <row r="3551" ht="16.5" customHeight="1"/>
    <row r="3552" ht="16.5" customHeight="1"/>
    <row r="3553" ht="16.5" customHeight="1"/>
    <row r="3554" ht="16.5" customHeight="1"/>
    <row r="3555" ht="16.5" customHeight="1"/>
    <row r="3556" ht="16.5" customHeight="1"/>
    <row r="3557" ht="16.5" customHeight="1"/>
    <row r="3558" ht="16.5" customHeight="1"/>
    <row r="3559" ht="16.5" customHeight="1"/>
    <row r="3560" ht="16.5" customHeight="1"/>
    <row r="3561" ht="16.5" customHeight="1"/>
    <row r="3562" ht="16.5" customHeight="1"/>
    <row r="3563" ht="16.5" customHeight="1"/>
    <row r="3564" ht="17.25" customHeight="1"/>
    <row r="3565" ht="16.5" customHeight="1"/>
    <row r="3566" ht="16.5" customHeight="1"/>
    <row r="3567" ht="16.5" customHeight="1"/>
    <row r="3568" ht="16.5" customHeight="1"/>
    <row r="3569" ht="16.5" customHeight="1"/>
    <row r="3570" ht="16.5" customHeight="1"/>
    <row r="3571" ht="16.5" customHeight="1"/>
    <row r="3572" ht="16.5" customHeight="1"/>
    <row r="3573" ht="16.5" customHeight="1"/>
    <row r="3574" ht="16.5" customHeight="1"/>
    <row r="3575" ht="16.5" customHeight="1"/>
    <row r="3576" ht="16.5" customHeight="1"/>
    <row r="3577" ht="16.5" customHeight="1"/>
    <row r="3578" ht="16.5" customHeight="1"/>
    <row r="3579" ht="16.5" customHeight="1"/>
    <row r="3580" ht="16.5" customHeight="1"/>
    <row r="3581" ht="16.5" customHeight="1"/>
    <row r="3582" ht="16.5" customHeight="1"/>
    <row r="3583" ht="16.5" customHeight="1"/>
    <row r="3584" ht="16.5" customHeight="1"/>
    <row r="3585" ht="16.5" customHeight="1"/>
    <row r="3586" ht="16.5" customHeight="1"/>
    <row r="3587" ht="16.5" customHeight="1"/>
    <row r="3588" ht="17.25" customHeight="1"/>
    <row r="3589" ht="16.5" customHeight="1"/>
    <row r="3590" ht="16.5" customHeight="1"/>
    <row r="3591" ht="16.5" customHeight="1"/>
    <row r="3592" ht="16.5" customHeight="1"/>
    <row r="3593" ht="16.5" customHeight="1"/>
    <row r="3594" ht="16.5" customHeight="1"/>
    <row r="3595" ht="16.5" customHeight="1"/>
    <row r="3596" ht="16.5" customHeight="1"/>
    <row r="3597" ht="16.5" customHeight="1"/>
    <row r="3598" ht="16.5" customHeight="1"/>
    <row r="3599" ht="16.5" customHeight="1"/>
    <row r="3600" ht="16.5" customHeight="1"/>
    <row r="3601" ht="16.5" customHeight="1"/>
    <row r="3602" ht="16.5" customHeight="1"/>
    <row r="3603" ht="16.5" customHeight="1"/>
    <row r="3604" ht="16.5" customHeight="1"/>
    <row r="3605" ht="16.5" customHeight="1"/>
    <row r="3606" ht="16.5" customHeight="1"/>
    <row r="3607" ht="16.5" customHeight="1"/>
    <row r="3608" ht="16.5" customHeight="1"/>
    <row r="3609" ht="16.5" customHeight="1"/>
    <row r="3610" ht="16.5" customHeight="1"/>
    <row r="3611" ht="16.5" customHeight="1"/>
    <row r="3612" ht="17.25" customHeight="1"/>
    <row r="3613" ht="16.5" customHeight="1"/>
    <row r="3614" ht="16.5" customHeight="1"/>
    <row r="3615" ht="16.5" customHeight="1"/>
    <row r="3616" ht="16.5" customHeight="1"/>
    <row r="3617" ht="16.5" customHeight="1"/>
    <row r="3618" ht="16.5" customHeight="1"/>
    <row r="3619" ht="16.5" customHeight="1"/>
    <row r="3620" ht="16.5" customHeight="1"/>
    <row r="3621" ht="16.5" customHeight="1"/>
    <row r="3622" ht="16.5" customHeight="1"/>
    <row r="3623" ht="16.5" customHeight="1"/>
    <row r="3624" ht="16.5" customHeight="1"/>
    <row r="3625" ht="16.5" customHeight="1"/>
    <row r="3626" ht="16.5" customHeight="1"/>
    <row r="3627" ht="16.5" customHeight="1"/>
    <row r="3628" ht="16.5" customHeight="1"/>
    <row r="3629" ht="16.5" customHeight="1"/>
    <row r="3630" ht="16.5" customHeight="1"/>
    <row r="3631" ht="16.5" customHeight="1"/>
    <row r="3632" ht="16.5" customHeight="1"/>
    <row r="3633" ht="16.5" customHeight="1"/>
    <row r="3634" ht="16.5" customHeight="1"/>
    <row r="3635" ht="16.5" customHeight="1"/>
    <row r="3636" ht="17.25" customHeight="1"/>
    <row r="3637" ht="16.5" customHeight="1"/>
    <row r="3638" ht="16.5" customHeight="1"/>
    <row r="3639" ht="16.5" customHeight="1"/>
    <row r="3640" ht="16.5" customHeight="1"/>
    <row r="3641" ht="16.5" customHeight="1"/>
    <row r="3642" ht="16.5" customHeight="1"/>
    <row r="3643" ht="16.5" customHeight="1"/>
    <row r="3644" ht="16.5" customHeight="1"/>
    <row r="3645" ht="16.5" customHeight="1"/>
    <row r="3646" ht="16.5" customHeight="1"/>
    <row r="3647" ht="16.5" customHeight="1"/>
    <row r="3648" ht="16.5" customHeight="1"/>
    <row r="3649" ht="16.5" customHeight="1"/>
    <row r="3650" ht="16.5" customHeight="1"/>
    <row r="3651" ht="16.5" customHeight="1"/>
    <row r="3652" ht="16.5" customHeight="1"/>
    <row r="3653" ht="16.5" customHeight="1"/>
    <row r="3654" ht="16.5" customHeight="1"/>
    <row r="3655" ht="16.5" customHeight="1"/>
    <row r="3656" ht="16.5" customHeight="1"/>
    <row r="3657" ht="16.5" customHeight="1"/>
    <row r="3658" ht="16.5" customHeight="1"/>
    <row r="3659" ht="16.5" customHeight="1"/>
    <row r="3660" ht="17.25" customHeight="1"/>
    <row r="3661" ht="16.5" customHeight="1"/>
    <row r="3662" ht="16.5" customHeight="1"/>
    <row r="3663" ht="16.5" customHeight="1"/>
    <row r="3664" ht="16.5" customHeight="1"/>
    <row r="3665" ht="16.5" customHeight="1"/>
    <row r="3666" ht="16.5" customHeight="1"/>
    <row r="3667" ht="16.5" customHeight="1"/>
    <row r="3668" ht="16.5" customHeight="1"/>
    <row r="3669" ht="16.5" customHeight="1"/>
    <row r="3670" ht="16.5" customHeight="1"/>
    <row r="3671" ht="16.5" customHeight="1"/>
    <row r="3672" ht="16.5" customHeight="1"/>
    <row r="3673" ht="16.5" customHeight="1"/>
    <row r="3674" ht="16.5" customHeight="1"/>
    <row r="3675" ht="16.5" customHeight="1"/>
    <row r="3676" ht="16.5" customHeight="1"/>
    <row r="3677" ht="16.5" customHeight="1"/>
    <row r="3678" ht="16.5" customHeight="1"/>
    <row r="3679" ht="16.5" customHeight="1"/>
    <row r="3680" ht="16.5" customHeight="1"/>
    <row r="3681" ht="16.5" customHeight="1"/>
    <row r="3682" ht="16.5" customHeight="1"/>
    <row r="3683" ht="16.5" customHeight="1"/>
    <row r="3684" ht="17.25" customHeight="1"/>
    <row r="3685" ht="16.5" customHeight="1"/>
    <row r="3686" ht="16.5" customHeight="1"/>
    <row r="3687" ht="16.5" customHeight="1"/>
    <row r="3688" ht="16.5" customHeight="1"/>
    <row r="3689" ht="16.5" customHeight="1"/>
    <row r="3690" ht="16.5" customHeight="1"/>
    <row r="3691" ht="16.5" customHeight="1"/>
    <row r="3692" ht="16.5" customHeight="1"/>
    <row r="3693" ht="16.5" customHeight="1"/>
    <row r="3694" ht="16.5" customHeight="1"/>
    <row r="3695" ht="16.5" customHeight="1"/>
    <row r="3696" ht="16.5" customHeight="1"/>
    <row r="3697" ht="16.5" customHeight="1"/>
    <row r="3698" ht="16.5" customHeight="1"/>
    <row r="3699" ht="16.5" customHeight="1"/>
    <row r="3700" ht="16.5" customHeight="1"/>
    <row r="3701" ht="16.5" customHeight="1"/>
    <row r="3702" ht="16.5" customHeight="1"/>
    <row r="3703" ht="16.5" customHeight="1"/>
    <row r="3704" ht="16.5" customHeight="1"/>
    <row r="3705" ht="16.5" customHeight="1"/>
    <row r="3706" ht="16.5" customHeight="1"/>
    <row r="3707" ht="16.5" customHeight="1"/>
    <row r="3708" ht="17.25" customHeight="1"/>
    <row r="3709" ht="16.5" customHeight="1"/>
    <row r="3710" ht="16.5" customHeight="1"/>
    <row r="3711" ht="16.5" customHeight="1"/>
    <row r="3712" ht="16.5" customHeight="1"/>
    <row r="3713" ht="16.5" customHeight="1"/>
    <row r="3714" ht="16.5" customHeight="1"/>
    <row r="3715" ht="16.5" customHeight="1"/>
    <row r="3716" ht="16.5" customHeight="1"/>
    <row r="3717" ht="16.5" customHeight="1"/>
    <row r="3718" ht="16.5" customHeight="1"/>
    <row r="3719" ht="16.5" customHeight="1"/>
    <row r="3720" ht="16.5" customHeight="1"/>
    <row r="3721" ht="16.5" customHeight="1"/>
    <row r="3722" ht="16.5" customHeight="1"/>
    <row r="3723" ht="16.5" customHeight="1"/>
    <row r="3724" ht="16.5" customHeight="1"/>
    <row r="3725" ht="16.5" customHeight="1"/>
    <row r="3726" ht="16.5" customHeight="1"/>
    <row r="3727" ht="16.5" customHeight="1"/>
    <row r="3728" ht="16.5" customHeight="1"/>
    <row r="3729" ht="16.5" customHeight="1"/>
    <row r="3730" ht="16.5" customHeight="1"/>
    <row r="3731" ht="16.5" customHeight="1"/>
    <row r="3732" ht="17.25" customHeight="1"/>
    <row r="3733" ht="16.5" customHeight="1"/>
    <row r="3734" ht="16.5" customHeight="1"/>
    <row r="3735" ht="16.5" customHeight="1"/>
    <row r="3736" ht="16.5" customHeight="1"/>
    <row r="3737" ht="16.5" customHeight="1"/>
    <row r="3738" ht="16.5" customHeight="1"/>
    <row r="3739" ht="16.5" customHeight="1"/>
    <row r="3740" ht="16.5" customHeight="1"/>
    <row r="3741" ht="16.5" customHeight="1"/>
    <row r="3742" ht="16.5" customHeight="1"/>
    <row r="3743" ht="16.5" customHeight="1"/>
    <row r="3744" ht="16.5" customHeight="1"/>
    <row r="3745" ht="16.5" customHeight="1"/>
    <row r="3746" ht="16.5" customHeight="1"/>
    <row r="3747" ht="16.5" customHeight="1"/>
    <row r="3748" ht="16.5" customHeight="1"/>
    <row r="3749" ht="16.5" customHeight="1"/>
    <row r="3750" ht="16.5" customHeight="1"/>
    <row r="3751" ht="16.5" customHeight="1"/>
    <row r="3752" ht="16.5" customHeight="1"/>
    <row r="3753" ht="16.5" customHeight="1"/>
    <row r="3754" ht="16.5" customHeight="1"/>
    <row r="3755" ht="16.5" customHeight="1"/>
    <row r="3756" ht="17.25" customHeight="1"/>
    <row r="3757" ht="16.5" customHeight="1"/>
    <row r="3758" ht="16.5" customHeight="1"/>
    <row r="3759" ht="16.5" customHeight="1"/>
    <row r="3760" ht="16.5" customHeight="1"/>
    <row r="3761" ht="16.5" customHeight="1"/>
    <row r="3762" ht="16.5" customHeight="1"/>
    <row r="3763" ht="16.5" customHeight="1"/>
    <row r="3764" ht="16.5" customHeight="1"/>
    <row r="3765" ht="16.5" customHeight="1"/>
    <row r="3766" ht="16.5" customHeight="1"/>
    <row r="3767" ht="16.5" customHeight="1"/>
    <row r="3768" ht="16.5" customHeight="1"/>
    <row r="3769" ht="16.5" customHeight="1"/>
    <row r="3770" ht="16.5" customHeight="1"/>
    <row r="3771" ht="16.5" customHeight="1"/>
    <row r="3772" ht="16.5" customHeight="1"/>
    <row r="3773" ht="16.5" customHeight="1"/>
    <row r="3774" ht="16.5" customHeight="1"/>
    <row r="3775" ht="16.5" customHeight="1"/>
    <row r="3776" ht="16.5" customHeight="1"/>
    <row r="3777" ht="16.5" customHeight="1"/>
    <row r="3778" ht="16.5" customHeight="1"/>
    <row r="3779" ht="16.5" customHeight="1"/>
    <row r="3780" ht="17.25" customHeight="1"/>
    <row r="3781" ht="16.5" customHeight="1"/>
    <row r="3782" ht="16.5" customHeight="1"/>
    <row r="3783" ht="16.5" customHeight="1"/>
    <row r="3784" ht="16.5" customHeight="1"/>
    <row r="3785" ht="16.5" customHeight="1"/>
    <row r="3786" ht="16.5" customHeight="1"/>
    <row r="3787" ht="16.5" customHeight="1"/>
    <row r="3788" ht="16.5" customHeight="1"/>
    <row r="3789" ht="16.5" customHeight="1"/>
    <row r="3790" ht="16.5" customHeight="1"/>
    <row r="3791" ht="16.5" customHeight="1"/>
    <row r="3792" ht="16.5" customHeight="1"/>
    <row r="3793" ht="16.5" customHeight="1"/>
    <row r="3794" ht="16.5" customHeight="1"/>
    <row r="3795" ht="16.5" customHeight="1"/>
    <row r="3796" ht="16.5" customHeight="1"/>
    <row r="3797" ht="16.5" customHeight="1"/>
    <row r="3798" ht="16.5" customHeight="1"/>
    <row r="3799" ht="16.5" customHeight="1"/>
    <row r="3800" ht="16.5" customHeight="1"/>
    <row r="3801" ht="16.5" customHeight="1"/>
    <row r="3802" ht="16.5" customHeight="1"/>
    <row r="3803" ht="16.5" customHeight="1"/>
    <row r="3804" ht="17.25" customHeight="1"/>
    <row r="3805" ht="16.5" customHeight="1"/>
    <row r="3806" ht="16.5" customHeight="1"/>
    <row r="3807" ht="16.5" customHeight="1"/>
    <row r="3808" ht="16.5" customHeight="1"/>
    <row r="3809" ht="16.5" customHeight="1"/>
    <row r="3810" ht="16.5" customHeight="1"/>
    <row r="3811" ht="16.5" customHeight="1"/>
    <row r="3812" ht="16.5" customHeight="1"/>
    <row r="3813" ht="16.5" customHeight="1"/>
    <row r="3814" ht="16.5" customHeight="1"/>
    <row r="3815" ht="16.5" customHeight="1"/>
    <row r="3816" ht="16.5" customHeight="1"/>
    <row r="3817" ht="16.5" customHeight="1"/>
    <row r="3818" ht="16.5" customHeight="1"/>
    <row r="3819" ht="16.5" customHeight="1"/>
    <row r="3820" ht="16.5" customHeight="1"/>
    <row r="3821" ht="16.5" customHeight="1"/>
    <row r="3822" ht="16.5" customHeight="1"/>
    <row r="3823" ht="16.5" customHeight="1"/>
    <row r="3824" ht="16.5" customHeight="1"/>
    <row r="3825" ht="16.5" customHeight="1"/>
    <row r="3826" ht="16.5" customHeight="1"/>
    <row r="3827" ht="16.5" customHeight="1"/>
    <row r="3828" ht="17.25" customHeight="1"/>
    <row r="3829" ht="16.5" customHeight="1"/>
    <row r="3830" ht="16.5" customHeight="1"/>
    <row r="3831" ht="16.5" customHeight="1"/>
    <row r="3832" ht="16.5" customHeight="1"/>
    <row r="3833" ht="16.5" customHeight="1"/>
    <row r="3834" ht="16.5" customHeight="1"/>
    <row r="3835" ht="16.5" customHeight="1"/>
    <row r="3836" ht="16.5" customHeight="1"/>
    <row r="3837" ht="16.5" customHeight="1"/>
    <row r="3838" ht="16.5" customHeight="1"/>
    <row r="3839" ht="16.5" customHeight="1"/>
    <row r="3840" ht="16.5" customHeight="1"/>
    <row r="3841" ht="16.5" customHeight="1"/>
    <row r="3842" ht="16.5" customHeight="1"/>
    <row r="3843" ht="16.5" customHeight="1"/>
    <row r="3844" ht="16.5" customHeight="1"/>
    <row r="3845" ht="16.5" customHeight="1"/>
    <row r="3846" ht="16.5" customHeight="1"/>
    <row r="3847" ht="16.5" customHeight="1"/>
    <row r="3848" ht="16.5" customHeight="1"/>
    <row r="3849" ht="16.5" customHeight="1"/>
    <row r="3850" ht="16.5" customHeight="1"/>
    <row r="3851" ht="16.5" customHeight="1"/>
    <row r="3852" ht="17.25" customHeight="1"/>
    <row r="3853" ht="16.5" customHeight="1"/>
    <row r="3854" ht="16.5" customHeight="1"/>
    <row r="3855" ht="16.5" customHeight="1"/>
    <row r="3856" ht="16.5" customHeight="1"/>
    <row r="3857" ht="16.5" customHeight="1"/>
    <row r="3858" ht="16.5" customHeight="1"/>
    <row r="3859" ht="16.5" customHeight="1"/>
    <row r="3860" ht="16.5" customHeight="1"/>
    <row r="3861" ht="16.5" customHeight="1"/>
    <row r="3862" ht="16.5" customHeight="1"/>
    <row r="3863" ht="16.5" customHeight="1"/>
    <row r="3864" ht="16.5" customHeight="1"/>
    <row r="3865" ht="16.5" customHeight="1"/>
    <row r="3866" ht="16.5" customHeight="1"/>
    <row r="3867" ht="16.5" customHeight="1"/>
    <row r="3868" ht="16.5" customHeight="1"/>
    <row r="3869" ht="16.5" customHeight="1"/>
    <row r="3870" ht="16.5" customHeight="1"/>
    <row r="3871" ht="16.5" customHeight="1"/>
    <row r="3872" ht="16.5" customHeight="1"/>
    <row r="3873" ht="16.5" customHeight="1"/>
    <row r="3874" ht="16.5" customHeight="1"/>
    <row r="3875" ht="16.5" customHeight="1"/>
    <row r="3876" ht="17.25" customHeight="1"/>
    <row r="3877" ht="16.5" customHeight="1"/>
    <row r="3878" ht="16.5" customHeight="1"/>
    <row r="3879" ht="16.5" customHeight="1"/>
    <row r="3880" ht="16.5" customHeight="1"/>
    <row r="3881" ht="16.5" customHeight="1"/>
    <row r="3882" ht="16.5" customHeight="1"/>
    <row r="3883" ht="16.5" customHeight="1"/>
    <row r="3884" ht="16.5" customHeight="1"/>
    <row r="3885" ht="16.5" customHeight="1"/>
    <row r="3886" ht="16.5" customHeight="1"/>
    <row r="3887" ht="16.5" customHeight="1"/>
    <row r="3888" ht="16.5" customHeight="1"/>
    <row r="3889" ht="16.5" customHeight="1"/>
    <row r="3890" ht="16.5" customHeight="1"/>
    <row r="3891" ht="16.5" customHeight="1"/>
    <row r="3892" ht="16.5" customHeight="1"/>
    <row r="3893" ht="16.5" customHeight="1"/>
    <row r="3894" ht="16.5" customHeight="1"/>
    <row r="3895" ht="16.5" customHeight="1"/>
    <row r="3896" ht="16.5" customHeight="1"/>
    <row r="3897" ht="16.5" customHeight="1"/>
    <row r="3898" ht="16.5" customHeight="1"/>
    <row r="3899" ht="16.5" customHeight="1"/>
    <row r="3900" ht="17.25" customHeight="1"/>
    <row r="3901" ht="16.5" customHeight="1"/>
    <row r="3902" ht="16.5" customHeight="1"/>
    <row r="3903" ht="16.5" customHeight="1"/>
    <row r="3904" ht="16.5" customHeight="1"/>
    <row r="3905" ht="16.5" customHeight="1"/>
    <row r="3906" ht="16.5" customHeight="1"/>
    <row r="3907" ht="16.5" customHeight="1"/>
    <row r="3908" ht="16.5" customHeight="1"/>
    <row r="3909" ht="16.5" customHeight="1"/>
    <row r="3910" ht="16.5" customHeight="1"/>
    <row r="3911" ht="16.5" customHeight="1"/>
    <row r="3912" ht="16.5" customHeight="1"/>
    <row r="3913" ht="16.5" customHeight="1"/>
    <row r="3914" ht="16.5" customHeight="1"/>
    <row r="3915" ht="16.5" customHeight="1"/>
    <row r="3916" ht="16.5" customHeight="1"/>
    <row r="3917" ht="16.5" customHeight="1"/>
    <row r="3918" ht="16.5" customHeight="1"/>
    <row r="3919" ht="16.5" customHeight="1"/>
    <row r="3920" ht="16.5" customHeight="1"/>
    <row r="3921" ht="16.5" customHeight="1"/>
    <row r="3922" ht="16.5" customHeight="1"/>
    <row r="3923" ht="16.5" customHeight="1"/>
    <row r="3924" ht="17.25" customHeight="1"/>
    <row r="3925" ht="16.5" customHeight="1"/>
    <row r="3926" ht="16.5" customHeight="1"/>
    <row r="3927" ht="16.5" customHeight="1"/>
    <row r="3928" ht="16.5" customHeight="1"/>
    <row r="3929" ht="16.5" customHeight="1"/>
    <row r="3930" ht="16.5" customHeight="1"/>
    <row r="3931" ht="16.5" customHeight="1"/>
    <row r="3932" ht="16.5" customHeight="1"/>
    <row r="3933" ht="16.5" customHeight="1"/>
    <row r="3934" ht="16.5" customHeight="1"/>
    <row r="3935" ht="16.5" customHeight="1"/>
    <row r="3936" ht="16.5" customHeight="1"/>
    <row r="3937" ht="16.5" customHeight="1"/>
    <row r="3938" ht="16.5" customHeight="1"/>
    <row r="3939" ht="16.5" customHeight="1"/>
    <row r="3940" ht="16.5" customHeight="1"/>
    <row r="3941" ht="16.5" customHeight="1"/>
    <row r="3942" ht="16.5" customHeight="1"/>
    <row r="3943" ht="16.5" customHeight="1"/>
    <row r="3944" ht="16.5" customHeight="1"/>
    <row r="3945" ht="16.5" customHeight="1"/>
    <row r="3946" ht="16.5" customHeight="1"/>
    <row r="3947" ht="16.5" customHeight="1"/>
    <row r="3948" ht="17.25" customHeight="1"/>
    <row r="3949" ht="16.5" customHeight="1"/>
    <row r="3950" ht="16.5" customHeight="1"/>
    <row r="3951" ht="16.5" customHeight="1"/>
    <row r="3952" ht="16.5" customHeight="1"/>
    <row r="3953" ht="16.5" customHeight="1"/>
    <row r="3954" ht="16.5" customHeight="1"/>
    <row r="3955" ht="16.5" customHeight="1"/>
    <row r="3956" ht="16.5" customHeight="1"/>
    <row r="3957" ht="16.5" customHeight="1"/>
    <row r="3958" ht="16.5" customHeight="1"/>
    <row r="3959" ht="16.5" customHeight="1"/>
    <row r="3960" ht="16.5" customHeight="1"/>
    <row r="3961" ht="16.5" customHeight="1"/>
    <row r="3962" ht="16.5" customHeight="1"/>
    <row r="3963" ht="16.5" customHeight="1"/>
    <row r="3964" ht="16.5" customHeight="1"/>
    <row r="3965" ht="16.5" customHeight="1"/>
    <row r="3966" ht="16.5" customHeight="1"/>
    <row r="3967" ht="16.5" customHeight="1"/>
    <row r="3968" ht="16.5" customHeight="1"/>
    <row r="3969" ht="16.5" customHeight="1"/>
    <row r="3970" ht="16.5" customHeight="1"/>
    <row r="3971" ht="16.5" customHeight="1"/>
    <row r="3972" ht="17.25" customHeight="1"/>
    <row r="3973" ht="16.5" customHeight="1"/>
    <row r="3974" ht="16.5" customHeight="1"/>
    <row r="3975" ht="16.5" customHeight="1"/>
    <row r="3976" ht="16.5" customHeight="1"/>
    <row r="3977" ht="16.5" customHeight="1"/>
    <row r="3978" ht="16.5" customHeight="1"/>
    <row r="3979" ht="16.5" customHeight="1"/>
    <row r="3980" ht="16.5" customHeight="1"/>
    <row r="3981" ht="16.5" customHeight="1"/>
    <row r="3982" ht="16.5" customHeight="1"/>
    <row r="3983" ht="16.5" customHeight="1"/>
    <row r="3984" ht="16.5" customHeight="1"/>
    <row r="3985" ht="16.5" customHeight="1"/>
    <row r="3986" ht="16.5" customHeight="1"/>
    <row r="3987" ht="16.5" customHeight="1"/>
    <row r="3988" ht="16.5" customHeight="1"/>
    <row r="3989" ht="16.5" customHeight="1"/>
    <row r="3990" ht="16.5" customHeight="1"/>
    <row r="3991" ht="16.5" customHeight="1"/>
    <row r="3992" ht="16.5" customHeight="1"/>
    <row r="3993" ht="16.5" customHeight="1"/>
    <row r="3994" ht="16.5" customHeight="1"/>
    <row r="3995" ht="16.5" customHeight="1"/>
    <row r="3996" ht="17.25" customHeight="1"/>
    <row r="3997" ht="16.5" customHeight="1"/>
    <row r="3998" ht="16.5" customHeight="1"/>
    <row r="3999" ht="16.5" customHeight="1"/>
    <row r="4000" ht="16.5" customHeight="1"/>
    <row r="4001" ht="16.5" customHeight="1"/>
    <row r="4002" ht="16.5" customHeight="1"/>
    <row r="4003" ht="16.5" customHeight="1"/>
    <row r="4004" ht="16.5" customHeight="1"/>
    <row r="4005" ht="16.5" customHeight="1"/>
    <row r="4006" ht="16.5" customHeight="1"/>
    <row r="4007" ht="16.5" customHeight="1"/>
    <row r="4008" ht="16.5" customHeight="1"/>
    <row r="4009" ht="16.5" customHeight="1"/>
    <row r="4010" ht="16.5" customHeight="1"/>
    <row r="4011" ht="16.5" customHeight="1"/>
    <row r="4012" ht="16.5" customHeight="1"/>
    <row r="4013" ht="16.5" customHeight="1"/>
    <row r="4014" ht="16.5" customHeight="1"/>
    <row r="4015" ht="16.5" customHeight="1"/>
    <row r="4016" ht="16.5" customHeight="1"/>
    <row r="4017" ht="16.5" customHeight="1"/>
    <row r="4018" ht="16.5" customHeight="1"/>
    <row r="4019" ht="16.5" customHeight="1"/>
    <row r="4020" ht="17.25" customHeight="1"/>
    <row r="4021" ht="16.5" customHeight="1"/>
    <row r="4022" ht="16.5" customHeight="1"/>
    <row r="4023" ht="16.5" customHeight="1"/>
    <row r="4024" ht="16.5" customHeight="1"/>
    <row r="4025" ht="16.5" customHeight="1"/>
    <row r="4026" ht="16.5" customHeight="1"/>
    <row r="4027" ht="16.5" customHeight="1"/>
    <row r="4028" ht="16.5" customHeight="1"/>
    <row r="4029" ht="16.5" customHeight="1"/>
    <row r="4030" ht="16.5" customHeight="1"/>
    <row r="4031" ht="16.5" customHeight="1"/>
    <row r="4032" ht="16.5" customHeight="1"/>
    <row r="4033" ht="16.5" customHeight="1"/>
    <row r="4034" ht="16.5" customHeight="1"/>
    <row r="4035" ht="16.5" customHeight="1"/>
    <row r="4036" ht="16.5" customHeight="1"/>
    <row r="4037" ht="16.5" customHeight="1"/>
    <row r="4038" ht="16.5" customHeight="1"/>
    <row r="4039" ht="16.5" customHeight="1"/>
    <row r="4040" ht="16.5" customHeight="1"/>
    <row r="4041" ht="16.5" customHeight="1"/>
    <row r="4042" ht="16.5" customHeight="1"/>
    <row r="4043" ht="16.5" customHeight="1"/>
    <row r="4044" ht="17.25" customHeight="1"/>
    <row r="4045" ht="16.5" customHeight="1"/>
    <row r="4046" ht="16.5" customHeight="1"/>
    <row r="4047" ht="16.5" customHeight="1"/>
    <row r="4048" ht="16.5" customHeight="1"/>
    <row r="4049" ht="16.5" customHeight="1"/>
    <row r="4050" ht="16.5" customHeight="1"/>
    <row r="4051" ht="16.5" customHeight="1"/>
    <row r="4052" ht="16.5" customHeight="1"/>
    <row r="4053" ht="16.5" customHeight="1"/>
    <row r="4054" ht="16.5" customHeight="1"/>
    <row r="4055" ht="16.5" customHeight="1"/>
    <row r="4056" ht="16.5" customHeight="1"/>
    <row r="4057" ht="16.5" customHeight="1"/>
    <row r="4058" ht="16.5" customHeight="1"/>
    <row r="4059" ht="16.5" customHeight="1"/>
    <row r="4060" ht="16.5" customHeight="1"/>
    <row r="4061" ht="16.5" customHeight="1"/>
    <row r="4062" ht="16.5" customHeight="1"/>
    <row r="4063" ht="16.5" customHeight="1"/>
    <row r="4064" ht="16.5" customHeight="1"/>
    <row r="4065" ht="16.5" customHeight="1"/>
    <row r="4066" ht="16.5" customHeight="1"/>
    <row r="4067" ht="16.5" customHeight="1"/>
    <row r="4068" ht="17.25" customHeight="1"/>
    <row r="4069" ht="16.5" customHeight="1"/>
    <row r="4070" ht="16.5" customHeight="1"/>
    <row r="4071" ht="16.5" customHeight="1"/>
    <row r="4072" ht="16.5" customHeight="1"/>
    <row r="4073" ht="16.5" customHeight="1"/>
    <row r="4074" ht="16.5" customHeight="1"/>
    <row r="4075" ht="16.5" customHeight="1"/>
    <row r="4076" ht="16.5" customHeight="1"/>
    <row r="4077" ht="16.5" customHeight="1"/>
    <row r="4078" ht="16.5" customHeight="1"/>
    <row r="4079" ht="16.5" customHeight="1"/>
    <row r="4080" ht="16.5" customHeight="1"/>
    <row r="4081" ht="16.5" customHeight="1"/>
    <row r="4082" ht="16.5" customHeight="1"/>
    <row r="4083" ht="16.5" customHeight="1"/>
    <row r="4084" ht="16.5" customHeight="1"/>
    <row r="4085" ht="16.5" customHeight="1"/>
    <row r="4086" ht="16.5" customHeight="1"/>
    <row r="4087" ht="16.5" customHeight="1"/>
    <row r="4088" ht="16.5" customHeight="1"/>
    <row r="4089" ht="16.5" customHeight="1"/>
    <row r="4090" ht="16.5" customHeight="1"/>
    <row r="4091" ht="16.5" customHeight="1"/>
    <row r="4092" ht="17.25" customHeight="1"/>
    <row r="4093" ht="16.5" customHeight="1"/>
    <row r="4094" ht="16.5" customHeight="1"/>
    <row r="4095" ht="16.5" customHeight="1"/>
    <row r="4096" ht="16.5" customHeight="1"/>
    <row r="4097" ht="16.5" customHeight="1"/>
    <row r="4098" ht="16.5" customHeight="1"/>
    <row r="4099" ht="16.5" customHeight="1"/>
    <row r="4100" ht="16.5" customHeight="1"/>
    <row r="4101" ht="16.5" customHeight="1"/>
    <row r="4102" ht="16.5" customHeight="1"/>
    <row r="4103" ht="16.5" customHeight="1"/>
    <row r="4104" ht="16.5" customHeight="1"/>
    <row r="4105" ht="16.5" customHeight="1"/>
    <row r="4106" ht="16.5" customHeight="1"/>
    <row r="4107" ht="16.5" customHeight="1"/>
    <row r="4108" ht="16.5" customHeight="1"/>
    <row r="4109" ht="16.5" customHeight="1"/>
    <row r="4110" ht="16.5" customHeight="1"/>
    <row r="4111" ht="16.5" customHeight="1"/>
    <row r="4112" ht="16.5" customHeight="1"/>
    <row r="4113" ht="16.5" customHeight="1"/>
    <row r="4114" ht="16.5" customHeight="1"/>
    <row r="4115" ht="16.5" customHeight="1"/>
    <row r="4116" ht="17.25" customHeight="1"/>
    <row r="4117" ht="16.5" customHeight="1"/>
    <row r="4118" ht="16.5" customHeight="1"/>
    <row r="4119" ht="16.5" customHeight="1"/>
    <row r="4120" ht="16.5" customHeight="1"/>
    <row r="4121" ht="16.5" customHeight="1"/>
    <row r="4122" ht="16.5" customHeight="1"/>
    <row r="4123" ht="16.5" customHeight="1"/>
    <row r="4124" ht="16.5" customHeight="1"/>
    <row r="4125" ht="16.5" customHeight="1"/>
    <row r="4126" ht="16.5" customHeight="1"/>
    <row r="4127" ht="16.5" customHeight="1"/>
    <row r="4128" ht="16.5" customHeight="1"/>
    <row r="4129" ht="16.5" customHeight="1"/>
    <row r="4130" ht="16.5" customHeight="1"/>
    <row r="4131" ht="16.5" customHeight="1"/>
    <row r="4132" ht="16.5" customHeight="1"/>
    <row r="4133" ht="16.5" customHeight="1"/>
    <row r="4134" ht="16.5" customHeight="1"/>
    <row r="4135" ht="16.5" customHeight="1"/>
    <row r="4136" ht="16.5" customHeight="1"/>
    <row r="4137" ht="16.5" customHeight="1"/>
    <row r="4138" ht="16.5" customHeight="1"/>
    <row r="4139" ht="16.5" customHeight="1"/>
    <row r="4140" ht="17.25" customHeight="1"/>
    <row r="4141" ht="16.5" customHeight="1"/>
    <row r="4142" ht="16.5" customHeight="1"/>
    <row r="4143" ht="16.5" customHeight="1"/>
    <row r="4144" ht="16.5" customHeight="1"/>
    <row r="4145" ht="16.5" customHeight="1"/>
    <row r="4146" ht="16.5" customHeight="1"/>
    <row r="4147" ht="16.5" customHeight="1"/>
    <row r="4148" ht="16.5" customHeight="1"/>
    <row r="4149" ht="16.5" customHeight="1"/>
    <row r="4150" ht="16.5" customHeight="1"/>
    <row r="4151" ht="16.5" customHeight="1"/>
    <row r="4152" ht="16.5" customHeight="1"/>
    <row r="4153" ht="16.5" customHeight="1"/>
    <row r="4154" ht="16.5" customHeight="1"/>
    <row r="4155" ht="16.5" customHeight="1"/>
    <row r="4156" ht="16.5" customHeight="1"/>
    <row r="4157" ht="16.5" customHeight="1"/>
    <row r="4158" ht="16.5" customHeight="1"/>
    <row r="4159" ht="16.5" customHeight="1"/>
    <row r="4160" ht="16.5" customHeight="1"/>
    <row r="4161" ht="16.5" customHeight="1"/>
    <row r="4162" ht="16.5" customHeight="1"/>
    <row r="4163" ht="16.5" customHeight="1"/>
    <row r="4164" ht="17.25" customHeight="1"/>
    <row r="4165" ht="16.5" customHeight="1"/>
    <row r="4166" ht="16.5" customHeight="1"/>
    <row r="4167" ht="16.5" customHeight="1"/>
    <row r="4168" ht="16.5" customHeight="1"/>
    <row r="4169" ht="16.5" customHeight="1"/>
    <row r="4170" ht="16.5" customHeight="1"/>
    <row r="4171" ht="16.5" customHeight="1"/>
    <row r="4172" ht="16.5" customHeight="1"/>
    <row r="4173" ht="16.5" customHeight="1"/>
    <row r="4174" ht="16.5" customHeight="1"/>
    <row r="4175" ht="16.5" customHeight="1"/>
    <row r="4176" ht="16.5" customHeight="1"/>
    <row r="4177" ht="16.5" customHeight="1"/>
    <row r="4178" ht="16.5" customHeight="1"/>
    <row r="4179" ht="16.5" customHeight="1"/>
    <row r="4180" ht="16.5" customHeight="1"/>
    <row r="4181" ht="16.5" customHeight="1"/>
    <row r="4182" ht="16.5" customHeight="1"/>
    <row r="4183" ht="16.5" customHeight="1"/>
    <row r="4184" ht="16.5" customHeight="1"/>
    <row r="4185" ht="16.5" customHeight="1"/>
    <row r="4186" ht="16.5" customHeight="1"/>
    <row r="4187" ht="16.5" customHeight="1"/>
    <row r="4188" ht="17.25" customHeight="1"/>
    <row r="4189" ht="16.5" customHeight="1"/>
    <row r="4190" ht="16.5" customHeight="1"/>
    <row r="4191" ht="16.5" customHeight="1"/>
    <row r="4192" ht="16.5" customHeight="1"/>
    <row r="4193" ht="16.5" customHeight="1"/>
    <row r="4194" ht="16.5" customHeight="1"/>
    <row r="4195" ht="16.5" customHeight="1"/>
    <row r="4196" ht="16.5" customHeight="1"/>
    <row r="4197" ht="16.5" customHeight="1"/>
    <row r="4198" ht="16.5" customHeight="1"/>
    <row r="4199" ht="16.5" customHeight="1"/>
    <row r="4200" ht="16.5" customHeight="1"/>
    <row r="4201" ht="16.5" customHeight="1"/>
    <row r="4202" ht="16.5" customHeight="1"/>
    <row r="4203" ht="16.5" customHeight="1"/>
    <row r="4204" ht="16.5" customHeight="1"/>
    <row r="4205" ht="16.5" customHeight="1"/>
    <row r="4206" ht="16.5" customHeight="1"/>
    <row r="4207" ht="16.5" customHeight="1"/>
    <row r="4208" ht="16.5" customHeight="1"/>
    <row r="4209" ht="16.5" customHeight="1"/>
    <row r="4210" ht="16.5" customHeight="1"/>
    <row r="4211" ht="16.5" customHeight="1"/>
    <row r="4212" ht="17.25" customHeight="1"/>
    <row r="4213" ht="16.5" customHeight="1"/>
    <row r="4214" ht="16.5" customHeight="1"/>
    <row r="4215" ht="16.5" customHeight="1"/>
    <row r="4216" ht="16.5" customHeight="1"/>
    <row r="4217" ht="16.5" customHeight="1"/>
    <row r="4218" ht="16.5" customHeight="1"/>
    <row r="4219" ht="16.5" customHeight="1"/>
    <row r="4220" ht="16.5" customHeight="1"/>
    <row r="4221" ht="16.5" customHeight="1"/>
    <row r="4222" ht="16.5" customHeight="1"/>
    <row r="4223" ht="16.5" customHeight="1"/>
    <row r="4224" ht="16.5" customHeight="1"/>
    <row r="4225" ht="16.5" customHeight="1"/>
    <row r="4226" ht="16.5" customHeight="1"/>
    <row r="4227" ht="16.5" customHeight="1"/>
    <row r="4228" ht="16.5" customHeight="1"/>
    <row r="4229" ht="16.5" customHeight="1"/>
    <row r="4230" ht="16.5" customHeight="1"/>
    <row r="4231" ht="16.5" customHeight="1"/>
    <row r="4232" ht="16.5" customHeight="1"/>
    <row r="4233" ht="16.5" customHeight="1"/>
    <row r="4234" ht="16.5" customHeight="1"/>
    <row r="4235" ht="16.5" customHeight="1"/>
    <row r="4236" ht="17.25" customHeight="1"/>
    <row r="4237" ht="16.5" customHeight="1"/>
    <row r="4238" ht="16.5" customHeight="1"/>
    <row r="4239" ht="16.5" customHeight="1"/>
    <row r="4240" ht="16.5" customHeight="1"/>
    <row r="4241" ht="16.5" customHeight="1"/>
    <row r="4242" ht="16.5" customHeight="1"/>
    <row r="4243" ht="16.5" customHeight="1"/>
    <row r="4244" ht="16.5" customHeight="1"/>
    <row r="4245" ht="16.5" customHeight="1"/>
    <row r="4246" ht="16.5" customHeight="1"/>
    <row r="4247" ht="16.5" customHeight="1"/>
    <row r="4248" ht="16.5" customHeight="1"/>
    <row r="4249" ht="16.5" customHeight="1"/>
    <row r="4250" ht="16.5" customHeight="1"/>
    <row r="4251" ht="16.5" customHeight="1"/>
    <row r="4252" ht="16.5" customHeight="1"/>
    <row r="4253" ht="16.5" customHeight="1"/>
    <row r="4254" ht="16.5" customHeight="1"/>
    <row r="4255" ht="16.5" customHeight="1"/>
    <row r="4256" ht="16.5" customHeight="1"/>
    <row r="4257" ht="16.5" customHeight="1"/>
    <row r="4258" ht="16.5" customHeight="1"/>
    <row r="4259" ht="16.5" customHeight="1"/>
    <row r="4260" ht="17.25" customHeight="1"/>
    <row r="4261" ht="16.5" customHeight="1"/>
    <row r="4262" ht="16.5" customHeight="1"/>
    <row r="4263" ht="16.5" customHeight="1"/>
    <row r="4264" ht="16.5" customHeight="1"/>
    <row r="4265" ht="16.5" customHeight="1"/>
    <row r="4266" ht="16.5" customHeight="1"/>
    <row r="4267" ht="16.5" customHeight="1"/>
    <row r="4268" ht="16.5" customHeight="1"/>
    <row r="4269" ht="16.5" customHeight="1"/>
    <row r="4270" ht="16.5" customHeight="1"/>
    <row r="4271" ht="16.5" customHeight="1"/>
    <row r="4272" ht="16.5" customHeight="1"/>
    <row r="4273" ht="16.5" customHeight="1"/>
    <row r="4274" ht="16.5" customHeight="1"/>
    <row r="4275" ht="16.5" customHeight="1"/>
    <row r="4276" ht="16.5" customHeight="1"/>
    <row r="4277" ht="16.5" customHeight="1"/>
    <row r="4278" ht="16.5" customHeight="1"/>
    <row r="4279" ht="16.5" customHeight="1"/>
    <row r="4280" ht="16.5" customHeight="1"/>
    <row r="4281" ht="16.5" customHeight="1"/>
    <row r="4282" ht="16.5" customHeight="1"/>
    <row r="4283" ht="16.5" customHeight="1"/>
    <row r="4284" ht="17.25" customHeight="1"/>
    <row r="4285" ht="16.5" customHeight="1"/>
    <row r="4286" ht="16.5" customHeight="1"/>
    <row r="4287" ht="16.5" customHeight="1"/>
    <row r="4288" ht="16.5" customHeight="1"/>
    <row r="4289" ht="16.5" customHeight="1"/>
    <row r="4290" ht="16.5" customHeight="1"/>
    <row r="4291" ht="16.5" customHeight="1"/>
    <row r="4292" ht="16.5" customHeight="1"/>
    <row r="4293" ht="16.5" customHeight="1"/>
    <row r="4294" ht="16.5" customHeight="1"/>
    <row r="4295" ht="16.5" customHeight="1"/>
    <row r="4296" ht="16.5" customHeight="1"/>
    <row r="4297" ht="16.5" customHeight="1"/>
    <row r="4298" ht="16.5" customHeight="1"/>
    <row r="4299" ht="16.5" customHeight="1"/>
    <row r="4300" ht="16.5" customHeight="1"/>
    <row r="4301" ht="16.5" customHeight="1"/>
    <row r="4302" ht="16.5" customHeight="1"/>
    <row r="4303" ht="16.5" customHeight="1"/>
    <row r="4304" ht="16.5" customHeight="1"/>
    <row r="4305" ht="16.5" customHeight="1"/>
    <row r="4306" ht="16.5" customHeight="1"/>
    <row r="4307" ht="16.5" customHeight="1"/>
    <row r="4308" ht="17.25" customHeight="1"/>
    <row r="4309" ht="16.5" customHeight="1"/>
    <row r="4310" ht="16.5" customHeight="1"/>
    <row r="4311" ht="16.5" customHeight="1"/>
    <row r="4312" ht="16.5" customHeight="1"/>
    <row r="4313" ht="16.5" customHeight="1"/>
    <row r="4314" ht="16.5" customHeight="1"/>
    <row r="4315" ht="16.5" customHeight="1"/>
    <row r="4316" ht="16.5" customHeight="1"/>
    <row r="4317" ht="16.5" customHeight="1"/>
    <row r="4318" ht="16.5" customHeight="1"/>
    <row r="4319" ht="16.5" customHeight="1"/>
    <row r="4320" ht="16.5" customHeight="1"/>
    <row r="4321" ht="16.5" customHeight="1"/>
    <row r="4322" ht="16.5" customHeight="1"/>
    <row r="4323" ht="16.5" customHeight="1"/>
    <row r="4324" ht="16.5" customHeight="1"/>
    <row r="4325" ht="16.5" customHeight="1"/>
    <row r="4326" ht="16.5" customHeight="1"/>
    <row r="4327" ht="16.5" customHeight="1"/>
    <row r="4328" ht="16.5" customHeight="1"/>
    <row r="4329" ht="16.5" customHeight="1"/>
    <row r="4330" ht="16.5" customHeight="1"/>
    <row r="4331" ht="16.5" customHeight="1"/>
    <row r="4332" ht="17.25" customHeight="1"/>
    <row r="4333" ht="16.5" customHeight="1"/>
    <row r="4334" ht="16.5" customHeight="1"/>
    <row r="4335" ht="16.5" customHeight="1"/>
    <row r="4336" ht="16.5" customHeight="1"/>
    <row r="4337" ht="16.5" customHeight="1"/>
    <row r="4338" ht="16.5" customHeight="1"/>
    <row r="4339" ht="16.5" customHeight="1"/>
    <row r="4340" ht="16.5" customHeight="1"/>
    <row r="4341" ht="16.5" customHeight="1"/>
    <row r="4342" ht="16.5" customHeight="1"/>
    <row r="4343" ht="16.5" customHeight="1"/>
    <row r="4344" ht="16.5" customHeight="1"/>
    <row r="4345" ht="16.5" customHeight="1"/>
    <row r="4346" ht="16.5" customHeight="1"/>
    <row r="4347" ht="16.5" customHeight="1"/>
    <row r="4348" ht="16.5" customHeight="1"/>
    <row r="4349" ht="16.5" customHeight="1"/>
    <row r="4350" ht="16.5" customHeight="1"/>
    <row r="4351" ht="16.5" customHeight="1"/>
    <row r="4352" ht="16.5" customHeight="1"/>
    <row r="4353" ht="16.5" customHeight="1"/>
    <row r="4354" ht="16.5" customHeight="1"/>
    <row r="4355" ht="16.5" customHeight="1"/>
    <row r="4356" ht="17.25" customHeight="1"/>
    <row r="4357" ht="16.5" customHeight="1"/>
    <row r="4358" ht="16.5" customHeight="1"/>
    <row r="4359" ht="16.5" customHeight="1"/>
    <row r="4360" ht="16.5" customHeight="1"/>
    <row r="4361" ht="16.5" customHeight="1"/>
    <row r="4362" ht="16.5" customHeight="1"/>
    <row r="4363" ht="16.5" customHeight="1"/>
    <row r="4364" ht="16.5" customHeight="1"/>
    <row r="4365" ht="16.5" customHeight="1"/>
    <row r="4366" ht="16.5" customHeight="1"/>
    <row r="4367" ht="16.5" customHeight="1"/>
    <row r="4368" ht="16.5" customHeight="1"/>
    <row r="4369" ht="16.5" customHeight="1"/>
    <row r="4370" ht="16.5" customHeight="1"/>
    <row r="4371" ht="16.5" customHeight="1"/>
    <row r="4372" ht="16.5" customHeight="1"/>
    <row r="4373" ht="16.5" customHeight="1"/>
    <row r="4374" ht="16.5" customHeight="1"/>
    <row r="4375" ht="16.5" customHeight="1"/>
    <row r="4376" ht="16.5" customHeight="1"/>
    <row r="4377" ht="16.5" customHeight="1"/>
    <row r="4378" ht="16.5" customHeight="1"/>
    <row r="4379" ht="16.5" customHeight="1"/>
    <row r="4380" ht="17.25" customHeight="1"/>
    <row r="4381" ht="16.5" customHeight="1"/>
    <row r="4382" ht="16.5" customHeight="1"/>
    <row r="4383" ht="16.5" customHeight="1"/>
    <row r="4384" ht="16.5" customHeight="1"/>
    <row r="4385" ht="16.5" customHeight="1"/>
    <row r="4386" ht="16.5" customHeight="1"/>
    <row r="4387" ht="16.5" customHeight="1"/>
    <row r="4388" ht="16.5" customHeight="1"/>
    <row r="4389" ht="16.5" customHeight="1"/>
    <row r="4390" ht="16.5" customHeight="1"/>
    <row r="4391" ht="16.5" customHeight="1"/>
    <row r="4392" ht="16.5" customHeight="1"/>
    <row r="4393" ht="16.5" customHeight="1"/>
    <row r="4394" ht="16.5" customHeight="1"/>
    <row r="4395" ht="16.5" customHeight="1"/>
    <row r="4396" ht="16.5" customHeight="1"/>
    <row r="4397" ht="16.5" customHeight="1"/>
    <row r="4398" ht="16.5" customHeight="1"/>
    <row r="4399" ht="16.5" customHeight="1"/>
    <row r="4400" ht="16.5" customHeight="1"/>
    <row r="4401" ht="16.5" customHeight="1"/>
    <row r="4402" ht="16.5" customHeight="1"/>
    <row r="4403" ht="16.5" customHeight="1"/>
    <row r="4404" ht="17.25" customHeight="1"/>
    <row r="4405" ht="16.5" customHeight="1"/>
    <row r="4406" ht="16.5" customHeight="1"/>
    <row r="4407" ht="16.5" customHeight="1"/>
    <row r="4408" ht="16.5" customHeight="1"/>
    <row r="4409" ht="16.5" customHeight="1"/>
    <row r="4410" ht="16.5" customHeight="1"/>
    <row r="4411" ht="16.5" customHeight="1"/>
    <row r="4412" ht="16.5" customHeight="1"/>
    <row r="4413" ht="16.5" customHeight="1"/>
    <row r="4414" ht="16.5" customHeight="1"/>
    <row r="4415" ht="16.5" customHeight="1"/>
    <row r="4416" ht="16.5" customHeight="1"/>
    <row r="4417" ht="16.5" customHeight="1"/>
    <row r="4418" ht="16.5" customHeight="1"/>
    <row r="4419" ht="16.5" customHeight="1"/>
    <row r="4420" ht="16.5" customHeight="1"/>
    <row r="4421" ht="16.5" customHeight="1"/>
    <row r="4422" ht="16.5" customHeight="1"/>
    <row r="4423" ht="16.5" customHeight="1"/>
    <row r="4424" ht="16.5" customHeight="1"/>
    <row r="4425" ht="16.5" customHeight="1"/>
    <row r="4426" ht="16.5" customHeight="1"/>
    <row r="4427" ht="16.5" customHeight="1"/>
    <row r="4428" ht="17.25" customHeight="1"/>
    <row r="4429" ht="16.5" customHeight="1"/>
    <row r="4430" ht="16.5" customHeight="1"/>
    <row r="4431" ht="16.5" customHeight="1"/>
    <row r="4432" ht="16.5" customHeight="1"/>
    <row r="4433" ht="16.5" customHeight="1"/>
    <row r="4434" ht="16.5" customHeight="1"/>
    <row r="4435" ht="16.5" customHeight="1"/>
    <row r="4436" ht="16.5" customHeight="1"/>
    <row r="4437" ht="16.5" customHeight="1"/>
    <row r="4438" ht="16.5" customHeight="1"/>
    <row r="4439" ht="16.5" customHeight="1"/>
    <row r="4440" ht="16.5" customHeight="1"/>
    <row r="4441" ht="16.5" customHeight="1"/>
    <row r="4442" ht="16.5" customHeight="1"/>
    <row r="4443" ht="16.5" customHeight="1"/>
    <row r="4444" ht="16.5" customHeight="1"/>
    <row r="4445" ht="16.5" customHeight="1"/>
    <row r="4446" ht="16.5" customHeight="1"/>
    <row r="4447" ht="16.5" customHeight="1"/>
    <row r="4448" ht="16.5" customHeight="1"/>
    <row r="4449" ht="16.5" customHeight="1"/>
    <row r="4450" ht="16.5" customHeight="1"/>
    <row r="4451" ht="16.5" customHeight="1"/>
    <row r="4452" ht="17.25" customHeight="1"/>
    <row r="4453" ht="16.5" customHeight="1"/>
    <row r="4454" ht="16.5" customHeight="1"/>
    <row r="4455" ht="16.5" customHeight="1"/>
    <row r="4456" ht="16.5" customHeight="1"/>
    <row r="4457" ht="16.5" customHeight="1"/>
    <row r="4458" ht="16.5" customHeight="1"/>
    <row r="4459" ht="16.5" customHeight="1"/>
    <row r="4460" ht="16.5" customHeight="1"/>
    <row r="4461" ht="16.5" customHeight="1"/>
    <row r="4462" ht="16.5" customHeight="1"/>
    <row r="4463" ht="16.5" customHeight="1"/>
    <row r="4464" ht="16.5" customHeight="1"/>
    <row r="4465" ht="16.5" customHeight="1"/>
    <row r="4466" ht="16.5" customHeight="1"/>
    <row r="4467" ht="16.5" customHeight="1"/>
    <row r="4468" ht="16.5" customHeight="1"/>
    <row r="4469" ht="16.5" customHeight="1"/>
    <row r="4470" ht="16.5" customHeight="1"/>
    <row r="4471" ht="16.5" customHeight="1"/>
    <row r="4472" ht="16.5" customHeight="1"/>
    <row r="4473" ht="16.5" customHeight="1"/>
    <row r="4474" ht="16.5" customHeight="1"/>
    <row r="4475" ht="16.5" customHeight="1"/>
    <row r="4476" ht="17.25" customHeight="1"/>
    <row r="4477" ht="16.5" customHeight="1"/>
    <row r="4478" ht="16.5" customHeight="1"/>
    <row r="4479" ht="16.5" customHeight="1"/>
    <row r="4480" ht="16.5" customHeight="1"/>
    <row r="4481" ht="16.5" customHeight="1"/>
    <row r="4482" ht="16.5" customHeight="1"/>
    <row r="4483" ht="16.5" customHeight="1"/>
    <row r="4484" ht="16.5" customHeight="1"/>
    <row r="4485" ht="16.5" customHeight="1"/>
    <row r="4486" ht="16.5" customHeight="1"/>
    <row r="4487" ht="16.5" customHeight="1"/>
    <row r="4488" ht="16.5" customHeight="1"/>
    <row r="4489" ht="16.5" customHeight="1"/>
    <row r="4490" ht="16.5" customHeight="1"/>
    <row r="4491" ht="16.5" customHeight="1"/>
    <row r="4492" ht="16.5" customHeight="1"/>
    <row r="4493" ht="16.5" customHeight="1"/>
    <row r="4494" ht="16.5" customHeight="1"/>
    <row r="4495" ht="16.5" customHeight="1"/>
    <row r="4496" ht="16.5" customHeight="1"/>
    <row r="4497" ht="16.5" customHeight="1"/>
    <row r="4498" ht="16.5" customHeight="1"/>
    <row r="4499" ht="16.5" customHeight="1"/>
    <row r="4500" ht="17.25" customHeight="1"/>
    <row r="4501" ht="16.5" customHeight="1"/>
    <row r="4502" ht="16.5" customHeight="1"/>
    <row r="4503" ht="16.5" customHeight="1"/>
    <row r="4504" ht="16.5" customHeight="1"/>
    <row r="4505" ht="16.5" customHeight="1"/>
    <row r="4506" ht="16.5" customHeight="1"/>
    <row r="4507" ht="16.5" customHeight="1"/>
    <row r="4508" ht="16.5" customHeight="1"/>
    <row r="4509" ht="16.5" customHeight="1"/>
    <row r="4510" ht="16.5" customHeight="1"/>
    <row r="4511" ht="16.5" customHeight="1"/>
    <row r="4512" ht="16.5" customHeight="1"/>
    <row r="4513" ht="16.5" customHeight="1"/>
    <row r="4514" ht="16.5" customHeight="1"/>
    <row r="4515" ht="16.5" customHeight="1"/>
    <row r="4516" ht="16.5" customHeight="1"/>
    <row r="4517" ht="16.5" customHeight="1"/>
    <row r="4518" ht="16.5" customHeight="1"/>
    <row r="4519" ht="16.5" customHeight="1"/>
    <row r="4520" ht="16.5" customHeight="1"/>
    <row r="4521" ht="16.5" customHeight="1"/>
    <row r="4522" ht="16.5" customHeight="1"/>
    <row r="4523" ht="16.5" customHeight="1"/>
    <row r="4524" ht="17.25" customHeight="1"/>
    <row r="4525" ht="16.5" customHeight="1"/>
    <row r="4526" ht="16.5" customHeight="1"/>
    <row r="4527" ht="16.5" customHeight="1"/>
    <row r="4528" ht="16.5" customHeight="1"/>
    <row r="4529" ht="16.5" customHeight="1"/>
    <row r="4530" ht="16.5" customHeight="1"/>
    <row r="4531" ht="16.5" customHeight="1"/>
    <row r="4532" ht="16.5" customHeight="1"/>
    <row r="4533" ht="16.5" customHeight="1"/>
    <row r="4534" ht="16.5" customHeight="1"/>
    <row r="4535" ht="16.5" customHeight="1"/>
    <row r="4536" ht="16.5" customHeight="1"/>
    <row r="4537" ht="16.5" customHeight="1"/>
    <row r="4538" ht="16.5" customHeight="1"/>
    <row r="4539" ht="16.5" customHeight="1"/>
    <row r="4540" ht="16.5" customHeight="1"/>
    <row r="4541" ht="16.5" customHeight="1"/>
    <row r="4542" ht="16.5" customHeight="1"/>
    <row r="4543" ht="16.5" customHeight="1"/>
    <row r="4544" ht="16.5" customHeight="1"/>
    <row r="4545" ht="16.5" customHeight="1"/>
    <row r="4546" ht="16.5" customHeight="1"/>
    <row r="4547" ht="16.5" customHeight="1"/>
    <row r="4548" ht="17.25" customHeight="1"/>
    <row r="4549" ht="16.5" customHeight="1"/>
    <row r="4550" ht="16.5" customHeight="1"/>
    <row r="4551" ht="16.5" customHeight="1"/>
    <row r="4552" ht="16.5" customHeight="1"/>
    <row r="4553" ht="16.5" customHeight="1"/>
    <row r="4554" ht="16.5" customHeight="1"/>
    <row r="4555" ht="16.5" customHeight="1"/>
    <row r="4556" ht="16.5" customHeight="1"/>
    <row r="4557" ht="16.5" customHeight="1"/>
    <row r="4558" ht="16.5" customHeight="1"/>
    <row r="4559" ht="16.5" customHeight="1"/>
    <row r="4560" ht="16.5" customHeight="1"/>
    <row r="4561" ht="16.5" customHeight="1"/>
    <row r="4562" ht="16.5" customHeight="1"/>
    <row r="4563" ht="16.5" customHeight="1"/>
    <row r="4564" ht="16.5" customHeight="1"/>
    <row r="4565" ht="16.5" customHeight="1"/>
    <row r="4566" ht="16.5" customHeight="1"/>
    <row r="4567" ht="16.5" customHeight="1"/>
    <row r="4568" ht="16.5" customHeight="1"/>
    <row r="4569" ht="16.5" customHeight="1"/>
    <row r="4570" ht="16.5" customHeight="1"/>
    <row r="4571" ht="16.5" customHeight="1"/>
    <row r="4572" ht="17.25" customHeight="1"/>
    <row r="4573" ht="16.5" customHeight="1"/>
    <row r="4574" ht="16.5" customHeight="1"/>
    <row r="4575" ht="16.5" customHeight="1"/>
    <row r="4576" ht="16.5" customHeight="1"/>
    <row r="4577" ht="16.5" customHeight="1"/>
    <row r="4578" ht="16.5" customHeight="1"/>
    <row r="4579" ht="16.5" customHeight="1"/>
    <row r="4580" ht="16.5" customHeight="1"/>
    <row r="4581" ht="16.5" customHeight="1"/>
    <row r="4582" ht="16.5" customHeight="1"/>
    <row r="4583" ht="16.5" customHeight="1"/>
    <row r="4584" ht="16.5" customHeight="1"/>
    <row r="4585" ht="16.5" customHeight="1"/>
    <row r="4586" ht="16.5" customHeight="1"/>
    <row r="4587" ht="16.5" customHeight="1"/>
    <row r="4588" ht="16.5" customHeight="1"/>
    <row r="4589" ht="16.5" customHeight="1"/>
    <row r="4590" ht="16.5" customHeight="1"/>
    <row r="4591" ht="16.5" customHeight="1"/>
    <row r="4592" ht="16.5" customHeight="1"/>
    <row r="4593" ht="16.5" customHeight="1"/>
    <row r="4594" ht="16.5" customHeight="1"/>
    <row r="4595" ht="16.5" customHeight="1"/>
    <row r="4596" ht="17.25" customHeight="1"/>
    <row r="4597" ht="16.5" customHeight="1"/>
    <row r="4598" ht="16.5" customHeight="1"/>
    <row r="4599" ht="16.5" customHeight="1"/>
    <row r="4600" ht="16.5" customHeight="1"/>
    <row r="4601" ht="16.5" customHeight="1"/>
    <row r="4602" ht="16.5" customHeight="1"/>
    <row r="4603" ht="16.5" customHeight="1"/>
    <row r="4604" ht="16.5" customHeight="1"/>
    <row r="4605" ht="16.5" customHeight="1"/>
    <row r="4606" ht="16.5" customHeight="1"/>
    <row r="4607" ht="16.5" customHeight="1"/>
    <row r="4608" ht="16.5" customHeight="1"/>
    <row r="4609" ht="16.5" customHeight="1"/>
    <row r="4610" ht="16.5" customHeight="1"/>
    <row r="4611" ht="16.5" customHeight="1"/>
    <row r="4612" ht="16.5" customHeight="1"/>
    <row r="4613" ht="16.5" customHeight="1"/>
    <row r="4614" ht="16.5" customHeight="1"/>
    <row r="4615" ht="16.5" customHeight="1"/>
    <row r="4616" ht="16.5" customHeight="1"/>
    <row r="4617" ht="16.5" customHeight="1"/>
    <row r="4618" ht="16.5" customHeight="1"/>
    <row r="4619" ht="16.5" customHeight="1"/>
    <row r="4620" ht="17.25" customHeight="1"/>
    <row r="4621" ht="16.5" customHeight="1"/>
    <row r="4622" ht="16.5" customHeight="1"/>
    <row r="4623" ht="16.5" customHeight="1"/>
    <row r="4624" ht="16.5" customHeight="1"/>
    <row r="4625" ht="16.5" customHeight="1"/>
    <row r="4626" ht="16.5" customHeight="1"/>
    <row r="4627" ht="16.5" customHeight="1"/>
    <row r="4628" ht="16.5" customHeight="1"/>
    <row r="4629" ht="16.5" customHeight="1"/>
    <row r="4630" ht="16.5" customHeight="1"/>
    <row r="4631" ht="16.5" customHeight="1"/>
    <row r="4632" ht="16.5" customHeight="1"/>
    <row r="4633" ht="16.5" customHeight="1"/>
    <row r="4634" ht="16.5" customHeight="1"/>
    <row r="4635" ht="16.5" customHeight="1"/>
    <row r="4636" ht="16.5" customHeight="1"/>
    <row r="4637" ht="16.5" customHeight="1"/>
    <row r="4638" ht="16.5" customHeight="1"/>
    <row r="4639" ht="16.5" customHeight="1"/>
    <row r="4640" ht="16.5" customHeight="1"/>
    <row r="4641" ht="16.5" customHeight="1"/>
    <row r="4642" ht="16.5" customHeight="1"/>
    <row r="4643" ht="16.5" customHeight="1"/>
    <row r="4644" ht="17.25" customHeight="1"/>
    <row r="4645" ht="16.5" customHeight="1"/>
    <row r="4646" ht="16.5" customHeight="1"/>
    <row r="4647" ht="16.5" customHeight="1"/>
    <row r="4648" ht="16.5" customHeight="1"/>
    <row r="4649" ht="16.5" customHeight="1"/>
    <row r="4650" ht="16.5" customHeight="1"/>
    <row r="4651" ht="16.5" customHeight="1"/>
    <row r="4652" ht="16.5" customHeight="1"/>
    <row r="4653" ht="16.5" customHeight="1"/>
    <row r="4654" ht="16.5" customHeight="1"/>
    <row r="4655" ht="16.5" customHeight="1"/>
    <row r="4656" ht="16.5" customHeight="1"/>
    <row r="4657" ht="16.5" customHeight="1"/>
    <row r="4658" ht="16.5" customHeight="1"/>
    <row r="4659" ht="16.5" customHeight="1"/>
    <row r="4660" ht="16.5" customHeight="1"/>
    <row r="4661" ht="16.5" customHeight="1"/>
    <row r="4662" ht="16.5" customHeight="1"/>
    <row r="4663" ht="16.5" customHeight="1"/>
    <row r="4664" ht="16.5" customHeight="1"/>
    <row r="4665" ht="16.5" customHeight="1"/>
    <row r="4666" ht="16.5" customHeight="1"/>
    <row r="4667" ht="16.5" customHeight="1"/>
    <row r="4668" ht="17.25" customHeight="1"/>
    <row r="4669" ht="16.5" customHeight="1"/>
    <row r="4670" ht="16.5" customHeight="1"/>
    <row r="4671" ht="16.5" customHeight="1"/>
    <row r="4672" ht="16.5" customHeight="1"/>
    <row r="4673" ht="16.5" customHeight="1"/>
    <row r="4674" ht="16.5" customHeight="1"/>
    <row r="4675" ht="16.5" customHeight="1"/>
    <row r="4676" ht="16.5" customHeight="1"/>
    <row r="4677" ht="16.5" customHeight="1"/>
    <row r="4678" ht="16.5" customHeight="1"/>
    <row r="4679" ht="16.5" customHeight="1"/>
    <row r="4680" ht="16.5" customHeight="1"/>
    <row r="4681" ht="16.5" customHeight="1"/>
    <row r="4682" ht="16.5" customHeight="1"/>
    <row r="4683" ht="16.5" customHeight="1"/>
    <row r="4684" ht="16.5" customHeight="1"/>
    <row r="4685" ht="16.5" customHeight="1"/>
    <row r="4686" ht="16.5" customHeight="1"/>
    <row r="4687" ht="16.5" customHeight="1"/>
    <row r="4688" ht="16.5" customHeight="1"/>
    <row r="4689" ht="16.5" customHeight="1"/>
    <row r="4690" ht="16.5" customHeight="1"/>
    <row r="4691" ht="16.5" customHeight="1"/>
    <row r="4692" ht="17.25" customHeight="1"/>
    <row r="4693" ht="16.5" customHeight="1"/>
    <row r="4694" ht="16.5" customHeight="1"/>
    <row r="4695" ht="16.5" customHeight="1"/>
    <row r="4696" ht="16.5" customHeight="1"/>
    <row r="4697" ht="16.5" customHeight="1"/>
    <row r="4698" ht="16.5" customHeight="1"/>
    <row r="4699" ht="16.5" customHeight="1"/>
    <row r="4700" ht="16.5" customHeight="1"/>
    <row r="4701" ht="16.5" customHeight="1"/>
    <row r="4702" ht="16.5" customHeight="1"/>
    <row r="4703" ht="16.5" customHeight="1"/>
    <row r="4704" ht="16.5" customHeight="1"/>
    <row r="4705" ht="16.5" customHeight="1"/>
    <row r="4706" ht="16.5" customHeight="1"/>
    <row r="4707" ht="16.5" customHeight="1"/>
    <row r="4708" ht="16.5" customHeight="1"/>
    <row r="4709" ht="16.5" customHeight="1"/>
    <row r="4710" ht="16.5" customHeight="1"/>
    <row r="4711" ht="16.5" customHeight="1"/>
    <row r="4712" ht="16.5" customHeight="1"/>
    <row r="4713" ht="16.5" customHeight="1"/>
    <row r="4714" ht="16.5" customHeight="1"/>
    <row r="4715" ht="16.5" customHeight="1"/>
    <row r="4716" ht="17.25" customHeight="1"/>
    <row r="4717" ht="16.5" customHeight="1"/>
    <row r="4718" ht="16.5" customHeight="1"/>
    <row r="4719" ht="16.5" customHeight="1"/>
    <row r="4720" ht="16.5" customHeight="1"/>
    <row r="4721" ht="16.5" customHeight="1"/>
    <row r="4722" ht="16.5" customHeight="1"/>
    <row r="4723" ht="16.5" customHeight="1"/>
    <row r="4724" ht="16.5" customHeight="1"/>
    <row r="4725" ht="16.5" customHeight="1"/>
    <row r="4726" ht="16.5" customHeight="1"/>
    <row r="4727" ht="16.5" customHeight="1"/>
    <row r="4728" ht="16.5" customHeight="1"/>
    <row r="4729" ht="16.5" customHeight="1"/>
    <row r="4730" ht="16.5" customHeight="1"/>
    <row r="4731" ht="16.5" customHeight="1"/>
    <row r="4732" ht="16.5" customHeight="1"/>
    <row r="4733" ht="16.5" customHeight="1"/>
    <row r="4734" ht="16.5" customHeight="1"/>
    <row r="4735" ht="16.5" customHeight="1"/>
    <row r="4736" ht="16.5" customHeight="1"/>
    <row r="4737" ht="16.5" customHeight="1"/>
    <row r="4738" ht="16.5" customHeight="1"/>
    <row r="4739" ht="16.5" customHeight="1"/>
    <row r="4740" ht="17.25" customHeight="1"/>
    <row r="4741" ht="16.5" customHeight="1"/>
    <row r="4742" ht="16.5" customHeight="1"/>
    <row r="4743" ht="16.5" customHeight="1"/>
    <row r="4744" ht="16.5" customHeight="1"/>
    <row r="4745" ht="16.5" customHeight="1"/>
    <row r="4746" ht="16.5" customHeight="1"/>
    <row r="4747" ht="16.5" customHeight="1"/>
    <row r="4748" ht="16.5" customHeight="1"/>
    <row r="4749" ht="16.5" customHeight="1"/>
    <row r="4750" ht="16.5" customHeight="1"/>
    <row r="4751" ht="16.5" customHeight="1"/>
    <row r="4752" ht="16.5" customHeight="1"/>
    <row r="4753" ht="16.5" customHeight="1"/>
    <row r="4754" ht="16.5" customHeight="1"/>
    <row r="4755" ht="16.5" customHeight="1"/>
    <row r="4756" ht="16.5" customHeight="1"/>
    <row r="4757" ht="16.5" customHeight="1"/>
    <row r="4758" ht="16.5" customHeight="1"/>
    <row r="4759" ht="16.5" customHeight="1"/>
    <row r="4760" ht="16.5" customHeight="1"/>
    <row r="4761" ht="16.5" customHeight="1"/>
    <row r="4762" ht="16.5" customHeight="1"/>
    <row r="4763" ht="16.5" customHeight="1"/>
    <row r="4764" ht="17.25" customHeight="1"/>
    <row r="4765" ht="16.5" customHeight="1"/>
    <row r="4766" ht="16.5" customHeight="1"/>
    <row r="4767" ht="16.5" customHeight="1"/>
    <row r="4768" ht="16.5" customHeight="1"/>
    <row r="4769" ht="16.5" customHeight="1"/>
    <row r="4770" ht="16.5" customHeight="1"/>
    <row r="4771" ht="16.5" customHeight="1"/>
    <row r="4772" ht="16.5" customHeight="1"/>
    <row r="4773" ht="16.5" customHeight="1"/>
    <row r="4774" ht="16.5" customHeight="1"/>
    <row r="4775" ht="16.5" customHeight="1"/>
    <row r="4776" ht="16.5" customHeight="1"/>
    <row r="4777" ht="16.5" customHeight="1"/>
    <row r="4778" ht="16.5" customHeight="1"/>
    <row r="4779" ht="16.5" customHeight="1"/>
    <row r="4780" ht="16.5" customHeight="1"/>
    <row r="4781" ht="16.5" customHeight="1"/>
    <row r="4782" ht="16.5" customHeight="1"/>
    <row r="4783" ht="16.5" customHeight="1"/>
    <row r="4784" ht="16.5" customHeight="1"/>
    <row r="4785" ht="16.5" customHeight="1"/>
    <row r="4786" ht="16.5" customHeight="1"/>
    <row r="4787" ht="16.5" customHeight="1"/>
    <row r="4788" ht="17.25" customHeight="1"/>
    <row r="4789" ht="16.5" customHeight="1"/>
    <row r="4790" ht="16.5" customHeight="1"/>
    <row r="4791" ht="16.5" customHeight="1"/>
    <row r="4792" ht="16.5" customHeight="1"/>
    <row r="4793" ht="16.5" customHeight="1"/>
    <row r="4794" ht="16.5" customHeight="1"/>
    <row r="4795" ht="16.5" customHeight="1"/>
    <row r="4796" ht="16.5" customHeight="1"/>
    <row r="4797" ht="16.5" customHeight="1"/>
    <row r="4798" ht="16.5" customHeight="1"/>
    <row r="4799" ht="16.5" customHeight="1"/>
    <row r="4800" ht="16.5" customHeight="1"/>
    <row r="4801" ht="16.5" customHeight="1"/>
    <row r="4802" ht="16.5" customHeight="1"/>
    <row r="4803" ht="16.5" customHeight="1"/>
    <row r="4804" ht="16.5" customHeight="1"/>
    <row r="4805" ht="16.5" customHeight="1"/>
    <row r="4806" ht="16.5" customHeight="1"/>
    <row r="4807" ht="16.5" customHeight="1"/>
    <row r="4808" ht="16.5" customHeight="1"/>
    <row r="4809" ht="16.5" customHeight="1"/>
    <row r="4810" ht="16.5" customHeight="1"/>
    <row r="4811" ht="16.5" customHeight="1"/>
    <row r="4812" ht="17.25" customHeight="1"/>
    <row r="4813" ht="16.5" customHeight="1"/>
    <row r="4814" ht="16.5" customHeight="1"/>
    <row r="4815" ht="16.5" customHeight="1"/>
    <row r="4816" ht="16.5" customHeight="1"/>
    <row r="4817" ht="16.5" customHeight="1"/>
    <row r="4818" ht="16.5" customHeight="1"/>
    <row r="4819" ht="16.5" customHeight="1"/>
    <row r="4820" ht="16.5" customHeight="1"/>
    <row r="4821" ht="16.5" customHeight="1"/>
    <row r="4822" ht="16.5" customHeight="1"/>
    <row r="4823" ht="16.5" customHeight="1"/>
    <row r="4824" ht="16.5" customHeight="1"/>
    <row r="4825" ht="16.5" customHeight="1"/>
    <row r="4826" ht="16.5" customHeight="1"/>
    <row r="4827" ht="16.5" customHeight="1"/>
    <row r="4828" ht="16.5" customHeight="1"/>
    <row r="4829" ht="16.5" customHeight="1"/>
    <row r="4830" ht="16.5" customHeight="1"/>
    <row r="4831" ht="16.5" customHeight="1"/>
    <row r="4832" ht="16.5" customHeight="1"/>
    <row r="4833" ht="16.5" customHeight="1"/>
    <row r="4834" ht="16.5" customHeight="1"/>
    <row r="4835" ht="16.5" customHeight="1"/>
    <row r="4836" ht="17.25" customHeight="1"/>
    <row r="4837" ht="16.5" customHeight="1"/>
    <row r="4838" ht="16.5" customHeight="1"/>
    <row r="4839" ht="16.5" customHeight="1"/>
    <row r="4840" ht="16.5" customHeight="1"/>
    <row r="4841" ht="16.5" customHeight="1"/>
    <row r="4842" ht="16.5" customHeight="1"/>
    <row r="4843" ht="16.5" customHeight="1"/>
    <row r="4844" ht="16.5" customHeight="1"/>
    <row r="4845" ht="16.5" customHeight="1"/>
    <row r="4846" ht="16.5" customHeight="1"/>
    <row r="4847" ht="16.5" customHeight="1"/>
    <row r="4848" ht="16.5" customHeight="1"/>
    <row r="4849" ht="16.5" customHeight="1"/>
    <row r="4850" ht="16.5" customHeight="1"/>
    <row r="4851" ht="16.5" customHeight="1"/>
    <row r="4852" ht="16.5" customHeight="1"/>
    <row r="4853" ht="16.5" customHeight="1"/>
    <row r="4854" ht="16.5" customHeight="1"/>
    <row r="4855" ht="16.5" customHeight="1"/>
    <row r="4856" ht="16.5" customHeight="1"/>
    <row r="4857" ht="16.5" customHeight="1"/>
    <row r="4858" ht="16.5" customHeight="1"/>
    <row r="4859" ht="16.5" customHeight="1"/>
    <row r="4860" ht="17.25" customHeight="1"/>
    <row r="4861" ht="16.5" customHeight="1"/>
    <row r="4862" ht="16.5" customHeight="1"/>
    <row r="4863" ht="16.5" customHeight="1"/>
    <row r="4864" ht="16.5" customHeight="1"/>
    <row r="4865" ht="16.5" customHeight="1"/>
    <row r="4866" ht="16.5" customHeight="1"/>
    <row r="4867" ht="16.5" customHeight="1"/>
    <row r="4868" ht="16.5" customHeight="1"/>
    <row r="4869" ht="16.5" customHeight="1"/>
    <row r="4870" ht="16.5" customHeight="1"/>
    <row r="4871" ht="16.5" customHeight="1"/>
    <row r="4872" ht="16.5" customHeight="1"/>
    <row r="4873" ht="16.5" customHeight="1"/>
    <row r="4874" ht="16.5" customHeight="1"/>
    <row r="4875" ht="16.5" customHeight="1"/>
    <row r="4876" ht="16.5" customHeight="1"/>
    <row r="4877" ht="16.5" customHeight="1"/>
    <row r="4878" ht="16.5" customHeight="1"/>
    <row r="4879" ht="16.5" customHeight="1"/>
    <row r="4880" ht="16.5" customHeight="1"/>
    <row r="4881" ht="16.5" customHeight="1"/>
    <row r="4882" ht="16.5" customHeight="1"/>
    <row r="4883" ht="16.5" customHeight="1"/>
    <row r="4884" ht="17.25" customHeight="1"/>
    <row r="4885" ht="16.5" customHeight="1"/>
    <row r="4886" ht="16.5" customHeight="1"/>
    <row r="4887" ht="16.5" customHeight="1"/>
    <row r="4888" ht="16.5" customHeight="1"/>
    <row r="4889" ht="16.5" customHeight="1"/>
    <row r="4890" ht="16.5" customHeight="1"/>
    <row r="4891" ht="16.5" customHeight="1"/>
    <row r="4892" ht="16.5" customHeight="1"/>
    <row r="4893" ht="16.5" customHeight="1"/>
    <row r="4894" ht="16.5" customHeight="1"/>
    <row r="4895" ht="16.5" customHeight="1"/>
    <row r="4896" ht="16.5" customHeight="1"/>
    <row r="4897" ht="16.5" customHeight="1"/>
    <row r="4898" ht="16.5" customHeight="1"/>
    <row r="4899" ht="16.5" customHeight="1"/>
    <row r="4900" ht="16.5" customHeight="1"/>
    <row r="4901" ht="16.5" customHeight="1"/>
    <row r="4902" ht="16.5" customHeight="1"/>
    <row r="4903" ht="16.5" customHeight="1"/>
    <row r="4904" ht="16.5" customHeight="1"/>
    <row r="4905" ht="16.5" customHeight="1"/>
    <row r="4906" ht="16.5" customHeight="1"/>
    <row r="4907" ht="16.5" customHeight="1"/>
    <row r="4908" ht="17.25" customHeight="1"/>
    <row r="4909" ht="16.5" customHeight="1"/>
    <row r="4910" ht="16.5" customHeight="1"/>
    <row r="4911" ht="16.5" customHeight="1"/>
    <row r="4912" ht="16.5" customHeight="1"/>
    <row r="4913" ht="16.5" customHeight="1"/>
    <row r="4914" ht="16.5" customHeight="1"/>
    <row r="4915" ht="16.5" customHeight="1"/>
    <row r="4916" ht="16.5" customHeight="1"/>
    <row r="4917" ht="16.5" customHeight="1"/>
    <row r="4918" ht="16.5" customHeight="1"/>
    <row r="4919" ht="16.5" customHeight="1"/>
    <row r="4920" ht="16.5" customHeight="1"/>
    <row r="4921" ht="16.5" customHeight="1"/>
    <row r="4922" ht="16.5" customHeight="1"/>
    <row r="4923" ht="16.5" customHeight="1"/>
    <row r="4924" ht="16.5" customHeight="1"/>
    <row r="4925" ht="16.5" customHeight="1"/>
    <row r="4926" ht="16.5" customHeight="1"/>
    <row r="4927" ht="16.5" customHeight="1"/>
    <row r="4928" ht="16.5" customHeight="1"/>
    <row r="4929" ht="16.5" customHeight="1"/>
    <row r="4930" ht="16.5" customHeight="1"/>
    <row r="4931" ht="16.5" customHeight="1"/>
    <row r="4932" ht="17.25" customHeight="1"/>
    <row r="4933" ht="16.5" customHeight="1"/>
    <row r="4934" ht="16.5" customHeight="1"/>
    <row r="4935" ht="16.5" customHeight="1"/>
    <row r="4936" ht="16.5" customHeight="1"/>
    <row r="4937" ht="16.5" customHeight="1"/>
    <row r="4938" ht="16.5" customHeight="1"/>
    <row r="4939" ht="16.5" customHeight="1"/>
    <row r="4940" ht="16.5" customHeight="1"/>
    <row r="4941" ht="16.5" customHeight="1"/>
    <row r="4942" ht="16.5" customHeight="1"/>
    <row r="4943" ht="16.5" customHeight="1"/>
    <row r="4944" ht="16.5" customHeight="1"/>
    <row r="4945" ht="16.5" customHeight="1"/>
    <row r="4946" ht="16.5" customHeight="1"/>
    <row r="4947" ht="16.5" customHeight="1"/>
    <row r="4948" ht="16.5" customHeight="1"/>
    <row r="4949" ht="16.5" customHeight="1"/>
    <row r="4950" ht="16.5" customHeight="1"/>
    <row r="4951" ht="16.5" customHeight="1"/>
    <row r="4952" ht="16.5" customHeight="1"/>
    <row r="4953" ht="16.5" customHeight="1"/>
    <row r="4954" ht="16.5" customHeight="1"/>
    <row r="4955" ht="16.5" customHeight="1"/>
    <row r="4956" ht="17.25" customHeight="1"/>
    <row r="4957" ht="16.5" customHeight="1"/>
    <row r="4958" ht="16.5" customHeight="1"/>
    <row r="4959" ht="16.5" customHeight="1"/>
    <row r="4960" ht="16.5" customHeight="1"/>
    <row r="4961" ht="16.5" customHeight="1"/>
    <row r="4962" ht="16.5" customHeight="1"/>
    <row r="4963" ht="16.5" customHeight="1"/>
    <row r="4964" ht="16.5" customHeight="1"/>
    <row r="4965" ht="16.5" customHeight="1"/>
    <row r="4966" ht="16.5" customHeight="1"/>
    <row r="4967" ht="16.5" customHeight="1"/>
    <row r="4968" ht="16.5" customHeight="1"/>
    <row r="4969" ht="16.5" customHeight="1"/>
    <row r="4970" ht="16.5" customHeight="1"/>
    <row r="4971" ht="16.5" customHeight="1"/>
    <row r="4972" ht="16.5" customHeight="1"/>
    <row r="4973" ht="16.5" customHeight="1"/>
    <row r="4974" ht="16.5" customHeight="1"/>
    <row r="4975" ht="16.5" customHeight="1"/>
    <row r="4976" ht="16.5" customHeight="1"/>
    <row r="4977" ht="16.5" customHeight="1"/>
    <row r="4978" ht="16.5" customHeight="1"/>
    <row r="4979" ht="16.5" customHeight="1"/>
    <row r="4980" ht="17.25" customHeight="1"/>
    <row r="4981" ht="16.5" customHeight="1"/>
    <row r="4982" ht="16.5" customHeight="1"/>
    <row r="4983" ht="16.5" customHeight="1"/>
    <row r="4984" ht="16.5" customHeight="1"/>
    <row r="4985" ht="16.5" customHeight="1"/>
    <row r="4986" ht="16.5" customHeight="1"/>
    <row r="4987" ht="16.5" customHeight="1"/>
    <row r="4988" ht="16.5" customHeight="1"/>
    <row r="4989" ht="16.5" customHeight="1"/>
    <row r="4990" ht="16.5" customHeight="1"/>
    <row r="4991" ht="16.5" customHeight="1"/>
    <row r="4992" ht="16.5" customHeight="1"/>
    <row r="4993" ht="16.5" customHeight="1"/>
    <row r="4994" ht="16.5" customHeight="1"/>
    <row r="4995" ht="16.5" customHeight="1"/>
    <row r="4996" ht="16.5" customHeight="1"/>
    <row r="4997" ht="16.5" customHeight="1"/>
    <row r="4998" ht="16.5" customHeight="1"/>
    <row r="4999" ht="16.5" customHeight="1"/>
    <row r="5000" ht="16.5" customHeight="1"/>
    <row r="5001" ht="16.5" customHeight="1"/>
    <row r="5002" ht="16.5" customHeight="1"/>
    <row r="5003" ht="16.5" customHeight="1"/>
    <row r="5004" ht="17.25" customHeight="1"/>
    <row r="5005" ht="16.5" customHeight="1"/>
    <row r="5006" ht="16.5" customHeight="1"/>
    <row r="5007" ht="16.5" customHeight="1"/>
    <row r="5008" ht="16.5" customHeight="1"/>
    <row r="5009" ht="16.5" customHeight="1"/>
    <row r="5010" ht="16.5" customHeight="1"/>
    <row r="5011" ht="16.5" customHeight="1"/>
    <row r="5012" ht="16.5" customHeight="1"/>
    <row r="5013" ht="16.5" customHeight="1"/>
    <row r="5014" ht="16.5" customHeight="1"/>
    <row r="5015" ht="16.5" customHeight="1"/>
    <row r="5016" ht="16.5" customHeight="1"/>
    <row r="5017" ht="16.5" customHeight="1"/>
    <row r="5018" ht="16.5" customHeight="1"/>
    <row r="5019" ht="16.5" customHeight="1"/>
    <row r="5020" ht="16.5" customHeight="1"/>
    <row r="5021" ht="16.5" customHeight="1"/>
    <row r="5022" ht="16.5" customHeight="1"/>
    <row r="5023" ht="16.5" customHeight="1"/>
    <row r="5024" ht="16.5" customHeight="1"/>
    <row r="5025" ht="16.5" customHeight="1"/>
    <row r="5026" ht="16.5" customHeight="1"/>
    <row r="5027" ht="16.5" customHeight="1"/>
    <row r="5028" ht="17.25" customHeight="1"/>
    <row r="5029" ht="16.5" customHeight="1"/>
    <row r="5030" ht="16.5" customHeight="1"/>
    <row r="5031" ht="16.5" customHeight="1"/>
    <row r="5032" ht="16.5" customHeight="1"/>
    <row r="5033" ht="16.5" customHeight="1"/>
    <row r="5034" ht="16.5" customHeight="1"/>
    <row r="5035" ht="16.5" customHeight="1"/>
    <row r="5036" ht="16.5" customHeight="1"/>
    <row r="5037" ht="16.5" customHeight="1"/>
    <row r="5038" ht="16.5" customHeight="1"/>
    <row r="5039" ht="16.5" customHeight="1"/>
    <row r="5040" ht="16.5" customHeight="1"/>
    <row r="5041" ht="16.5" customHeight="1"/>
    <row r="5042" ht="16.5" customHeight="1"/>
    <row r="5043" ht="16.5" customHeight="1"/>
    <row r="5044" ht="16.5" customHeight="1"/>
    <row r="5045" ht="16.5" customHeight="1"/>
    <row r="5046" ht="16.5" customHeight="1"/>
    <row r="5047" ht="16.5" customHeight="1"/>
    <row r="5048" ht="16.5" customHeight="1"/>
    <row r="5049" ht="16.5" customHeight="1"/>
    <row r="5050" ht="16.5" customHeight="1"/>
    <row r="5051" ht="16.5" customHeight="1"/>
    <row r="5052" ht="17.25" customHeight="1"/>
    <row r="5053" ht="16.5" customHeight="1"/>
    <row r="5054" ht="16.5" customHeight="1"/>
    <row r="5055" ht="16.5" customHeight="1"/>
    <row r="5056" ht="16.5" customHeight="1"/>
    <row r="5057" ht="16.5" customHeight="1"/>
    <row r="5058" ht="16.5" customHeight="1"/>
    <row r="5059" ht="16.5" customHeight="1"/>
    <row r="5060" ht="16.5" customHeight="1"/>
    <row r="5061" ht="16.5" customHeight="1"/>
    <row r="5062" ht="16.5" customHeight="1"/>
    <row r="5063" ht="16.5" customHeight="1"/>
    <row r="5064" ht="16.5" customHeight="1"/>
    <row r="5065" ht="16.5" customHeight="1"/>
    <row r="5066" ht="16.5" customHeight="1"/>
    <row r="5067" ht="16.5" customHeight="1"/>
    <row r="5068" ht="16.5" customHeight="1"/>
    <row r="5069" ht="16.5" customHeight="1"/>
    <row r="5070" ht="16.5" customHeight="1"/>
    <row r="5071" ht="16.5" customHeight="1"/>
    <row r="5072" ht="16.5" customHeight="1"/>
    <row r="5073" ht="16.5" customHeight="1"/>
    <row r="5074" ht="16.5" customHeight="1"/>
    <row r="5075" ht="16.5" customHeight="1"/>
    <row r="5076" ht="17.25" customHeight="1"/>
    <row r="5077" ht="16.5" customHeight="1"/>
    <row r="5078" ht="16.5" customHeight="1"/>
    <row r="5079" ht="16.5" customHeight="1"/>
    <row r="5080" ht="16.5" customHeight="1"/>
    <row r="5081" ht="16.5" customHeight="1"/>
    <row r="5082" ht="16.5" customHeight="1"/>
    <row r="5083" ht="16.5" customHeight="1"/>
    <row r="5084" ht="16.5" customHeight="1"/>
    <row r="5085" ht="16.5" customHeight="1"/>
    <row r="5086" ht="16.5" customHeight="1"/>
    <row r="5087" ht="16.5" customHeight="1"/>
    <row r="5088" ht="16.5" customHeight="1"/>
    <row r="5089" ht="16.5" customHeight="1"/>
    <row r="5090" ht="16.5" customHeight="1"/>
    <row r="5091" ht="16.5" customHeight="1"/>
    <row r="5092" ht="16.5" customHeight="1"/>
    <row r="5093" ht="16.5" customHeight="1"/>
    <row r="5094" ht="16.5" customHeight="1"/>
    <row r="5095" ht="16.5" customHeight="1"/>
    <row r="5096" ht="16.5" customHeight="1"/>
    <row r="5097" ht="16.5" customHeight="1"/>
    <row r="5098" ht="16.5" customHeight="1"/>
    <row r="5099" ht="16.5" customHeight="1"/>
    <row r="5100" ht="17.25" customHeight="1"/>
    <row r="5101" ht="16.5" customHeight="1"/>
    <row r="5102" ht="16.5" customHeight="1"/>
    <row r="5103" ht="16.5" customHeight="1"/>
    <row r="5104" ht="16.5" customHeight="1"/>
    <row r="5105" ht="16.5" customHeight="1"/>
    <row r="5106" ht="16.5" customHeight="1"/>
    <row r="5107" ht="16.5" customHeight="1"/>
    <row r="5108" ht="16.5" customHeight="1"/>
    <row r="5109" ht="16.5" customHeight="1"/>
    <row r="5110" ht="16.5" customHeight="1"/>
    <row r="5111" ht="16.5" customHeight="1"/>
    <row r="5112" ht="16.5" customHeight="1"/>
    <row r="5113" ht="16.5" customHeight="1"/>
    <row r="5114" ht="16.5" customHeight="1"/>
    <row r="5115" ht="16.5" customHeight="1"/>
    <row r="5116" ht="16.5" customHeight="1"/>
    <row r="5117" ht="16.5" customHeight="1"/>
    <row r="5118" ht="16.5" customHeight="1"/>
    <row r="5119" ht="16.5" customHeight="1"/>
    <row r="5120" ht="16.5" customHeight="1"/>
    <row r="5121" ht="16.5" customHeight="1"/>
    <row r="5122" ht="16.5" customHeight="1"/>
    <row r="5123" ht="16.5" customHeight="1"/>
    <row r="5124" ht="17.25" customHeight="1"/>
    <row r="5125" ht="16.5" customHeight="1"/>
    <row r="5126" ht="16.5" customHeight="1"/>
    <row r="5127" ht="16.5" customHeight="1"/>
    <row r="5128" ht="16.5" customHeight="1"/>
    <row r="5129" ht="16.5" customHeight="1"/>
    <row r="5130" ht="16.5" customHeight="1"/>
    <row r="5131" ht="16.5" customHeight="1"/>
    <row r="5132" ht="16.5" customHeight="1"/>
    <row r="5133" ht="16.5" customHeight="1"/>
    <row r="5134" ht="16.5" customHeight="1"/>
    <row r="5135" ht="16.5" customHeight="1"/>
    <row r="5136" ht="16.5" customHeight="1"/>
    <row r="5137" ht="16.5" customHeight="1"/>
    <row r="5138" ht="16.5" customHeight="1"/>
    <row r="5139" ht="16.5" customHeight="1"/>
    <row r="5140" ht="16.5" customHeight="1"/>
    <row r="5141" ht="16.5" customHeight="1"/>
    <row r="5142" ht="16.5" customHeight="1"/>
    <row r="5143" ht="16.5" customHeight="1"/>
    <row r="5144" ht="16.5" customHeight="1"/>
    <row r="5145" ht="16.5" customHeight="1"/>
    <row r="5146" ht="16.5" customHeight="1"/>
    <row r="5147" ht="16.5" customHeight="1"/>
    <row r="5148" ht="17.25" customHeight="1"/>
    <row r="5149" ht="16.5" customHeight="1"/>
    <row r="5150" ht="16.5" customHeight="1"/>
    <row r="5151" ht="16.5" customHeight="1"/>
    <row r="5152" ht="16.5" customHeight="1"/>
    <row r="5153" ht="16.5" customHeight="1"/>
    <row r="5154" ht="16.5" customHeight="1"/>
    <row r="5155" ht="16.5" customHeight="1"/>
    <row r="5156" ht="16.5" customHeight="1"/>
    <row r="5157" ht="16.5" customHeight="1"/>
    <row r="5158" ht="16.5" customHeight="1"/>
    <row r="5159" ht="16.5" customHeight="1"/>
    <row r="5160" ht="16.5" customHeight="1"/>
    <row r="5161" ht="16.5" customHeight="1"/>
    <row r="5162" ht="16.5" customHeight="1"/>
    <row r="5163" ht="16.5" customHeight="1"/>
    <row r="5164" ht="16.5" customHeight="1"/>
    <row r="5165" ht="16.5" customHeight="1"/>
    <row r="5166" ht="16.5" customHeight="1"/>
    <row r="5167" ht="16.5" customHeight="1"/>
    <row r="5168" ht="16.5" customHeight="1"/>
    <row r="5169" ht="16.5" customHeight="1"/>
    <row r="5170" ht="16.5" customHeight="1"/>
    <row r="5171" ht="16.5" customHeight="1"/>
    <row r="5172" ht="17.25" customHeight="1"/>
    <row r="5173" ht="16.5" customHeight="1"/>
    <row r="5174" ht="16.5" customHeight="1"/>
    <row r="5175" ht="16.5" customHeight="1"/>
    <row r="5176" ht="16.5" customHeight="1"/>
    <row r="5177" ht="16.5" customHeight="1"/>
    <row r="5178" ht="16.5" customHeight="1"/>
    <row r="5179" ht="16.5" customHeight="1"/>
    <row r="5180" ht="16.5" customHeight="1"/>
    <row r="5181" ht="16.5" customHeight="1"/>
    <row r="5182" ht="16.5" customHeight="1"/>
    <row r="5183" ht="16.5" customHeight="1"/>
    <row r="5184" ht="16.5" customHeight="1"/>
    <row r="5185" ht="16.5" customHeight="1"/>
    <row r="5186" ht="16.5" customHeight="1"/>
    <row r="5187" ht="16.5" customHeight="1"/>
    <row r="5188" ht="16.5" customHeight="1"/>
    <row r="5189" ht="16.5" customHeight="1"/>
    <row r="5190" ht="16.5" customHeight="1"/>
    <row r="5191" ht="16.5" customHeight="1"/>
    <row r="5192" ht="16.5" customHeight="1"/>
    <row r="5193" ht="16.5" customHeight="1"/>
    <row r="5194" ht="16.5" customHeight="1"/>
    <row r="5195" ht="16.5" customHeight="1"/>
    <row r="5196" ht="17.25" customHeight="1"/>
    <row r="5197" ht="16.5" customHeight="1"/>
    <row r="5198" ht="16.5" customHeight="1"/>
    <row r="5199" ht="16.5" customHeight="1"/>
    <row r="5200" ht="16.5" customHeight="1"/>
    <row r="5201" ht="16.5" customHeight="1"/>
    <row r="5202" ht="16.5" customHeight="1"/>
    <row r="5203" ht="16.5" customHeight="1"/>
    <row r="5204" ht="16.5" customHeight="1"/>
    <row r="5205" ht="16.5" customHeight="1"/>
    <row r="5206" ht="16.5" customHeight="1"/>
    <row r="5207" ht="16.5" customHeight="1"/>
    <row r="5208" ht="16.5" customHeight="1"/>
    <row r="5209" ht="16.5" customHeight="1"/>
    <row r="5210" ht="16.5" customHeight="1"/>
    <row r="5211" ht="16.5" customHeight="1"/>
    <row r="5212" ht="16.5" customHeight="1"/>
    <row r="5213" ht="16.5" customHeight="1"/>
    <row r="5214" ht="16.5" customHeight="1"/>
    <row r="5215" ht="16.5" customHeight="1"/>
    <row r="5216" ht="16.5" customHeight="1"/>
    <row r="5217" ht="16.5" customHeight="1"/>
    <row r="5218" ht="16.5" customHeight="1"/>
    <row r="5219" ht="16.5" customHeight="1"/>
    <row r="5220" ht="17.25" customHeight="1"/>
    <row r="5221" ht="16.5" customHeight="1"/>
    <row r="5222" ht="16.5" customHeight="1"/>
    <row r="5223" ht="16.5" customHeight="1"/>
    <row r="5224" ht="16.5" customHeight="1"/>
    <row r="5225" ht="16.5" customHeight="1"/>
    <row r="5226" ht="16.5" customHeight="1"/>
    <row r="5227" ht="16.5" customHeight="1"/>
    <row r="5228" ht="16.5" customHeight="1"/>
    <row r="5229" ht="16.5" customHeight="1"/>
    <row r="5230" ht="16.5" customHeight="1"/>
    <row r="5231" ht="16.5" customHeight="1"/>
    <row r="5232" ht="16.5" customHeight="1"/>
    <row r="5233" ht="16.5" customHeight="1"/>
    <row r="5234" ht="16.5" customHeight="1"/>
    <row r="5235" ht="16.5" customHeight="1"/>
    <row r="5236" ht="16.5" customHeight="1"/>
    <row r="5237" ht="16.5" customHeight="1"/>
    <row r="5238" ht="16.5" customHeight="1"/>
    <row r="5239" ht="16.5" customHeight="1"/>
    <row r="5240" ht="16.5" customHeight="1"/>
    <row r="5241" ht="16.5" customHeight="1"/>
    <row r="5242" ht="16.5" customHeight="1"/>
    <row r="5243" ht="16.5" customHeight="1"/>
    <row r="5244" ht="17.25" customHeight="1"/>
    <row r="5245" ht="16.5" customHeight="1"/>
    <row r="5246" ht="16.5" customHeight="1"/>
    <row r="5247" ht="16.5" customHeight="1"/>
    <row r="5248" ht="16.5" customHeight="1"/>
    <row r="5249" ht="16.5" customHeight="1"/>
    <row r="5250" ht="16.5" customHeight="1"/>
    <row r="5251" ht="16.5" customHeight="1"/>
    <row r="5252" ht="16.5" customHeight="1"/>
    <row r="5253" ht="16.5" customHeight="1"/>
    <row r="5254" ht="16.5" customHeight="1"/>
    <row r="5255" ht="16.5" customHeight="1"/>
    <row r="5256" ht="16.5" customHeight="1"/>
    <row r="5257" ht="16.5" customHeight="1"/>
    <row r="5258" ht="16.5" customHeight="1"/>
    <row r="5259" ht="16.5" customHeight="1"/>
    <row r="5260" ht="16.5" customHeight="1"/>
    <row r="5261" ht="16.5" customHeight="1"/>
    <row r="5262" ht="16.5" customHeight="1"/>
    <row r="5263" ht="16.5" customHeight="1"/>
    <row r="5264" ht="16.5" customHeight="1"/>
    <row r="5265" ht="16.5" customHeight="1"/>
    <row r="5266" ht="16.5" customHeight="1"/>
    <row r="5267" ht="16.5" customHeight="1"/>
    <row r="5268" ht="17.25" customHeight="1"/>
    <row r="5269" ht="16.5" customHeight="1"/>
    <row r="5270" ht="16.5" customHeight="1"/>
    <row r="5271" ht="16.5" customHeight="1"/>
    <row r="5272" ht="16.5" customHeight="1"/>
    <row r="5273" ht="16.5" customHeight="1"/>
    <row r="5274" ht="16.5" customHeight="1"/>
    <row r="5275" ht="16.5" customHeight="1"/>
    <row r="5276" ht="16.5" customHeight="1"/>
    <row r="5277" ht="16.5" customHeight="1"/>
    <row r="5278" ht="16.5" customHeight="1"/>
    <row r="5279" ht="16.5" customHeight="1"/>
    <row r="5280" ht="16.5" customHeight="1"/>
    <row r="5281" ht="16.5" customHeight="1"/>
    <row r="5282" ht="16.5" customHeight="1"/>
    <row r="5283" ht="16.5" customHeight="1"/>
    <row r="5284" ht="16.5" customHeight="1"/>
    <row r="5285" ht="16.5" customHeight="1"/>
    <row r="5286" ht="16.5" customHeight="1"/>
    <row r="5287" ht="16.5" customHeight="1"/>
    <row r="5288" ht="16.5" customHeight="1"/>
    <row r="5289" ht="16.5" customHeight="1"/>
    <row r="5290" ht="16.5" customHeight="1"/>
    <row r="5291" ht="16.5" customHeight="1"/>
    <row r="5292" ht="17.25" customHeight="1"/>
    <row r="5293" ht="16.5" customHeight="1"/>
    <row r="5294" ht="16.5" customHeight="1"/>
    <row r="5295" ht="16.5" customHeight="1"/>
    <row r="5296" ht="16.5" customHeight="1"/>
    <row r="5297" ht="16.5" customHeight="1"/>
    <row r="5298" ht="16.5" customHeight="1"/>
    <row r="5299" ht="16.5" customHeight="1"/>
    <row r="5300" ht="16.5" customHeight="1"/>
    <row r="5301" ht="16.5" customHeight="1"/>
    <row r="5302" ht="16.5" customHeight="1"/>
    <row r="5303" ht="16.5" customHeight="1"/>
    <row r="5304" ht="16.5" customHeight="1"/>
    <row r="5305" ht="16.5" customHeight="1"/>
    <row r="5306" ht="16.5" customHeight="1"/>
    <row r="5307" ht="16.5" customHeight="1"/>
    <row r="5308" ht="16.5" customHeight="1"/>
    <row r="5309" ht="16.5" customHeight="1"/>
    <row r="5310" ht="16.5" customHeight="1"/>
    <row r="5311" ht="16.5" customHeight="1"/>
    <row r="5312" ht="16.5" customHeight="1"/>
    <row r="5313" ht="16.5" customHeight="1"/>
    <row r="5314" ht="16.5" customHeight="1"/>
    <row r="5315" ht="16.5" customHeight="1"/>
    <row r="5316" ht="17.25" customHeight="1"/>
    <row r="5317" ht="16.5" customHeight="1"/>
    <row r="5318" ht="16.5" customHeight="1"/>
    <row r="5319" ht="16.5" customHeight="1"/>
    <row r="5320" ht="16.5" customHeight="1"/>
    <row r="5321" ht="16.5" customHeight="1"/>
    <row r="5322" ht="16.5" customHeight="1"/>
    <row r="5323" ht="16.5" customHeight="1"/>
    <row r="5324" ht="16.5" customHeight="1"/>
    <row r="5325" ht="16.5" customHeight="1"/>
    <row r="5326" ht="16.5" customHeight="1"/>
    <row r="5327" ht="16.5" customHeight="1"/>
    <row r="5328" ht="16.5" customHeight="1"/>
    <row r="5329" ht="16.5" customHeight="1"/>
    <row r="5330" ht="16.5" customHeight="1"/>
    <row r="5331" ht="16.5" customHeight="1"/>
    <row r="5332" ht="16.5" customHeight="1"/>
    <row r="5333" ht="16.5" customHeight="1"/>
    <row r="5334" ht="16.5" customHeight="1"/>
    <row r="5335" ht="16.5" customHeight="1"/>
    <row r="5336" ht="16.5" customHeight="1"/>
    <row r="5337" ht="16.5" customHeight="1"/>
    <row r="5338" ht="16.5" customHeight="1"/>
    <row r="5339" ht="16.5" customHeight="1"/>
    <row r="5340" ht="17.25" customHeight="1"/>
    <row r="5341" ht="16.5" customHeight="1"/>
    <row r="5342" ht="16.5" customHeight="1"/>
    <row r="5343" ht="16.5" customHeight="1"/>
    <row r="5344" ht="16.5" customHeight="1"/>
    <row r="5345" ht="16.5" customHeight="1"/>
    <row r="5346" ht="16.5" customHeight="1"/>
    <row r="5347" ht="16.5" customHeight="1"/>
    <row r="5348" ht="16.5" customHeight="1"/>
    <row r="5349" ht="16.5" customHeight="1"/>
    <row r="5350" ht="16.5" customHeight="1"/>
    <row r="5351" ht="16.5" customHeight="1"/>
    <row r="5352" ht="16.5" customHeight="1"/>
    <row r="5353" ht="16.5" customHeight="1"/>
    <row r="5354" ht="16.5" customHeight="1"/>
    <row r="5355" ht="16.5" customHeight="1"/>
    <row r="5356" ht="16.5" customHeight="1"/>
    <row r="5357" ht="16.5" customHeight="1"/>
    <row r="5358" ht="16.5" customHeight="1"/>
    <row r="5359" ht="16.5" customHeight="1"/>
    <row r="5360" ht="16.5" customHeight="1"/>
    <row r="5361" ht="16.5" customHeight="1"/>
    <row r="5362" ht="16.5" customHeight="1"/>
    <row r="5363" ht="16.5" customHeight="1"/>
    <row r="5364" ht="17.25" customHeight="1"/>
    <row r="5365" ht="16.5" customHeight="1"/>
    <row r="5366" ht="16.5" customHeight="1"/>
    <row r="5367" ht="16.5" customHeight="1"/>
    <row r="5368" ht="16.5" customHeight="1"/>
    <row r="5369" ht="16.5" customHeight="1"/>
    <row r="5370" ht="16.5" customHeight="1"/>
    <row r="5371" ht="16.5" customHeight="1"/>
    <row r="5372" ht="16.5" customHeight="1"/>
    <row r="5373" ht="16.5" customHeight="1"/>
    <row r="5374" ht="16.5" customHeight="1"/>
    <row r="5375" ht="16.5" customHeight="1"/>
    <row r="5376" ht="16.5" customHeight="1"/>
    <row r="5377" ht="16.5" customHeight="1"/>
    <row r="5378" ht="16.5" customHeight="1"/>
    <row r="5379" ht="16.5" customHeight="1"/>
    <row r="5380" ht="16.5" customHeight="1"/>
    <row r="5381" ht="16.5" customHeight="1"/>
    <row r="5382" ht="16.5" customHeight="1"/>
    <row r="5383" ht="16.5" customHeight="1"/>
    <row r="5384" ht="16.5" customHeight="1"/>
    <row r="5385" ht="16.5" customHeight="1"/>
    <row r="5386" ht="16.5" customHeight="1"/>
    <row r="5387" ht="16.5" customHeight="1"/>
    <row r="5388" ht="17.25" customHeight="1"/>
    <row r="5389" ht="16.5" customHeight="1"/>
    <row r="5390" ht="16.5" customHeight="1"/>
    <row r="5391" ht="16.5" customHeight="1"/>
    <row r="5392" ht="16.5" customHeight="1"/>
    <row r="5393" ht="16.5" customHeight="1"/>
    <row r="5394" ht="16.5" customHeight="1"/>
    <row r="5395" ht="16.5" customHeight="1"/>
    <row r="5396" ht="16.5" customHeight="1"/>
    <row r="5397" ht="16.5" customHeight="1"/>
    <row r="5398" ht="16.5" customHeight="1"/>
    <row r="5399" ht="16.5" customHeight="1"/>
    <row r="5400" ht="16.5" customHeight="1"/>
    <row r="5401" ht="16.5" customHeight="1"/>
    <row r="5402" ht="16.5" customHeight="1"/>
    <row r="5403" ht="16.5" customHeight="1"/>
    <row r="5404" ht="16.5" customHeight="1"/>
    <row r="5405" ht="16.5" customHeight="1"/>
    <row r="5406" ht="16.5" customHeight="1"/>
    <row r="5407" ht="16.5" customHeight="1"/>
    <row r="5408" ht="16.5" customHeight="1"/>
    <row r="5409" ht="16.5" customHeight="1"/>
    <row r="5410" ht="16.5" customHeight="1"/>
    <row r="5411" ht="16.5" customHeight="1"/>
    <row r="5412" ht="17.25" customHeight="1"/>
    <row r="5413" ht="16.5" customHeight="1"/>
    <row r="5414" ht="16.5" customHeight="1"/>
    <row r="5415" ht="16.5" customHeight="1"/>
    <row r="5416" ht="16.5" customHeight="1"/>
    <row r="5417" ht="16.5" customHeight="1"/>
    <row r="5418" ht="16.5" customHeight="1"/>
    <row r="5419" ht="16.5" customHeight="1"/>
    <row r="5420" ht="16.5" customHeight="1"/>
    <row r="5421" ht="16.5" customHeight="1"/>
    <row r="5422" ht="16.5" customHeight="1"/>
    <row r="5423" ht="16.5" customHeight="1"/>
    <row r="5424" ht="16.5" customHeight="1"/>
    <row r="5425" ht="16.5" customHeight="1"/>
    <row r="5426" ht="16.5" customHeight="1"/>
    <row r="5427" ht="16.5" customHeight="1"/>
    <row r="5428" ht="16.5" customHeight="1"/>
    <row r="5429" ht="16.5" customHeight="1"/>
    <row r="5430" ht="16.5" customHeight="1"/>
    <row r="5431" ht="16.5" customHeight="1"/>
    <row r="5432" ht="16.5" customHeight="1"/>
    <row r="5433" ht="16.5" customHeight="1"/>
    <row r="5434" ht="16.5" customHeight="1"/>
    <row r="5435" ht="16.5" customHeight="1"/>
    <row r="5436" ht="17.25" customHeight="1"/>
    <row r="5437" ht="16.5" customHeight="1"/>
    <row r="5438" ht="16.5" customHeight="1"/>
    <row r="5439" ht="16.5" customHeight="1"/>
    <row r="5440" ht="16.5" customHeight="1"/>
    <row r="5441" ht="16.5" customHeight="1"/>
    <row r="5442" ht="16.5" customHeight="1"/>
    <row r="5443" ht="16.5" customHeight="1"/>
    <row r="5444" ht="16.5" customHeight="1"/>
    <row r="5445" ht="16.5" customHeight="1"/>
    <row r="5446" ht="16.5" customHeight="1"/>
    <row r="5447" ht="16.5" customHeight="1"/>
    <row r="5448" ht="16.5" customHeight="1"/>
    <row r="5449" ht="16.5" customHeight="1"/>
    <row r="5450" ht="16.5" customHeight="1"/>
    <row r="5451" ht="16.5" customHeight="1"/>
    <row r="5452" ht="16.5" customHeight="1"/>
    <row r="5453" ht="16.5" customHeight="1"/>
    <row r="5454" ht="16.5" customHeight="1"/>
    <row r="5455" ht="16.5" customHeight="1"/>
    <row r="5456" ht="16.5" customHeight="1"/>
    <row r="5457" ht="16.5" customHeight="1"/>
    <row r="5458" ht="16.5" customHeight="1"/>
    <row r="5459" ht="16.5" customHeight="1"/>
    <row r="5460" ht="17.25" customHeight="1"/>
    <row r="5461" ht="16.5" customHeight="1"/>
    <row r="5462" ht="16.5" customHeight="1"/>
    <row r="5463" ht="16.5" customHeight="1"/>
    <row r="5464" ht="16.5" customHeight="1"/>
    <row r="5465" ht="16.5" customHeight="1"/>
    <row r="5466" ht="16.5" customHeight="1"/>
    <row r="5467" ht="16.5" customHeight="1"/>
    <row r="5468" ht="16.5" customHeight="1"/>
    <row r="5469" ht="16.5" customHeight="1"/>
    <row r="5470" ht="16.5" customHeight="1"/>
    <row r="5471" ht="16.5" customHeight="1"/>
    <row r="5472" ht="16.5" customHeight="1"/>
    <row r="5473" ht="16.5" customHeight="1"/>
    <row r="5474" ht="16.5" customHeight="1"/>
    <row r="5475" ht="16.5" customHeight="1"/>
    <row r="5476" ht="16.5" customHeight="1"/>
    <row r="5477" ht="16.5" customHeight="1"/>
    <row r="5478" ht="16.5" customHeight="1"/>
    <row r="5479" ht="16.5" customHeight="1"/>
    <row r="5480" ht="16.5" customHeight="1"/>
    <row r="5481" ht="16.5" customHeight="1"/>
    <row r="5482" ht="16.5" customHeight="1"/>
    <row r="5483" ht="16.5" customHeight="1"/>
    <row r="5484" ht="17.25" customHeight="1"/>
    <row r="5485" ht="16.5" customHeight="1"/>
    <row r="5486" ht="16.5" customHeight="1"/>
    <row r="5487" ht="16.5" customHeight="1"/>
    <row r="5488" ht="16.5" customHeight="1"/>
    <row r="5489" ht="16.5" customHeight="1"/>
    <row r="5490" ht="16.5" customHeight="1"/>
    <row r="5491" ht="16.5" customHeight="1"/>
    <row r="5492" ht="16.5" customHeight="1"/>
    <row r="5493" ht="16.5" customHeight="1"/>
    <row r="5494" ht="16.5" customHeight="1"/>
    <row r="5495" ht="16.5" customHeight="1"/>
    <row r="5496" ht="16.5" customHeight="1"/>
    <row r="5497" ht="16.5" customHeight="1"/>
    <row r="5498" ht="16.5" customHeight="1"/>
    <row r="5499" ht="16.5" customHeight="1"/>
    <row r="5500" ht="16.5" customHeight="1"/>
    <row r="5501" ht="16.5" customHeight="1"/>
    <row r="5502" ht="16.5" customHeight="1"/>
    <row r="5503" ht="16.5" customHeight="1"/>
    <row r="5504" ht="16.5" customHeight="1"/>
    <row r="5505" ht="16.5" customHeight="1"/>
    <row r="5506" ht="16.5" customHeight="1"/>
    <row r="5507" ht="16.5" customHeight="1"/>
    <row r="5508" ht="17.25" customHeight="1"/>
    <row r="5509" ht="16.5" customHeight="1"/>
    <row r="5510" ht="16.5" customHeight="1"/>
    <row r="5511" ht="16.5" customHeight="1"/>
    <row r="5512" ht="16.5" customHeight="1"/>
    <row r="5513" ht="16.5" customHeight="1"/>
    <row r="5514" ht="16.5" customHeight="1"/>
    <row r="5515" ht="16.5" customHeight="1"/>
    <row r="5516" ht="16.5" customHeight="1"/>
    <row r="5517" ht="16.5" customHeight="1"/>
    <row r="5518" ht="16.5" customHeight="1"/>
    <row r="5519" ht="16.5" customHeight="1"/>
    <row r="5520" ht="16.5" customHeight="1"/>
    <row r="5521" ht="16.5" customHeight="1"/>
    <row r="5522" ht="16.5" customHeight="1"/>
    <row r="5523" ht="16.5" customHeight="1"/>
    <row r="5524" ht="16.5" customHeight="1"/>
    <row r="5525" ht="16.5" customHeight="1"/>
    <row r="5526" ht="16.5" customHeight="1"/>
    <row r="5527" ht="16.5" customHeight="1"/>
    <row r="5528" ht="16.5" customHeight="1"/>
    <row r="5529" ht="16.5" customHeight="1"/>
    <row r="5530" ht="16.5" customHeight="1"/>
    <row r="5531" ht="16.5" customHeight="1"/>
    <row r="5532" ht="17.25" customHeight="1"/>
    <row r="5533" ht="16.5" customHeight="1"/>
    <row r="5534" ht="16.5" customHeight="1"/>
    <row r="5535" ht="16.5" customHeight="1"/>
    <row r="5536" ht="16.5" customHeight="1"/>
    <row r="5537" ht="16.5" customHeight="1"/>
    <row r="5538" ht="16.5" customHeight="1"/>
    <row r="5539" ht="16.5" customHeight="1"/>
    <row r="5540" ht="16.5" customHeight="1"/>
    <row r="5541" ht="16.5" customHeight="1"/>
    <row r="5542" ht="16.5" customHeight="1"/>
    <row r="5543" ht="16.5" customHeight="1"/>
    <row r="5544" ht="16.5" customHeight="1"/>
    <row r="5545" ht="16.5" customHeight="1"/>
    <row r="5546" ht="16.5" customHeight="1"/>
    <row r="5547" ht="16.5" customHeight="1"/>
    <row r="5548" ht="16.5" customHeight="1"/>
    <row r="5549" ht="16.5" customHeight="1"/>
    <row r="5550" ht="16.5" customHeight="1"/>
    <row r="5551" ht="16.5" customHeight="1"/>
    <row r="5552" ht="16.5" customHeight="1"/>
    <row r="5553" ht="16.5" customHeight="1"/>
    <row r="5554" ht="16.5" customHeight="1"/>
    <row r="5555" ht="16.5" customHeight="1"/>
    <row r="5556" ht="17.25" customHeight="1"/>
    <row r="5557" ht="16.5" customHeight="1"/>
    <row r="5558" ht="16.5" customHeight="1"/>
    <row r="5559" ht="16.5" customHeight="1"/>
    <row r="5560" ht="16.5" customHeight="1"/>
    <row r="5561" ht="16.5" customHeight="1"/>
    <row r="5562" ht="16.5" customHeight="1"/>
    <row r="5563" ht="16.5" customHeight="1"/>
    <row r="5564" ht="16.5" customHeight="1"/>
    <row r="5565" ht="16.5" customHeight="1"/>
    <row r="5566" ht="16.5" customHeight="1"/>
    <row r="5567" ht="16.5" customHeight="1"/>
    <row r="5568" ht="16.5" customHeight="1"/>
    <row r="5569" ht="16.5" customHeight="1"/>
    <row r="5570" ht="16.5" customHeight="1"/>
    <row r="5571" ht="16.5" customHeight="1"/>
    <row r="5572" ht="16.5" customHeight="1"/>
    <row r="5573" ht="16.5" customHeight="1"/>
    <row r="5574" ht="16.5" customHeight="1"/>
    <row r="5575" ht="16.5" customHeight="1"/>
    <row r="5576" ht="16.5" customHeight="1"/>
    <row r="5577" ht="16.5" customHeight="1"/>
    <row r="5578" ht="16.5" customHeight="1"/>
    <row r="5579" ht="16.5" customHeight="1"/>
    <row r="5580" ht="17.25" customHeight="1"/>
    <row r="5581" ht="16.5" customHeight="1"/>
    <row r="5582" ht="16.5" customHeight="1"/>
    <row r="5583" ht="16.5" customHeight="1"/>
    <row r="5584" ht="16.5" customHeight="1"/>
    <row r="5585" ht="16.5" customHeight="1"/>
    <row r="5586" ht="16.5" customHeight="1"/>
    <row r="5587" ht="16.5" customHeight="1"/>
    <row r="5588" ht="16.5" customHeight="1"/>
    <row r="5589" ht="16.5" customHeight="1"/>
    <row r="5590" ht="16.5" customHeight="1"/>
    <row r="5591" ht="16.5" customHeight="1"/>
    <row r="5592" ht="16.5" customHeight="1"/>
    <row r="5593" ht="16.5" customHeight="1"/>
    <row r="5594" ht="16.5" customHeight="1"/>
    <row r="5595" ht="16.5" customHeight="1"/>
    <row r="5596" ht="16.5" customHeight="1"/>
    <row r="5597" ht="16.5" customHeight="1"/>
    <row r="5598" ht="16.5" customHeight="1"/>
    <row r="5599" ht="16.5" customHeight="1"/>
    <row r="5600" ht="16.5" customHeight="1"/>
    <row r="5601" ht="16.5" customHeight="1"/>
    <row r="5602" ht="16.5" customHeight="1"/>
    <row r="5603" ht="16.5" customHeight="1"/>
    <row r="5604" ht="17.25" customHeight="1"/>
    <row r="5605" ht="16.5" customHeight="1"/>
    <row r="5606" ht="16.5" customHeight="1"/>
    <row r="5607" ht="16.5" customHeight="1"/>
    <row r="5608" ht="16.5" customHeight="1"/>
    <row r="5609" ht="16.5" customHeight="1"/>
    <row r="5610" ht="16.5" customHeight="1"/>
    <row r="5611" ht="16.5" customHeight="1"/>
    <row r="5612" ht="16.5" customHeight="1"/>
    <row r="5613" ht="16.5" customHeight="1"/>
    <row r="5614" ht="16.5" customHeight="1"/>
    <row r="5615" ht="16.5" customHeight="1"/>
    <row r="5616" ht="16.5" customHeight="1"/>
    <row r="5617" ht="16.5" customHeight="1"/>
    <row r="5618" ht="16.5" customHeight="1"/>
    <row r="5619" ht="16.5" customHeight="1"/>
    <row r="5620" ht="16.5" customHeight="1"/>
    <row r="5621" ht="16.5" customHeight="1"/>
    <row r="5622" ht="16.5" customHeight="1"/>
    <row r="5623" ht="16.5" customHeight="1"/>
    <row r="5624" ht="16.5" customHeight="1"/>
    <row r="5625" ht="16.5" customHeight="1"/>
    <row r="5626" ht="16.5" customHeight="1"/>
    <row r="5627" ht="16.5" customHeight="1"/>
    <row r="5628" ht="17.25" customHeight="1"/>
    <row r="5629" ht="16.5" customHeight="1"/>
    <row r="5630" ht="16.5" customHeight="1"/>
    <row r="5631" ht="16.5" customHeight="1"/>
    <row r="5632" ht="16.5" customHeight="1"/>
    <row r="5633" ht="16.5" customHeight="1"/>
    <row r="5634" ht="16.5" customHeight="1"/>
    <row r="5635" ht="16.5" customHeight="1"/>
    <row r="5636" ht="16.5" customHeight="1"/>
    <row r="5637" ht="16.5" customHeight="1"/>
    <row r="5638" ht="16.5" customHeight="1"/>
    <row r="5639" ht="16.5" customHeight="1"/>
    <row r="5640" ht="16.5" customHeight="1"/>
    <row r="5641" ht="16.5" customHeight="1"/>
    <row r="5642" ht="16.5" customHeight="1"/>
    <row r="5643" ht="16.5" customHeight="1"/>
    <row r="5644" ht="16.5" customHeight="1"/>
    <row r="5645" ht="16.5" customHeight="1"/>
    <row r="5646" ht="16.5" customHeight="1"/>
    <row r="5647" ht="16.5" customHeight="1"/>
    <row r="5648" ht="16.5" customHeight="1"/>
    <row r="5649" ht="16.5" customHeight="1"/>
    <row r="5650" ht="16.5" customHeight="1"/>
    <row r="5651" ht="16.5" customHeight="1"/>
    <row r="5652" ht="17.25" customHeight="1"/>
    <row r="5653" ht="16.5" customHeight="1"/>
    <row r="5654" ht="16.5" customHeight="1"/>
    <row r="5655" ht="16.5" customHeight="1"/>
    <row r="5656" ht="16.5" customHeight="1"/>
    <row r="5657" ht="16.5" customHeight="1"/>
    <row r="5658" ht="16.5" customHeight="1"/>
    <row r="5659" ht="16.5" customHeight="1"/>
    <row r="5660" ht="16.5" customHeight="1"/>
    <row r="5661" ht="16.5" customHeight="1"/>
    <row r="5662" ht="16.5" customHeight="1"/>
    <row r="5663" ht="16.5" customHeight="1"/>
    <row r="5664" ht="16.5" customHeight="1"/>
    <row r="5665" ht="16.5" customHeight="1"/>
    <row r="5666" ht="16.5" customHeight="1"/>
    <row r="5667" ht="16.5" customHeight="1"/>
    <row r="5668" ht="16.5" customHeight="1"/>
    <row r="5669" ht="16.5" customHeight="1"/>
    <row r="5670" ht="16.5" customHeight="1"/>
    <row r="5671" ht="16.5" customHeight="1"/>
    <row r="5672" ht="16.5" customHeight="1"/>
    <row r="5673" ht="16.5" customHeight="1"/>
    <row r="5674" ht="16.5" customHeight="1"/>
    <row r="5675" ht="16.5" customHeight="1"/>
    <row r="5676" ht="17.25" customHeight="1"/>
    <row r="5677" ht="16.5" customHeight="1"/>
    <row r="5678" ht="16.5" customHeight="1"/>
    <row r="5679" ht="16.5" customHeight="1"/>
    <row r="5680" ht="16.5" customHeight="1"/>
    <row r="5681" ht="16.5" customHeight="1"/>
    <row r="5682" ht="16.5" customHeight="1"/>
    <row r="5683" ht="16.5" customHeight="1"/>
    <row r="5684" ht="16.5" customHeight="1"/>
    <row r="5685" ht="16.5" customHeight="1"/>
    <row r="5686" ht="16.5" customHeight="1"/>
    <row r="5687" ht="16.5" customHeight="1"/>
    <row r="5688" ht="16.5" customHeight="1"/>
    <row r="5689" ht="16.5" customHeight="1"/>
    <row r="5690" ht="16.5" customHeight="1"/>
    <row r="5691" ht="16.5" customHeight="1"/>
    <row r="5692" ht="16.5" customHeight="1"/>
    <row r="5693" ht="16.5" customHeight="1"/>
    <row r="5694" ht="16.5" customHeight="1"/>
    <row r="5695" ht="16.5" customHeight="1"/>
    <row r="5696" ht="16.5" customHeight="1"/>
    <row r="5697" ht="16.5" customHeight="1"/>
    <row r="5698" ht="16.5" customHeight="1"/>
    <row r="5699" ht="16.5" customHeight="1"/>
    <row r="5700" ht="17.25" customHeight="1"/>
    <row r="5701" ht="16.5" customHeight="1"/>
    <row r="5702" ht="16.5" customHeight="1"/>
    <row r="5703" ht="16.5" customHeight="1"/>
    <row r="5704" ht="16.5" customHeight="1"/>
    <row r="5705" ht="16.5" customHeight="1"/>
    <row r="5706" ht="16.5" customHeight="1"/>
    <row r="5707" ht="16.5" customHeight="1"/>
    <row r="5708" ht="16.5" customHeight="1"/>
    <row r="5709" ht="16.5" customHeight="1"/>
    <row r="5710" ht="16.5" customHeight="1"/>
    <row r="5711" ht="16.5" customHeight="1"/>
    <row r="5712" ht="16.5" customHeight="1"/>
    <row r="5713" ht="16.5" customHeight="1"/>
    <row r="5714" ht="16.5" customHeight="1"/>
    <row r="5715" ht="16.5" customHeight="1"/>
    <row r="5716" ht="16.5" customHeight="1"/>
    <row r="5717" ht="16.5" customHeight="1"/>
    <row r="5718" ht="16.5" customHeight="1"/>
    <row r="5719" ht="16.5" customHeight="1"/>
    <row r="5720" ht="16.5" customHeight="1"/>
    <row r="5721" ht="16.5" customHeight="1"/>
    <row r="5722" ht="16.5" customHeight="1"/>
    <row r="5723" ht="16.5" customHeight="1"/>
    <row r="5724" ht="17.25" customHeight="1"/>
    <row r="5725" ht="16.5" customHeight="1"/>
    <row r="5726" ht="16.5" customHeight="1"/>
    <row r="5727" ht="16.5" customHeight="1"/>
    <row r="5728" ht="16.5" customHeight="1"/>
    <row r="5729" ht="16.5" customHeight="1"/>
    <row r="5730" ht="16.5" customHeight="1"/>
    <row r="5731" ht="16.5" customHeight="1"/>
    <row r="5732" ht="16.5" customHeight="1"/>
    <row r="5733" ht="16.5" customHeight="1"/>
    <row r="5734" ht="16.5" customHeight="1"/>
    <row r="5735" ht="16.5" customHeight="1"/>
    <row r="5736" ht="16.5" customHeight="1"/>
    <row r="5737" ht="16.5" customHeight="1"/>
    <row r="5738" ht="16.5" customHeight="1"/>
    <row r="5739" ht="16.5" customHeight="1"/>
    <row r="5740" ht="16.5" customHeight="1"/>
    <row r="5741" ht="16.5" customHeight="1"/>
    <row r="5742" ht="16.5" customHeight="1"/>
    <row r="5743" ht="16.5" customHeight="1"/>
    <row r="5744" ht="16.5" customHeight="1"/>
    <row r="5745" ht="16.5" customHeight="1"/>
    <row r="5746" ht="16.5" customHeight="1"/>
    <row r="5747" ht="16.5" customHeight="1"/>
    <row r="5748" ht="17.25" customHeight="1"/>
    <row r="5749" ht="16.5" customHeight="1"/>
    <row r="5750" ht="16.5" customHeight="1"/>
    <row r="5751" ht="16.5" customHeight="1"/>
    <row r="5752" ht="16.5" customHeight="1"/>
    <row r="5753" ht="16.5" customHeight="1"/>
    <row r="5754" ht="16.5" customHeight="1"/>
    <row r="5755" ht="16.5" customHeight="1"/>
    <row r="5756" ht="16.5" customHeight="1"/>
    <row r="5757" ht="16.5" customHeight="1"/>
    <row r="5758" ht="16.5" customHeight="1"/>
    <row r="5759" ht="16.5" customHeight="1"/>
    <row r="5760" ht="16.5" customHeight="1"/>
    <row r="5761" ht="16.5" customHeight="1"/>
    <row r="5762" ht="16.5" customHeight="1"/>
    <row r="5763" ht="16.5" customHeight="1"/>
    <row r="5764" ht="16.5" customHeight="1"/>
    <row r="5765" ht="16.5" customHeight="1"/>
    <row r="5766" ht="16.5" customHeight="1"/>
    <row r="5767" ht="16.5" customHeight="1"/>
    <row r="5768" ht="16.5" customHeight="1"/>
    <row r="5769" ht="16.5" customHeight="1"/>
    <row r="5770" ht="16.5" customHeight="1"/>
    <row r="5771" ht="16.5" customHeight="1"/>
    <row r="5772" ht="17.25" customHeight="1"/>
    <row r="5773" ht="16.5" customHeight="1"/>
    <row r="5774" ht="16.5" customHeight="1"/>
    <row r="5775" ht="16.5" customHeight="1"/>
    <row r="5776" ht="16.5" customHeight="1"/>
    <row r="5777" ht="16.5" customHeight="1"/>
    <row r="5778" ht="16.5" customHeight="1"/>
    <row r="5779" ht="16.5" customHeight="1"/>
    <row r="5780" ht="16.5" customHeight="1"/>
    <row r="5781" ht="16.5" customHeight="1"/>
    <row r="5782" ht="16.5" customHeight="1"/>
    <row r="5783" ht="16.5" customHeight="1"/>
    <row r="5784" ht="16.5" customHeight="1"/>
    <row r="5785" ht="16.5" customHeight="1"/>
    <row r="5786" ht="16.5" customHeight="1"/>
    <row r="5787" ht="16.5" customHeight="1"/>
    <row r="5788" ht="16.5" customHeight="1"/>
    <row r="5789" ht="16.5" customHeight="1"/>
    <row r="5790" ht="16.5" customHeight="1"/>
    <row r="5791" ht="16.5" customHeight="1"/>
    <row r="5792" ht="16.5" customHeight="1"/>
    <row r="5793" ht="16.5" customHeight="1"/>
    <row r="5794" ht="16.5" customHeight="1"/>
    <row r="5795" ht="16.5" customHeight="1"/>
    <row r="5796" ht="17.25" customHeight="1"/>
    <row r="5797" ht="16.5" customHeight="1"/>
    <row r="5798" ht="16.5" customHeight="1"/>
    <row r="5799" ht="16.5" customHeight="1"/>
    <row r="5800" ht="16.5" customHeight="1"/>
    <row r="5801" ht="16.5" customHeight="1"/>
    <row r="5802" ht="16.5" customHeight="1"/>
    <row r="5803" ht="16.5" customHeight="1"/>
    <row r="5804" ht="16.5" customHeight="1"/>
    <row r="5805" ht="16.5" customHeight="1"/>
    <row r="5806" ht="16.5" customHeight="1"/>
    <row r="5807" ht="16.5" customHeight="1"/>
    <row r="5808" ht="16.5" customHeight="1"/>
    <row r="5809" ht="16.5" customHeight="1"/>
    <row r="5810" ht="16.5" customHeight="1"/>
    <row r="5811" ht="16.5" customHeight="1"/>
    <row r="5812" ht="16.5" customHeight="1"/>
    <row r="5813" ht="16.5" customHeight="1"/>
    <row r="5814" ht="16.5" customHeight="1"/>
    <row r="5815" ht="16.5" customHeight="1"/>
    <row r="5816" ht="16.5" customHeight="1"/>
    <row r="5817" ht="16.5" customHeight="1"/>
    <row r="5818" ht="16.5" customHeight="1"/>
    <row r="5819" ht="16.5" customHeight="1"/>
    <row r="5820" ht="17.25" customHeight="1"/>
    <row r="5821" ht="16.5" customHeight="1"/>
    <row r="5822" ht="16.5" customHeight="1"/>
    <row r="5823" ht="16.5" customHeight="1"/>
    <row r="5824" ht="16.5" customHeight="1"/>
    <row r="5825" ht="16.5" customHeight="1"/>
    <row r="5826" ht="16.5" customHeight="1"/>
    <row r="5827" ht="16.5" customHeight="1"/>
    <row r="5828" ht="16.5" customHeight="1"/>
    <row r="5829" ht="16.5" customHeight="1"/>
    <row r="5830" ht="16.5" customHeight="1"/>
    <row r="5831" ht="16.5" customHeight="1"/>
    <row r="5832" ht="16.5" customHeight="1"/>
    <row r="5833" ht="16.5" customHeight="1"/>
    <row r="5834" ht="16.5" customHeight="1"/>
    <row r="5835" ht="16.5" customHeight="1"/>
    <row r="5836" ht="16.5" customHeight="1"/>
    <row r="5837" ht="16.5" customHeight="1"/>
    <row r="5838" ht="16.5" customHeight="1"/>
    <row r="5839" ht="16.5" customHeight="1"/>
    <row r="5840" ht="16.5" customHeight="1"/>
    <row r="5841" ht="16.5" customHeight="1"/>
    <row r="5842" ht="16.5" customHeight="1"/>
    <row r="5843" ht="16.5" customHeight="1"/>
    <row r="5844" ht="17.25" customHeight="1"/>
    <row r="5845" ht="16.5" customHeight="1"/>
    <row r="5846" ht="16.5" customHeight="1"/>
    <row r="5847" ht="16.5" customHeight="1"/>
    <row r="5848" ht="16.5" customHeight="1"/>
    <row r="5849" ht="16.5" customHeight="1"/>
    <row r="5850" ht="16.5" customHeight="1"/>
    <row r="5851" ht="16.5" customHeight="1"/>
    <row r="5852" ht="16.5" customHeight="1"/>
    <row r="5853" ht="16.5" customHeight="1"/>
    <row r="5854" ht="16.5" customHeight="1"/>
    <row r="5855" ht="16.5" customHeight="1"/>
    <row r="5856" ht="16.5" customHeight="1"/>
    <row r="5857" ht="16.5" customHeight="1"/>
    <row r="5858" ht="16.5" customHeight="1"/>
    <row r="5859" ht="16.5" customHeight="1"/>
    <row r="5860" ht="16.5" customHeight="1"/>
    <row r="5861" ht="16.5" customHeight="1"/>
    <row r="5862" ht="16.5" customHeight="1"/>
    <row r="5863" ht="16.5" customHeight="1"/>
    <row r="5864" ht="16.5" customHeight="1"/>
    <row r="5865" ht="16.5" customHeight="1"/>
    <row r="5866" ht="16.5" customHeight="1"/>
    <row r="5867" ht="16.5" customHeight="1"/>
    <row r="5868" ht="17.25" customHeight="1"/>
    <row r="5869" ht="16.5" customHeight="1"/>
    <row r="5870" ht="16.5" customHeight="1"/>
    <row r="5871" ht="16.5" customHeight="1"/>
    <row r="5872" ht="16.5" customHeight="1"/>
    <row r="5873" ht="16.5" customHeight="1"/>
    <row r="5874" ht="16.5" customHeight="1"/>
    <row r="5875" ht="16.5" customHeight="1"/>
    <row r="5876" ht="16.5" customHeight="1"/>
    <row r="5877" ht="16.5" customHeight="1"/>
    <row r="5878" ht="16.5" customHeight="1"/>
    <row r="5879" ht="16.5" customHeight="1"/>
    <row r="5880" ht="16.5" customHeight="1"/>
    <row r="5881" ht="16.5" customHeight="1"/>
    <row r="5882" ht="16.5" customHeight="1"/>
    <row r="5883" ht="16.5" customHeight="1"/>
    <row r="5884" ht="16.5" customHeight="1"/>
    <row r="5885" ht="16.5" customHeight="1"/>
    <row r="5886" ht="16.5" customHeight="1"/>
    <row r="5887" ht="16.5" customHeight="1"/>
    <row r="5888" ht="16.5" customHeight="1"/>
    <row r="5889" ht="16.5" customHeight="1"/>
    <row r="5890" ht="16.5" customHeight="1"/>
    <row r="5891" ht="16.5" customHeight="1"/>
    <row r="5892" ht="17.25" customHeight="1"/>
    <row r="5893" ht="16.5" customHeight="1"/>
    <row r="5894" ht="16.5" customHeight="1"/>
    <row r="5895" ht="16.5" customHeight="1"/>
    <row r="5896" ht="16.5" customHeight="1"/>
    <row r="5897" ht="16.5" customHeight="1"/>
    <row r="5898" ht="16.5" customHeight="1"/>
    <row r="5899" ht="16.5" customHeight="1"/>
    <row r="5900" ht="16.5" customHeight="1"/>
    <row r="5901" ht="16.5" customHeight="1"/>
    <row r="5902" ht="16.5" customHeight="1"/>
    <row r="5903" ht="16.5" customHeight="1"/>
    <row r="5904" ht="16.5" customHeight="1"/>
    <row r="5905" ht="16.5" customHeight="1"/>
    <row r="5906" ht="16.5" customHeight="1"/>
    <row r="5907" ht="16.5" customHeight="1"/>
    <row r="5908" ht="16.5" customHeight="1"/>
    <row r="5909" ht="16.5" customHeight="1"/>
    <row r="5910" ht="16.5" customHeight="1"/>
    <row r="5911" ht="16.5" customHeight="1"/>
    <row r="5912" ht="16.5" customHeight="1"/>
    <row r="5913" ht="16.5" customHeight="1"/>
    <row r="5914" ht="16.5" customHeight="1"/>
    <row r="5915" ht="16.5" customHeight="1"/>
    <row r="5916" ht="17.25" customHeight="1"/>
    <row r="5917" ht="16.5" customHeight="1"/>
    <row r="5918" ht="16.5" customHeight="1"/>
    <row r="5919" ht="16.5" customHeight="1"/>
    <row r="5920" ht="16.5" customHeight="1"/>
    <row r="5921" ht="16.5" customHeight="1"/>
    <row r="5922" ht="16.5" customHeight="1"/>
    <row r="5923" ht="16.5" customHeight="1"/>
    <row r="5924" ht="16.5" customHeight="1"/>
    <row r="5925" ht="16.5" customHeight="1"/>
    <row r="5926" ht="16.5" customHeight="1"/>
    <row r="5927" ht="16.5" customHeight="1"/>
    <row r="5928" ht="16.5" customHeight="1"/>
    <row r="5929" ht="16.5" customHeight="1"/>
    <row r="5930" ht="16.5" customHeight="1"/>
    <row r="5931" ht="16.5" customHeight="1"/>
    <row r="5932" ht="16.5" customHeight="1"/>
    <row r="5933" ht="16.5" customHeight="1"/>
    <row r="5934" ht="16.5" customHeight="1"/>
    <row r="5935" ht="16.5" customHeight="1"/>
    <row r="5936" ht="16.5" customHeight="1"/>
    <row r="5937" ht="16.5" customHeight="1"/>
    <row r="5938" ht="16.5" customHeight="1"/>
    <row r="5939" ht="16.5" customHeight="1"/>
    <row r="5940" ht="17.25" customHeight="1"/>
    <row r="5941" ht="16.5" customHeight="1"/>
    <row r="5942" ht="16.5" customHeight="1"/>
    <row r="5943" ht="16.5" customHeight="1"/>
    <row r="5944" ht="16.5" customHeight="1"/>
    <row r="5945" ht="16.5" customHeight="1"/>
    <row r="5946" ht="16.5" customHeight="1"/>
    <row r="5947" ht="16.5" customHeight="1"/>
    <row r="5948" ht="16.5" customHeight="1"/>
    <row r="5949" ht="16.5" customHeight="1"/>
    <row r="5950" ht="16.5" customHeight="1"/>
    <row r="5951" ht="16.5" customHeight="1"/>
    <row r="5952" ht="16.5" customHeight="1"/>
    <row r="5953" ht="16.5" customHeight="1"/>
    <row r="5954" ht="16.5" customHeight="1"/>
    <row r="5955" ht="16.5" customHeight="1"/>
    <row r="5956" ht="16.5" customHeight="1"/>
    <row r="5957" ht="16.5" customHeight="1"/>
    <row r="5958" ht="16.5" customHeight="1"/>
    <row r="5959" ht="16.5" customHeight="1"/>
    <row r="5960" ht="16.5" customHeight="1"/>
    <row r="5961" ht="16.5" customHeight="1"/>
    <row r="5962" ht="16.5" customHeight="1"/>
    <row r="5963" ht="16.5" customHeight="1"/>
    <row r="5964" ht="17.25" customHeight="1"/>
    <row r="5965" ht="16.5" customHeight="1"/>
    <row r="5966" ht="16.5" customHeight="1"/>
    <row r="5967" ht="16.5" customHeight="1"/>
    <row r="5968" ht="16.5" customHeight="1"/>
    <row r="5969" ht="16.5" customHeight="1"/>
    <row r="5970" ht="16.5" customHeight="1"/>
    <row r="5971" ht="16.5" customHeight="1"/>
    <row r="5972" ht="16.5" customHeight="1"/>
    <row r="5973" ht="16.5" customHeight="1"/>
    <row r="5974" ht="16.5" customHeight="1"/>
    <row r="5975" ht="16.5" customHeight="1"/>
    <row r="5976" ht="16.5" customHeight="1"/>
    <row r="5977" ht="16.5" customHeight="1"/>
    <row r="5978" ht="16.5" customHeight="1"/>
    <row r="5979" ht="16.5" customHeight="1"/>
    <row r="5980" ht="16.5" customHeight="1"/>
    <row r="5981" ht="16.5" customHeight="1"/>
    <row r="5982" ht="16.5" customHeight="1"/>
    <row r="5983" ht="16.5" customHeight="1"/>
    <row r="5984" ht="16.5" customHeight="1"/>
    <row r="5985" ht="16.5" customHeight="1"/>
    <row r="5986" ht="16.5" customHeight="1"/>
    <row r="5987" ht="16.5" customHeight="1"/>
    <row r="5988" ht="17.25" customHeight="1"/>
    <row r="5989" ht="16.5" customHeight="1"/>
    <row r="5990" ht="16.5" customHeight="1"/>
    <row r="5991" ht="16.5" customHeight="1"/>
    <row r="5992" ht="16.5" customHeight="1"/>
    <row r="5993" ht="16.5" customHeight="1"/>
    <row r="5994" ht="16.5" customHeight="1"/>
    <row r="5995" ht="16.5" customHeight="1"/>
    <row r="5996" ht="16.5" customHeight="1"/>
    <row r="5997" ht="16.5" customHeight="1"/>
    <row r="5998" ht="16.5" customHeight="1"/>
    <row r="5999" ht="16.5" customHeight="1"/>
    <row r="6000" ht="16.5" customHeight="1"/>
    <row r="6001" ht="16.5" customHeight="1"/>
    <row r="6002" ht="16.5" customHeight="1"/>
    <row r="6003" ht="16.5" customHeight="1"/>
    <row r="6004" ht="16.5" customHeight="1"/>
    <row r="6005" ht="16.5" customHeight="1"/>
    <row r="6006" ht="16.5" customHeight="1"/>
    <row r="6007" ht="16.5" customHeight="1"/>
    <row r="6008" ht="16.5" customHeight="1"/>
    <row r="6009" ht="16.5" customHeight="1"/>
    <row r="6010" ht="16.5" customHeight="1"/>
    <row r="6011" ht="16.5" customHeight="1"/>
    <row r="6012" ht="17.25" customHeight="1"/>
    <row r="6013" ht="16.5" customHeight="1"/>
    <row r="6014" ht="16.5" customHeight="1"/>
    <row r="6015" ht="16.5" customHeight="1"/>
    <row r="6016" ht="16.5" customHeight="1"/>
    <row r="6017" ht="16.5" customHeight="1"/>
    <row r="6018" ht="16.5" customHeight="1"/>
    <row r="6019" ht="16.5" customHeight="1"/>
    <row r="6020" ht="16.5" customHeight="1"/>
    <row r="6021" ht="16.5" customHeight="1"/>
    <row r="6022" ht="16.5" customHeight="1"/>
    <row r="6023" ht="16.5" customHeight="1"/>
    <row r="6024" ht="16.5" customHeight="1"/>
    <row r="6025" ht="16.5" customHeight="1"/>
    <row r="6026" ht="16.5" customHeight="1"/>
    <row r="6027" ht="16.5" customHeight="1"/>
    <row r="6028" ht="16.5" customHeight="1"/>
    <row r="6029" ht="16.5" customHeight="1"/>
    <row r="6030" ht="16.5" customHeight="1"/>
    <row r="6031" ht="16.5" customHeight="1"/>
    <row r="6032" ht="16.5" customHeight="1"/>
    <row r="6033" ht="16.5" customHeight="1"/>
    <row r="6034" ht="16.5" customHeight="1"/>
    <row r="6035" ht="16.5" customHeight="1"/>
    <row r="6036" ht="17.25" customHeight="1"/>
    <row r="6037" ht="16.5" customHeight="1"/>
    <row r="6038" ht="16.5" customHeight="1"/>
    <row r="6039" ht="16.5" customHeight="1"/>
    <row r="6040" ht="16.5" customHeight="1"/>
    <row r="6041" ht="16.5" customHeight="1"/>
    <row r="6042" ht="16.5" customHeight="1"/>
    <row r="6043" ht="16.5" customHeight="1"/>
    <row r="6044" ht="16.5" customHeight="1"/>
    <row r="6045" ht="16.5" customHeight="1"/>
    <row r="6046" ht="16.5" customHeight="1"/>
    <row r="6047" ht="16.5" customHeight="1"/>
    <row r="6048" ht="16.5" customHeight="1"/>
    <row r="6049" ht="16.5" customHeight="1"/>
    <row r="6050" ht="16.5" customHeight="1"/>
    <row r="6051" ht="16.5" customHeight="1"/>
    <row r="6052" ht="16.5" customHeight="1"/>
    <row r="6053" ht="16.5" customHeight="1"/>
    <row r="6054" ht="16.5" customHeight="1"/>
    <row r="6055" ht="16.5" customHeight="1"/>
    <row r="6056" ht="16.5" customHeight="1"/>
    <row r="6057" ht="16.5" customHeight="1"/>
    <row r="6058" ht="16.5" customHeight="1"/>
    <row r="6059" ht="16.5" customHeight="1"/>
    <row r="6060" ht="17.25" customHeight="1"/>
    <row r="6061" ht="16.5" customHeight="1"/>
    <row r="6062" ht="16.5" customHeight="1"/>
    <row r="6063" ht="16.5" customHeight="1"/>
    <row r="6064" ht="16.5" customHeight="1"/>
    <row r="6065" ht="16.5" customHeight="1"/>
    <row r="6066" ht="16.5" customHeight="1"/>
    <row r="6067" ht="16.5" customHeight="1"/>
    <row r="6068" ht="16.5" customHeight="1"/>
    <row r="6069" ht="16.5" customHeight="1"/>
    <row r="6070" ht="16.5" customHeight="1"/>
    <row r="6071" ht="16.5" customHeight="1"/>
    <row r="6072" ht="16.5" customHeight="1"/>
    <row r="6073" ht="16.5" customHeight="1"/>
    <row r="6074" ht="16.5" customHeight="1"/>
    <row r="6075" ht="16.5" customHeight="1"/>
    <row r="6076" ht="16.5" customHeight="1"/>
    <row r="6077" ht="16.5" customHeight="1"/>
    <row r="6078" ht="16.5" customHeight="1"/>
    <row r="6079" ht="16.5" customHeight="1"/>
    <row r="6080" ht="16.5" customHeight="1"/>
    <row r="6081" ht="16.5" customHeight="1"/>
    <row r="6082" ht="16.5" customHeight="1"/>
    <row r="6083" ht="16.5" customHeight="1"/>
    <row r="6084" ht="17.25" customHeight="1"/>
    <row r="6085" ht="16.5" customHeight="1"/>
    <row r="6086" ht="16.5" customHeight="1"/>
    <row r="6087" ht="16.5" customHeight="1"/>
    <row r="6088" ht="16.5" customHeight="1"/>
    <row r="6089" ht="16.5" customHeight="1"/>
    <row r="6090" ht="16.5" customHeight="1"/>
    <row r="6091" ht="16.5" customHeight="1"/>
    <row r="6092" ht="16.5" customHeight="1"/>
    <row r="6093" ht="16.5" customHeight="1"/>
    <row r="6094" ht="16.5" customHeight="1"/>
    <row r="6095" ht="16.5" customHeight="1"/>
    <row r="6096" ht="16.5" customHeight="1"/>
    <row r="6097" ht="16.5" customHeight="1"/>
    <row r="6098" ht="16.5" customHeight="1"/>
    <row r="6099" ht="16.5" customHeight="1"/>
    <row r="6100" ht="16.5" customHeight="1"/>
    <row r="6101" ht="16.5" customHeight="1"/>
    <row r="6102" ht="16.5" customHeight="1"/>
    <row r="6103" ht="16.5" customHeight="1"/>
    <row r="6104" ht="16.5" customHeight="1"/>
    <row r="6105" ht="16.5" customHeight="1"/>
    <row r="6106" ht="16.5" customHeight="1"/>
    <row r="6107" ht="16.5" customHeight="1"/>
    <row r="6108" ht="17.25" customHeight="1"/>
    <row r="6109" ht="16.5" customHeight="1"/>
    <row r="6110" ht="16.5" customHeight="1"/>
    <row r="6111" ht="16.5" customHeight="1"/>
    <row r="6112" ht="16.5" customHeight="1"/>
    <row r="6113" ht="16.5" customHeight="1"/>
    <row r="6114" ht="16.5" customHeight="1"/>
    <row r="6115" ht="16.5" customHeight="1"/>
    <row r="6116" ht="16.5" customHeight="1"/>
    <row r="6117" ht="16.5" customHeight="1"/>
    <row r="6118" ht="16.5" customHeight="1"/>
    <row r="6119" ht="16.5" customHeight="1"/>
    <row r="6120" ht="16.5" customHeight="1"/>
    <row r="6121" ht="16.5" customHeight="1"/>
    <row r="6122" ht="16.5" customHeight="1"/>
    <row r="6123" ht="16.5" customHeight="1"/>
    <row r="6124" ht="16.5" customHeight="1"/>
    <row r="6125" ht="16.5" customHeight="1"/>
    <row r="6126" ht="16.5" customHeight="1"/>
    <row r="6127" ht="16.5" customHeight="1"/>
    <row r="6128" ht="16.5" customHeight="1"/>
    <row r="6129" ht="16.5" customHeight="1"/>
    <row r="6130" ht="16.5" customHeight="1"/>
    <row r="6131" ht="16.5" customHeight="1"/>
    <row r="6132" ht="17.25" customHeight="1"/>
    <row r="6133" ht="16.5" customHeight="1"/>
    <row r="6134" ht="16.5" customHeight="1"/>
    <row r="6135" ht="16.5" customHeight="1"/>
    <row r="6136" ht="16.5" customHeight="1"/>
    <row r="6137" ht="16.5" customHeight="1"/>
    <row r="6138" ht="16.5" customHeight="1"/>
    <row r="6139" ht="16.5" customHeight="1"/>
    <row r="6140" ht="16.5" customHeight="1"/>
    <row r="6141" ht="16.5" customHeight="1"/>
    <row r="6142" ht="16.5" customHeight="1"/>
    <row r="6143" ht="16.5" customHeight="1"/>
    <row r="6144" ht="16.5" customHeight="1"/>
    <row r="6145" ht="16.5" customHeight="1"/>
    <row r="6146" ht="16.5" customHeight="1"/>
    <row r="6147" ht="16.5" customHeight="1"/>
    <row r="6148" ht="16.5" customHeight="1"/>
    <row r="6149" ht="16.5" customHeight="1"/>
    <row r="6150" ht="16.5" customHeight="1"/>
    <row r="6151" ht="16.5" customHeight="1"/>
    <row r="6152" ht="16.5" customHeight="1"/>
    <row r="6153" ht="16.5" customHeight="1"/>
    <row r="6154" ht="16.5" customHeight="1"/>
    <row r="6155" ht="16.5" customHeight="1"/>
    <row r="6156" ht="17.25" customHeight="1"/>
    <row r="6157" ht="16.5" customHeight="1"/>
    <row r="6158" ht="16.5" customHeight="1"/>
    <row r="6159" ht="16.5" customHeight="1"/>
    <row r="6160" ht="16.5" customHeight="1"/>
    <row r="6161" ht="16.5" customHeight="1"/>
    <row r="6162" ht="16.5" customHeight="1"/>
    <row r="6163" ht="16.5" customHeight="1"/>
    <row r="6164" ht="16.5" customHeight="1"/>
    <row r="6165" ht="16.5" customHeight="1"/>
    <row r="6166" ht="16.5" customHeight="1"/>
    <row r="6167" ht="16.5" customHeight="1"/>
    <row r="6168" ht="16.5" customHeight="1"/>
    <row r="6169" ht="16.5" customHeight="1"/>
    <row r="6170" ht="16.5" customHeight="1"/>
    <row r="6171" ht="16.5" customHeight="1"/>
    <row r="6172" ht="16.5" customHeight="1"/>
    <row r="6173" ht="16.5" customHeight="1"/>
    <row r="6174" ht="16.5" customHeight="1"/>
    <row r="6175" ht="16.5" customHeight="1"/>
    <row r="6176" ht="16.5" customHeight="1"/>
    <row r="6177" ht="16.5" customHeight="1"/>
    <row r="6178" ht="16.5" customHeight="1"/>
    <row r="6179" ht="16.5" customHeight="1"/>
    <row r="6180" ht="17.25" customHeight="1"/>
    <row r="6181" ht="16.5" customHeight="1"/>
    <row r="6182" ht="16.5" customHeight="1"/>
    <row r="6183" ht="16.5" customHeight="1"/>
    <row r="6184" ht="16.5" customHeight="1"/>
    <row r="6185" ht="16.5" customHeight="1"/>
    <row r="6186" ht="16.5" customHeight="1"/>
    <row r="6187" ht="16.5" customHeight="1"/>
    <row r="6188" ht="16.5" customHeight="1"/>
    <row r="6189" ht="16.5" customHeight="1"/>
    <row r="6190" ht="16.5" customHeight="1"/>
    <row r="6191" ht="16.5" customHeight="1"/>
    <row r="6192" ht="16.5" customHeight="1"/>
    <row r="6193" ht="16.5" customHeight="1"/>
    <row r="6194" ht="16.5" customHeight="1"/>
    <row r="6195" ht="16.5" customHeight="1"/>
    <row r="6196" ht="16.5" customHeight="1"/>
    <row r="6197" ht="16.5" customHeight="1"/>
    <row r="6198" ht="16.5" customHeight="1"/>
    <row r="6199" ht="16.5" customHeight="1"/>
    <row r="6200" ht="16.5" customHeight="1"/>
    <row r="6201" ht="16.5" customHeight="1"/>
    <row r="6202" ht="16.5" customHeight="1"/>
    <row r="6203" ht="16.5" customHeight="1"/>
    <row r="6204" ht="17.25" customHeight="1"/>
    <row r="6205" ht="16.5" customHeight="1"/>
    <row r="6206" ht="16.5" customHeight="1"/>
    <row r="6207" ht="16.5" customHeight="1"/>
    <row r="6208" ht="16.5" customHeight="1"/>
    <row r="6209" ht="16.5" customHeight="1"/>
    <row r="6210" ht="16.5" customHeight="1"/>
    <row r="6211" ht="16.5" customHeight="1"/>
    <row r="6212" ht="16.5" customHeight="1"/>
    <row r="6213" ht="16.5" customHeight="1"/>
    <row r="6214" ht="16.5" customHeight="1"/>
    <row r="6215" ht="16.5" customHeight="1"/>
    <row r="6216" ht="16.5" customHeight="1"/>
    <row r="6217" ht="16.5" customHeight="1"/>
    <row r="6218" ht="16.5" customHeight="1"/>
    <row r="6219" ht="16.5" customHeight="1"/>
    <row r="6220" ht="16.5" customHeight="1"/>
    <row r="6221" ht="16.5" customHeight="1"/>
    <row r="6222" ht="16.5" customHeight="1"/>
    <row r="6223" ht="16.5" customHeight="1"/>
    <row r="6224" ht="16.5" customHeight="1"/>
    <row r="6225" ht="16.5" customHeight="1"/>
    <row r="6226" ht="16.5" customHeight="1"/>
    <row r="6227" ht="16.5" customHeight="1"/>
    <row r="6228" ht="17.25" customHeight="1"/>
    <row r="6229" ht="16.5" customHeight="1"/>
    <row r="6230" ht="16.5" customHeight="1"/>
    <row r="6231" ht="16.5" customHeight="1"/>
    <row r="6232" ht="16.5" customHeight="1"/>
    <row r="6233" ht="16.5" customHeight="1"/>
    <row r="6234" ht="16.5" customHeight="1"/>
    <row r="6235" ht="16.5" customHeight="1"/>
    <row r="6236" ht="16.5" customHeight="1"/>
    <row r="6237" ht="16.5" customHeight="1"/>
    <row r="6238" ht="16.5" customHeight="1"/>
    <row r="6239" ht="16.5" customHeight="1"/>
    <row r="6240" ht="16.5" customHeight="1"/>
    <row r="6241" ht="16.5" customHeight="1"/>
    <row r="6242" ht="16.5" customHeight="1"/>
    <row r="6243" ht="16.5" customHeight="1"/>
    <row r="6244" ht="16.5" customHeight="1"/>
    <row r="6245" ht="16.5" customHeight="1"/>
    <row r="6246" ht="16.5" customHeight="1"/>
    <row r="6247" ht="16.5" customHeight="1"/>
    <row r="6248" ht="16.5" customHeight="1"/>
    <row r="6249" ht="16.5" customHeight="1"/>
    <row r="6250" ht="16.5" customHeight="1"/>
    <row r="6251" ht="16.5" customHeight="1"/>
    <row r="6252" ht="17.25" customHeight="1"/>
    <row r="6253" ht="16.5" customHeight="1"/>
    <row r="6254" ht="16.5" customHeight="1"/>
    <row r="6255" ht="16.5" customHeight="1"/>
    <row r="6256" ht="16.5" customHeight="1"/>
    <row r="6257" ht="16.5" customHeight="1"/>
    <row r="6258" ht="16.5" customHeight="1"/>
    <row r="6259" ht="16.5" customHeight="1"/>
    <row r="6260" ht="16.5" customHeight="1"/>
    <row r="6261" ht="16.5" customHeight="1"/>
    <row r="6262" ht="16.5" customHeight="1"/>
    <row r="6263" ht="16.5" customHeight="1"/>
    <row r="6264" ht="16.5" customHeight="1"/>
    <row r="6265" ht="16.5" customHeight="1"/>
    <row r="6266" ht="16.5" customHeight="1"/>
    <row r="6267" ht="16.5" customHeight="1"/>
    <row r="6268" ht="16.5" customHeight="1"/>
    <row r="6269" ht="16.5" customHeight="1"/>
    <row r="6270" ht="16.5" customHeight="1"/>
    <row r="6271" ht="16.5" customHeight="1"/>
    <row r="6272" ht="16.5" customHeight="1"/>
    <row r="6273" ht="16.5" customHeight="1"/>
    <row r="6274" ht="16.5" customHeight="1"/>
    <row r="6275" ht="16.5" customHeight="1"/>
    <row r="6276" ht="17.25" customHeight="1"/>
    <row r="6277" ht="16.5" customHeight="1"/>
    <row r="6278" ht="16.5" customHeight="1"/>
    <row r="6279" ht="16.5" customHeight="1"/>
    <row r="6280" ht="16.5" customHeight="1"/>
    <row r="6281" ht="16.5" customHeight="1"/>
    <row r="6282" ht="16.5" customHeight="1"/>
    <row r="6283" ht="16.5" customHeight="1"/>
    <row r="6284" ht="16.5" customHeight="1"/>
    <row r="6285" ht="16.5" customHeight="1"/>
    <row r="6286" ht="16.5" customHeight="1"/>
    <row r="6287" ht="16.5" customHeight="1"/>
    <row r="6288" ht="16.5" customHeight="1"/>
    <row r="6289" ht="16.5" customHeight="1"/>
    <row r="6290" ht="16.5" customHeight="1"/>
    <row r="6291" ht="16.5" customHeight="1"/>
    <row r="6292" ht="16.5" customHeight="1"/>
    <row r="6293" ht="16.5" customHeight="1"/>
    <row r="6294" ht="16.5" customHeight="1"/>
    <row r="6295" ht="16.5" customHeight="1"/>
    <row r="6296" ht="16.5" customHeight="1"/>
    <row r="6297" ht="16.5" customHeight="1"/>
    <row r="6298" ht="16.5" customHeight="1"/>
    <row r="6299" ht="16.5" customHeight="1"/>
    <row r="6300" ht="17.25" customHeight="1"/>
    <row r="6301" ht="16.5" customHeight="1"/>
    <row r="6302" ht="16.5" customHeight="1"/>
    <row r="6303" ht="16.5" customHeight="1"/>
    <row r="6304" ht="16.5" customHeight="1"/>
    <row r="6305" ht="16.5" customHeight="1"/>
    <row r="6306" ht="16.5" customHeight="1"/>
    <row r="6307" ht="16.5" customHeight="1"/>
    <row r="6308" ht="16.5" customHeight="1"/>
    <row r="6309" ht="16.5" customHeight="1"/>
    <row r="6310" ht="16.5" customHeight="1"/>
    <row r="6311" ht="16.5" customHeight="1"/>
    <row r="6312" ht="16.5" customHeight="1"/>
    <row r="6313" ht="16.5" customHeight="1"/>
    <row r="6314" ht="16.5" customHeight="1"/>
    <row r="6315" ht="16.5" customHeight="1"/>
    <row r="6316" ht="16.5" customHeight="1"/>
    <row r="6317" ht="16.5" customHeight="1"/>
    <row r="6318" ht="16.5" customHeight="1"/>
    <row r="6319" ht="16.5" customHeight="1"/>
    <row r="6320" ht="16.5" customHeight="1"/>
    <row r="6321" ht="16.5" customHeight="1"/>
    <row r="6322" ht="16.5" customHeight="1"/>
    <row r="6323" ht="16.5" customHeight="1"/>
    <row r="6324" ht="17.25" customHeight="1"/>
    <row r="6325" ht="16.5" customHeight="1"/>
    <row r="6326" ht="16.5" customHeight="1"/>
    <row r="6327" ht="16.5" customHeight="1"/>
    <row r="6328" ht="16.5" customHeight="1"/>
    <row r="6329" ht="16.5" customHeight="1"/>
    <row r="6330" ht="16.5" customHeight="1"/>
    <row r="6331" ht="16.5" customHeight="1"/>
    <row r="6332" ht="16.5" customHeight="1"/>
    <row r="6333" ht="16.5" customHeight="1"/>
    <row r="6334" ht="16.5" customHeight="1"/>
    <row r="6335" ht="16.5" customHeight="1"/>
    <row r="6336" ht="16.5" customHeight="1"/>
    <row r="6337" ht="16.5" customHeight="1"/>
    <row r="6338" ht="16.5" customHeight="1"/>
    <row r="6339" ht="16.5" customHeight="1"/>
    <row r="6340" ht="16.5" customHeight="1"/>
    <row r="6341" ht="16.5" customHeight="1"/>
    <row r="6342" ht="16.5" customHeight="1"/>
    <row r="6343" ht="16.5" customHeight="1"/>
    <row r="6344" ht="16.5" customHeight="1"/>
    <row r="6345" ht="16.5" customHeight="1"/>
    <row r="6346" ht="16.5" customHeight="1"/>
    <row r="6347" ht="16.5" customHeight="1"/>
    <row r="6348" ht="17.25" customHeight="1"/>
    <row r="6349" ht="16.5" customHeight="1"/>
    <row r="6350" ht="16.5" customHeight="1"/>
    <row r="6351" ht="16.5" customHeight="1"/>
    <row r="6352" ht="16.5" customHeight="1"/>
    <row r="6353" ht="16.5" customHeight="1"/>
    <row r="6354" ht="16.5" customHeight="1"/>
    <row r="6355" ht="16.5" customHeight="1"/>
    <row r="6356" ht="16.5" customHeight="1"/>
    <row r="6357" ht="16.5" customHeight="1"/>
    <row r="6358" ht="16.5" customHeight="1"/>
    <row r="6359" ht="16.5" customHeight="1"/>
    <row r="6360" ht="16.5" customHeight="1"/>
    <row r="6361" ht="16.5" customHeight="1"/>
    <row r="6362" ht="16.5" customHeight="1"/>
    <row r="6363" ht="16.5" customHeight="1"/>
    <row r="6364" ht="16.5" customHeight="1"/>
    <row r="6365" ht="16.5" customHeight="1"/>
    <row r="6366" ht="16.5" customHeight="1"/>
    <row r="6367" ht="16.5" customHeight="1"/>
    <row r="6368" ht="16.5" customHeight="1"/>
    <row r="6369" ht="16.5" customHeight="1"/>
    <row r="6370" ht="16.5" customHeight="1"/>
    <row r="6371" ht="16.5" customHeight="1"/>
    <row r="6372" ht="17.25" customHeight="1"/>
    <row r="6373" ht="16.5" customHeight="1"/>
    <row r="6374" ht="16.5" customHeight="1"/>
    <row r="6375" ht="16.5" customHeight="1"/>
    <row r="6376" ht="16.5" customHeight="1"/>
    <row r="6377" ht="16.5" customHeight="1"/>
    <row r="6378" ht="16.5" customHeight="1"/>
    <row r="6379" ht="16.5" customHeight="1"/>
    <row r="6380" ht="16.5" customHeight="1"/>
    <row r="6381" ht="16.5" customHeight="1"/>
    <row r="6382" ht="16.5" customHeight="1"/>
    <row r="6383" ht="16.5" customHeight="1"/>
    <row r="6384" ht="16.5" customHeight="1"/>
    <row r="6385" ht="16.5" customHeight="1"/>
    <row r="6386" ht="16.5" customHeight="1"/>
    <row r="6387" ht="16.5" customHeight="1"/>
    <row r="6388" ht="16.5" customHeight="1"/>
    <row r="6389" ht="16.5" customHeight="1"/>
    <row r="6390" ht="16.5" customHeight="1"/>
    <row r="6391" ht="16.5" customHeight="1"/>
    <row r="6392" ht="16.5" customHeight="1"/>
    <row r="6393" ht="16.5" customHeight="1"/>
    <row r="6394" ht="16.5" customHeight="1"/>
    <row r="6395" ht="16.5" customHeight="1"/>
    <row r="6396" ht="17.25" customHeight="1"/>
    <row r="6397" ht="16.5" customHeight="1"/>
    <row r="6398" ht="16.5" customHeight="1"/>
    <row r="6399" ht="16.5" customHeight="1"/>
    <row r="6400" ht="16.5" customHeight="1"/>
    <row r="6401" ht="16.5" customHeight="1"/>
    <row r="6402" ht="16.5" customHeight="1"/>
    <row r="6403" ht="16.5" customHeight="1"/>
    <row r="6404" ht="16.5" customHeight="1"/>
    <row r="6405" ht="16.5" customHeight="1"/>
    <row r="6406" ht="16.5" customHeight="1"/>
    <row r="6407" ht="16.5" customHeight="1"/>
    <row r="6408" ht="16.5" customHeight="1"/>
    <row r="6409" ht="16.5" customHeight="1"/>
    <row r="6410" ht="16.5" customHeight="1"/>
    <row r="6411" ht="16.5" customHeight="1"/>
    <row r="6412" ht="16.5" customHeight="1"/>
    <row r="6413" ht="16.5" customHeight="1"/>
    <row r="6414" ht="16.5" customHeight="1"/>
    <row r="6415" ht="16.5" customHeight="1"/>
    <row r="6416" ht="16.5" customHeight="1"/>
    <row r="6417" ht="16.5" customHeight="1"/>
    <row r="6418" ht="16.5" customHeight="1"/>
    <row r="6419" ht="16.5" customHeight="1"/>
    <row r="6420" ht="17.25" customHeight="1"/>
    <row r="6421" ht="16.5" customHeight="1"/>
    <row r="6422" ht="16.5" customHeight="1"/>
    <row r="6423" ht="16.5" customHeight="1"/>
    <row r="6424" ht="16.5" customHeight="1"/>
    <row r="6425" ht="16.5" customHeight="1"/>
    <row r="6426" ht="16.5" customHeight="1"/>
    <row r="6427" ht="16.5" customHeight="1"/>
    <row r="6428" ht="16.5" customHeight="1"/>
    <row r="6429" ht="16.5" customHeight="1"/>
    <row r="6430" ht="16.5" customHeight="1"/>
    <row r="6431" ht="16.5" customHeight="1"/>
    <row r="6432" ht="16.5" customHeight="1"/>
    <row r="6433" ht="16.5" customHeight="1"/>
    <row r="6434" ht="16.5" customHeight="1"/>
    <row r="6435" ht="16.5" customHeight="1"/>
    <row r="6436" ht="16.5" customHeight="1"/>
    <row r="6437" ht="16.5" customHeight="1"/>
    <row r="6438" ht="16.5" customHeight="1"/>
    <row r="6439" ht="16.5" customHeight="1"/>
    <row r="6440" ht="16.5" customHeight="1"/>
    <row r="6441" ht="16.5" customHeight="1"/>
    <row r="6442" ht="16.5" customHeight="1"/>
    <row r="6443" ht="16.5" customHeight="1"/>
    <row r="6444" ht="17.25" customHeight="1"/>
    <row r="6445" ht="16.5" customHeight="1"/>
    <row r="6446" ht="16.5" customHeight="1"/>
    <row r="6447" ht="16.5" customHeight="1"/>
    <row r="6448" ht="16.5" customHeight="1"/>
    <row r="6449" ht="16.5" customHeight="1"/>
    <row r="6450" ht="16.5" customHeight="1"/>
    <row r="6451" ht="16.5" customHeight="1"/>
    <row r="6452" ht="16.5" customHeight="1"/>
    <row r="6453" ht="16.5" customHeight="1"/>
    <row r="6454" ht="16.5" customHeight="1"/>
    <row r="6455" ht="16.5" customHeight="1"/>
    <row r="6456" ht="16.5" customHeight="1"/>
    <row r="6457" ht="16.5" customHeight="1"/>
    <row r="6458" ht="16.5" customHeight="1"/>
    <row r="6459" ht="16.5" customHeight="1"/>
    <row r="6460" ht="16.5" customHeight="1"/>
    <row r="6461" ht="16.5" customHeight="1"/>
    <row r="6462" ht="16.5" customHeight="1"/>
    <row r="6463" ht="16.5" customHeight="1"/>
    <row r="6464" ht="16.5" customHeight="1"/>
    <row r="6465" ht="16.5" customHeight="1"/>
    <row r="6466" ht="16.5" customHeight="1"/>
    <row r="6467" ht="16.5" customHeight="1"/>
    <row r="6468" ht="17.25" customHeight="1"/>
    <row r="6469" ht="16.5" customHeight="1"/>
    <row r="6470" ht="16.5" customHeight="1"/>
    <row r="6471" ht="16.5" customHeight="1"/>
    <row r="6472" ht="16.5" customHeight="1"/>
    <row r="6473" ht="16.5" customHeight="1"/>
    <row r="6474" ht="16.5" customHeight="1"/>
    <row r="6475" ht="16.5" customHeight="1"/>
    <row r="6476" ht="16.5" customHeight="1"/>
    <row r="6477" ht="16.5" customHeight="1"/>
    <row r="6478" ht="16.5" customHeight="1"/>
    <row r="6479" ht="16.5" customHeight="1"/>
    <row r="6480" ht="16.5" customHeight="1"/>
    <row r="6481" ht="16.5" customHeight="1"/>
    <row r="6482" ht="16.5" customHeight="1"/>
    <row r="6483" ht="16.5" customHeight="1"/>
    <row r="6484" ht="16.5" customHeight="1"/>
    <row r="6485" ht="16.5" customHeight="1"/>
    <row r="6486" ht="16.5" customHeight="1"/>
    <row r="6487" ht="16.5" customHeight="1"/>
    <row r="6488" ht="16.5" customHeight="1"/>
    <row r="6489" ht="16.5" customHeight="1"/>
    <row r="6490" ht="16.5" customHeight="1"/>
    <row r="6491" ht="16.5" customHeight="1"/>
    <row r="6492" ht="17.25" customHeight="1"/>
    <row r="6493" ht="16.5" customHeight="1"/>
    <row r="6494" ht="16.5" customHeight="1"/>
    <row r="6495" ht="16.5" customHeight="1"/>
    <row r="6496" ht="16.5" customHeight="1"/>
    <row r="6497" ht="16.5" customHeight="1"/>
    <row r="6498" ht="16.5" customHeight="1"/>
    <row r="6499" ht="16.5" customHeight="1"/>
    <row r="6500" ht="16.5" customHeight="1"/>
    <row r="6501" ht="16.5" customHeight="1"/>
    <row r="6502" ht="16.5" customHeight="1"/>
    <row r="6503" ht="16.5" customHeight="1"/>
    <row r="6504" ht="16.5" customHeight="1"/>
    <row r="6505" ht="16.5" customHeight="1"/>
    <row r="6506" ht="16.5" customHeight="1"/>
    <row r="6507" ht="16.5" customHeight="1"/>
    <row r="6508" ht="16.5" customHeight="1"/>
    <row r="6509" ht="16.5" customHeight="1"/>
    <row r="6510" ht="16.5" customHeight="1"/>
    <row r="6511" ht="16.5" customHeight="1"/>
    <row r="6512" ht="16.5" customHeight="1"/>
    <row r="6513" ht="16.5" customHeight="1"/>
    <row r="6514" ht="16.5" customHeight="1"/>
    <row r="6515" ht="16.5" customHeight="1"/>
    <row r="6516" ht="17.25" customHeight="1"/>
    <row r="6517" ht="16.5" customHeight="1"/>
    <row r="6518" ht="16.5" customHeight="1"/>
    <row r="6519" ht="16.5" customHeight="1"/>
    <row r="6520" ht="16.5" customHeight="1"/>
    <row r="6521" ht="16.5" customHeight="1"/>
    <row r="6522" ht="16.5" customHeight="1"/>
    <row r="6523" ht="16.5" customHeight="1"/>
    <row r="6524" ht="16.5" customHeight="1"/>
    <row r="6525" ht="16.5" customHeight="1"/>
    <row r="6526" ht="16.5" customHeight="1"/>
    <row r="6527" ht="16.5" customHeight="1"/>
    <row r="6528" ht="16.5" customHeight="1"/>
    <row r="6529" ht="16.5" customHeight="1"/>
    <row r="6530" ht="16.5" customHeight="1"/>
    <row r="6531" ht="16.5" customHeight="1"/>
    <row r="6532" ht="16.5" customHeight="1"/>
    <row r="6533" ht="16.5" customHeight="1"/>
    <row r="6534" ht="16.5" customHeight="1"/>
    <row r="6535" ht="16.5" customHeight="1"/>
    <row r="6536" ht="16.5" customHeight="1"/>
    <row r="6537" ht="16.5" customHeight="1"/>
    <row r="6538" ht="16.5" customHeight="1"/>
    <row r="6539" ht="16.5" customHeight="1"/>
    <row r="6540" ht="17.25" customHeight="1"/>
    <row r="6541" ht="16.5" customHeight="1"/>
    <row r="6542" ht="16.5" customHeight="1"/>
    <row r="6543" ht="16.5" customHeight="1"/>
    <row r="6544" ht="16.5" customHeight="1"/>
    <row r="6545" ht="16.5" customHeight="1"/>
    <row r="6546" ht="16.5" customHeight="1"/>
    <row r="6547" ht="16.5" customHeight="1"/>
    <row r="6548" ht="16.5" customHeight="1"/>
    <row r="6549" ht="16.5" customHeight="1"/>
    <row r="6550" ht="16.5" customHeight="1"/>
    <row r="6551" ht="16.5" customHeight="1"/>
    <row r="6552" ht="16.5" customHeight="1"/>
    <row r="6553" ht="16.5" customHeight="1"/>
    <row r="6554" ht="16.5" customHeight="1"/>
    <row r="6555" ht="16.5" customHeight="1"/>
    <row r="6556" ht="16.5" customHeight="1"/>
    <row r="6557" ht="16.5" customHeight="1"/>
    <row r="6558" ht="16.5" customHeight="1"/>
    <row r="6559" ht="16.5" customHeight="1"/>
    <row r="6560" ht="16.5" customHeight="1"/>
    <row r="6561" ht="16.5" customHeight="1"/>
    <row r="6562" ht="16.5" customHeight="1"/>
    <row r="6563" ht="16.5" customHeight="1"/>
    <row r="6564" ht="17.25" customHeight="1"/>
    <row r="6565" ht="16.5" customHeight="1"/>
    <row r="6566" ht="16.5" customHeight="1"/>
    <row r="6567" ht="16.5" customHeight="1"/>
    <row r="6568" ht="16.5" customHeight="1"/>
    <row r="6569" ht="16.5" customHeight="1"/>
    <row r="6570" ht="16.5" customHeight="1"/>
    <row r="6571" ht="16.5" customHeight="1"/>
    <row r="6572" ht="16.5" customHeight="1"/>
    <row r="6573" ht="16.5" customHeight="1"/>
    <row r="6574" ht="16.5" customHeight="1"/>
    <row r="6575" ht="16.5" customHeight="1"/>
    <row r="6576" ht="16.5" customHeight="1"/>
    <row r="6577" ht="16.5" customHeight="1"/>
    <row r="6578" ht="16.5" customHeight="1"/>
    <row r="6579" ht="16.5" customHeight="1"/>
    <row r="6580" ht="16.5" customHeight="1"/>
    <row r="6581" ht="16.5" customHeight="1"/>
    <row r="6582" ht="16.5" customHeight="1"/>
    <row r="6583" ht="16.5" customHeight="1"/>
    <row r="6584" ht="16.5" customHeight="1"/>
    <row r="6585" ht="16.5" customHeight="1"/>
    <row r="6586" ht="16.5" customHeight="1"/>
    <row r="6587" ht="16.5" customHeight="1"/>
    <row r="6588" ht="17.25" customHeight="1"/>
    <row r="6589" ht="16.5" customHeight="1"/>
    <row r="6590" ht="16.5" customHeight="1"/>
    <row r="6591" ht="16.5" customHeight="1"/>
    <row r="6592" ht="16.5" customHeight="1"/>
    <row r="6593" ht="16.5" customHeight="1"/>
    <row r="6594" ht="16.5" customHeight="1"/>
    <row r="6595" ht="16.5" customHeight="1"/>
    <row r="6596" ht="16.5" customHeight="1"/>
    <row r="6597" ht="16.5" customHeight="1"/>
    <row r="6598" ht="16.5" customHeight="1"/>
    <row r="6599" ht="16.5" customHeight="1"/>
    <row r="6600" ht="16.5" customHeight="1"/>
    <row r="6601" ht="16.5" customHeight="1"/>
    <row r="6602" ht="16.5" customHeight="1"/>
    <row r="6603" ht="16.5" customHeight="1"/>
    <row r="6604" ht="16.5" customHeight="1"/>
    <row r="6605" ht="16.5" customHeight="1"/>
    <row r="6606" ht="16.5" customHeight="1"/>
    <row r="6607" ht="16.5" customHeight="1"/>
    <row r="6608" ht="16.5" customHeight="1"/>
    <row r="6609" ht="16.5" customHeight="1"/>
    <row r="6610" ht="16.5" customHeight="1"/>
    <row r="6611" ht="16.5" customHeight="1"/>
    <row r="6612" ht="17.25" customHeight="1"/>
  </sheetData>
  <mergeCells count="480">
    <mergeCell ref="A389:A404"/>
    <mergeCell ref="B389:B390"/>
    <mergeCell ref="B391:B392"/>
    <mergeCell ref="B393:B394"/>
    <mergeCell ref="B399:B400"/>
    <mergeCell ref="B401:B402"/>
    <mergeCell ref="B403:B404"/>
    <mergeCell ref="B395:B396"/>
    <mergeCell ref="B397:B398"/>
    <mergeCell ref="A405:A420"/>
    <mergeCell ref="B405:B406"/>
    <mergeCell ref="B407:B408"/>
    <mergeCell ref="B409:B410"/>
    <mergeCell ref="B415:B416"/>
    <mergeCell ref="B417:B418"/>
    <mergeCell ref="B419:B420"/>
    <mergeCell ref="B411:B412"/>
    <mergeCell ref="B413:B414"/>
    <mergeCell ref="A1:M1"/>
    <mergeCell ref="A4:B4"/>
    <mergeCell ref="C4:D4"/>
    <mergeCell ref="A5:A20"/>
    <mergeCell ref="B5:B6"/>
    <mergeCell ref="B7:B8"/>
    <mergeCell ref="B9:B10"/>
    <mergeCell ref="B15:B16"/>
    <mergeCell ref="B17:B18"/>
    <mergeCell ref="B19:B20"/>
    <mergeCell ref="B11:B12"/>
    <mergeCell ref="B13:B14"/>
    <mergeCell ref="A373:A388"/>
    <mergeCell ref="B373:B374"/>
    <mergeCell ref="B375:B376"/>
    <mergeCell ref="B377:B378"/>
    <mergeCell ref="B383:B384"/>
    <mergeCell ref="B385:B386"/>
    <mergeCell ref="B387:B388"/>
    <mergeCell ref="B379:B380"/>
    <mergeCell ref="B381:B382"/>
    <mergeCell ref="A53:A68"/>
    <mergeCell ref="B53:B54"/>
    <mergeCell ref="B55:B56"/>
    <mergeCell ref="B57:B58"/>
    <mergeCell ref="B63:B64"/>
    <mergeCell ref="B65:B66"/>
    <mergeCell ref="B67:B68"/>
    <mergeCell ref="B59:B60"/>
    <mergeCell ref="B61:B62"/>
    <mergeCell ref="B35:B36"/>
    <mergeCell ref="A37:A52"/>
    <mergeCell ref="B37:B38"/>
    <mergeCell ref="B39:B40"/>
    <mergeCell ref="B41:B42"/>
    <mergeCell ref="B47:B48"/>
    <mergeCell ref="B49:B50"/>
    <mergeCell ref="B51:B52"/>
    <mergeCell ref="A21:A36"/>
    <mergeCell ref="B21:B22"/>
    <mergeCell ref="B23:B24"/>
    <mergeCell ref="B25:B26"/>
    <mergeCell ref="B31:B32"/>
    <mergeCell ref="B33:B34"/>
    <mergeCell ref="B27:B28"/>
    <mergeCell ref="B29:B30"/>
    <mergeCell ref="B43:B44"/>
    <mergeCell ref="B45:B46"/>
    <mergeCell ref="A85:A100"/>
    <mergeCell ref="B85:B86"/>
    <mergeCell ref="B87:B88"/>
    <mergeCell ref="B89:B90"/>
    <mergeCell ref="B95:B96"/>
    <mergeCell ref="B97:B98"/>
    <mergeCell ref="B99:B100"/>
    <mergeCell ref="B91:B92"/>
    <mergeCell ref="B93:B94"/>
    <mergeCell ref="A69:A84"/>
    <mergeCell ref="B69:B70"/>
    <mergeCell ref="B71:B72"/>
    <mergeCell ref="B73:B74"/>
    <mergeCell ref="B79:B80"/>
    <mergeCell ref="B81:B82"/>
    <mergeCell ref="B83:B84"/>
    <mergeCell ref="B75:B76"/>
    <mergeCell ref="B77:B78"/>
    <mergeCell ref="A117:A132"/>
    <mergeCell ref="B117:B118"/>
    <mergeCell ref="B119:B120"/>
    <mergeCell ref="B121:B122"/>
    <mergeCell ref="B127:B128"/>
    <mergeCell ref="B129:B130"/>
    <mergeCell ref="B131:B132"/>
    <mergeCell ref="B123:B124"/>
    <mergeCell ref="B125:B126"/>
    <mergeCell ref="A101:A116"/>
    <mergeCell ref="B101:B102"/>
    <mergeCell ref="B103:B104"/>
    <mergeCell ref="B105:B106"/>
    <mergeCell ref="B111:B112"/>
    <mergeCell ref="B113:B114"/>
    <mergeCell ref="B115:B116"/>
    <mergeCell ref="B107:B108"/>
    <mergeCell ref="B109:B110"/>
    <mergeCell ref="A149:A164"/>
    <mergeCell ref="B149:B150"/>
    <mergeCell ref="B151:B152"/>
    <mergeCell ref="B153:B154"/>
    <mergeCell ref="B159:B160"/>
    <mergeCell ref="B161:B162"/>
    <mergeCell ref="B163:B164"/>
    <mergeCell ref="B155:B156"/>
    <mergeCell ref="B157:B158"/>
    <mergeCell ref="A133:A148"/>
    <mergeCell ref="B133:B134"/>
    <mergeCell ref="B135:B136"/>
    <mergeCell ref="B137:B138"/>
    <mergeCell ref="B143:B144"/>
    <mergeCell ref="B145:B146"/>
    <mergeCell ref="B147:B148"/>
    <mergeCell ref="B139:B140"/>
    <mergeCell ref="B141:B142"/>
    <mergeCell ref="A181:A196"/>
    <mergeCell ref="B181:B182"/>
    <mergeCell ref="B183:B184"/>
    <mergeCell ref="B185:B186"/>
    <mergeCell ref="B191:B192"/>
    <mergeCell ref="B193:B194"/>
    <mergeCell ref="B195:B196"/>
    <mergeCell ref="B187:B188"/>
    <mergeCell ref="B189:B190"/>
    <mergeCell ref="A165:A180"/>
    <mergeCell ref="B165:B166"/>
    <mergeCell ref="B167:B168"/>
    <mergeCell ref="B169:B170"/>
    <mergeCell ref="B175:B176"/>
    <mergeCell ref="B177:B178"/>
    <mergeCell ref="B179:B180"/>
    <mergeCell ref="B171:B172"/>
    <mergeCell ref="B173:B174"/>
    <mergeCell ref="A213:A228"/>
    <mergeCell ref="B213:B214"/>
    <mergeCell ref="B215:B216"/>
    <mergeCell ref="B217:B218"/>
    <mergeCell ref="B223:B224"/>
    <mergeCell ref="B225:B226"/>
    <mergeCell ref="B227:B228"/>
    <mergeCell ref="B219:B220"/>
    <mergeCell ref="B221:B222"/>
    <mergeCell ref="A197:A212"/>
    <mergeCell ref="B197:B198"/>
    <mergeCell ref="B199:B200"/>
    <mergeCell ref="B201:B202"/>
    <mergeCell ref="B207:B208"/>
    <mergeCell ref="B209:B210"/>
    <mergeCell ref="B211:B212"/>
    <mergeCell ref="B203:B204"/>
    <mergeCell ref="B205:B206"/>
    <mergeCell ref="A245:A260"/>
    <mergeCell ref="B245:B246"/>
    <mergeCell ref="B247:B248"/>
    <mergeCell ref="B249:B250"/>
    <mergeCell ref="B255:B256"/>
    <mergeCell ref="B257:B258"/>
    <mergeCell ref="B259:B260"/>
    <mergeCell ref="B251:B252"/>
    <mergeCell ref="B253:B254"/>
    <mergeCell ref="A229:A244"/>
    <mergeCell ref="B229:B230"/>
    <mergeCell ref="B231:B232"/>
    <mergeCell ref="B233:B234"/>
    <mergeCell ref="B239:B240"/>
    <mergeCell ref="B241:B242"/>
    <mergeCell ref="B243:B244"/>
    <mergeCell ref="B235:B236"/>
    <mergeCell ref="B237:B238"/>
    <mergeCell ref="A277:A292"/>
    <mergeCell ref="B277:B278"/>
    <mergeCell ref="B279:B280"/>
    <mergeCell ref="B281:B282"/>
    <mergeCell ref="B287:B288"/>
    <mergeCell ref="B289:B290"/>
    <mergeCell ref="B291:B292"/>
    <mergeCell ref="B283:B284"/>
    <mergeCell ref="B285:B286"/>
    <mergeCell ref="A261:A276"/>
    <mergeCell ref="B261:B262"/>
    <mergeCell ref="B263:B264"/>
    <mergeCell ref="B265:B266"/>
    <mergeCell ref="B271:B272"/>
    <mergeCell ref="B273:B274"/>
    <mergeCell ref="B275:B276"/>
    <mergeCell ref="B267:B268"/>
    <mergeCell ref="B269:B270"/>
    <mergeCell ref="A309:A324"/>
    <mergeCell ref="B309:B310"/>
    <mergeCell ref="B311:B312"/>
    <mergeCell ref="B313:B314"/>
    <mergeCell ref="B319:B320"/>
    <mergeCell ref="B321:B322"/>
    <mergeCell ref="B323:B324"/>
    <mergeCell ref="B315:B316"/>
    <mergeCell ref="B317:B318"/>
    <mergeCell ref="A293:A308"/>
    <mergeCell ref="B293:B294"/>
    <mergeCell ref="B295:B296"/>
    <mergeCell ref="B297:B298"/>
    <mergeCell ref="B303:B304"/>
    <mergeCell ref="B305:B306"/>
    <mergeCell ref="B307:B308"/>
    <mergeCell ref="B299:B300"/>
    <mergeCell ref="B301:B302"/>
    <mergeCell ref="A341:A356"/>
    <mergeCell ref="B341:B342"/>
    <mergeCell ref="B343:B344"/>
    <mergeCell ref="B345:B346"/>
    <mergeCell ref="B351:B352"/>
    <mergeCell ref="B353:B354"/>
    <mergeCell ref="B355:B356"/>
    <mergeCell ref="B347:B348"/>
    <mergeCell ref="B349:B350"/>
    <mergeCell ref="A325:A340"/>
    <mergeCell ref="B325:B326"/>
    <mergeCell ref="B327:B328"/>
    <mergeCell ref="B329:B330"/>
    <mergeCell ref="B335:B336"/>
    <mergeCell ref="B337:B338"/>
    <mergeCell ref="B339:B340"/>
    <mergeCell ref="B331:B332"/>
    <mergeCell ref="B333:B334"/>
    <mergeCell ref="A421:A436"/>
    <mergeCell ref="B421:B422"/>
    <mergeCell ref="B423:B424"/>
    <mergeCell ref="B425:B426"/>
    <mergeCell ref="B431:B432"/>
    <mergeCell ref="B433:B434"/>
    <mergeCell ref="B435:B436"/>
    <mergeCell ref="B427:B428"/>
    <mergeCell ref="B429:B430"/>
    <mergeCell ref="A357:A372"/>
    <mergeCell ref="B357:B358"/>
    <mergeCell ref="B359:B360"/>
    <mergeCell ref="B361:B362"/>
    <mergeCell ref="B367:B368"/>
    <mergeCell ref="B369:B370"/>
    <mergeCell ref="B371:B372"/>
    <mergeCell ref="B363:B364"/>
    <mergeCell ref="B365:B366"/>
    <mergeCell ref="A453:A468"/>
    <mergeCell ref="B453:B454"/>
    <mergeCell ref="B455:B456"/>
    <mergeCell ref="B457:B458"/>
    <mergeCell ref="B463:B464"/>
    <mergeCell ref="B465:B466"/>
    <mergeCell ref="B467:B468"/>
    <mergeCell ref="B459:B460"/>
    <mergeCell ref="B461:B462"/>
    <mergeCell ref="A437:A452"/>
    <mergeCell ref="B437:B438"/>
    <mergeCell ref="B439:B440"/>
    <mergeCell ref="B441:B442"/>
    <mergeCell ref="B447:B448"/>
    <mergeCell ref="B449:B450"/>
    <mergeCell ref="B451:B452"/>
    <mergeCell ref="B443:B444"/>
    <mergeCell ref="B445:B446"/>
    <mergeCell ref="A485:A500"/>
    <mergeCell ref="B485:B486"/>
    <mergeCell ref="B487:B488"/>
    <mergeCell ref="B489:B490"/>
    <mergeCell ref="B495:B496"/>
    <mergeCell ref="B497:B498"/>
    <mergeCell ref="B499:B500"/>
    <mergeCell ref="B491:B492"/>
    <mergeCell ref="B493:B494"/>
    <mergeCell ref="A469:A484"/>
    <mergeCell ref="B469:B470"/>
    <mergeCell ref="B471:B472"/>
    <mergeCell ref="B473:B474"/>
    <mergeCell ref="B479:B480"/>
    <mergeCell ref="B481:B482"/>
    <mergeCell ref="B483:B484"/>
    <mergeCell ref="B475:B476"/>
    <mergeCell ref="B477:B478"/>
    <mergeCell ref="A517:A532"/>
    <mergeCell ref="B517:B518"/>
    <mergeCell ref="B519:B520"/>
    <mergeCell ref="B521:B522"/>
    <mergeCell ref="B527:B528"/>
    <mergeCell ref="B529:B530"/>
    <mergeCell ref="B531:B532"/>
    <mergeCell ref="B523:B524"/>
    <mergeCell ref="B525:B526"/>
    <mergeCell ref="A501:A516"/>
    <mergeCell ref="B501:B502"/>
    <mergeCell ref="B503:B504"/>
    <mergeCell ref="B505:B506"/>
    <mergeCell ref="B511:B512"/>
    <mergeCell ref="B513:B514"/>
    <mergeCell ref="B515:B516"/>
    <mergeCell ref="B507:B508"/>
    <mergeCell ref="B509:B510"/>
    <mergeCell ref="A549:A564"/>
    <mergeCell ref="B549:B550"/>
    <mergeCell ref="B551:B552"/>
    <mergeCell ref="B553:B554"/>
    <mergeCell ref="B559:B560"/>
    <mergeCell ref="B561:B562"/>
    <mergeCell ref="B563:B564"/>
    <mergeCell ref="B555:B556"/>
    <mergeCell ref="B557:B558"/>
    <mergeCell ref="A533:A548"/>
    <mergeCell ref="B533:B534"/>
    <mergeCell ref="B535:B536"/>
    <mergeCell ref="B537:B538"/>
    <mergeCell ref="B543:B544"/>
    <mergeCell ref="B545:B546"/>
    <mergeCell ref="B547:B548"/>
    <mergeCell ref="B539:B540"/>
    <mergeCell ref="B541:B542"/>
    <mergeCell ref="A581:A596"/>
    <mergeCell ref="B581:B582"/>
    <mergeCell ref="B583:B584"/>
    <mergeCell ref="B585:B586"/>
    <mergeCell ref="B591:B592"/>
    <mergeCell ref="B593:B594"/>
    <mergeCell ref="B595:B596"/>
    <mergeCell ref="B587:B588"/>
    <mergeCell ref="B589:B590"/>
    <mergeCell ref="A565:A580"/>
    <mergeCell ref="B565:B566"/>
    <mergeCell ref="B567:B568"/>
    <mergeCell ref="B569:B570"/>
    <mergeCell ref="B575:B576"/>
    <mergeCell ref="B577:B578"/>
    <mergeCell ref="B579:B580"/>
    <mergeCell ref="B571:B572"/>
    <mergeCell ref="B573:B574"/>
    <mergeCell ref="A613:A628"/>
    <mergeCell ref="B613:B614"/>
    <mergeCell ref="B615:B616"/>
    <mergeCell ref="B617:B618"/>
    <mergeCell ref="B623:B624"/>
    <mergeCell ref="B625:B626"/>
    <mergeCell ref="B627:B628"/>
    <mergeCell ref="B619:B620"/>
    <mergeCell ref="B621:B622"/>
    <mergeCell ref="A597:A612"/>
    <mergeCell ref="B597:B598"/>
    <mergeCell ref="B599:B600"/>
    <mergeCell ref="B601:B602"/>
    <mergeCell ref="B607:B608"/>
    <mergeCell ref="B609:B610"/>
    <mergeCell ref="B611:B612"/>
    <mergeCell ref="B603:B604"/>
    <mergeCell ref="B605:B606"/>
    <mergeCell ref="A645:A660"/>
    <mergeCell ref="B645:B646"/>
    <mergeCell ref="B647:B648"/>
    <mergeCell ref="B649:B650"/>
    <mergeCell ref="B655:B656"/>
    <mergeCell ref="B657:B658"/>
    <mergeCell ref="B659:B660"/>
    <mergeCell ref="B651:B652"/>
    <mergeCell ref="B653:B654"/>
    <mergeCell ref="A629:A644"/>
    <mergeCell ref="B629:B630"/>
    <mergeCell ref="B631:B632"/>
    <mergeCell ref="B633:B634"/>
    <mergeCell ref="B639:B640"/>
    <mergeCell ref="B641:B642"/>
    <mergeCell ref="B643:B644"/>
    <mergeCell ref="B635:B636"/>
    <mergeCell ref="B637:B638"/>
    <mergeCell ref="A677:A692"/>
    <mergeCell ref="B677:B678"/>
    <mergeCell ref="B679:B680"/>
    <mergeCell ref="B681:B682"/>
    <mergeCell ref="B687:B688"/>
    <mergeCell ref="B689:B690"/>
    <mergeCell ref="B691:B692"/>
    <mergeCell ref="B683:B684"/>
    <mergeCell ref="B685:B686"/>
    <mergeCell ref="A661:A676"/>
    <mergeCell ref="B661:B662"/>
    <mergeCell ref="B663:B664"/>
    <mergeCell ref="B665:B666"/>
    <mergeCell ref="B671:B672"/>
    <mergeCell ref="B673:B674"/>
    <mergeCell ref="B675:B676"/>
    <mergeCell ref="B667:B668"/>
    <mergeCell ref="B669:B670"/>
    <mergeCell ref="A709:A724"/>
    <mergeCell ref="B709:B710"/>
    <mergeCell ref="B711:B712"/>
    <mergeCell ref="B713:B714"/>
    <mergeCell ref="B719:B720"/>
    <mergeCell ref="B721:B722"/>
    <mergeCell ref="B723:B724"/>
    <mergeCell ref="B715:B716"/>
    <mergeCell ref="B717:B718"/>
    <mergeCell ref="A693:A708"/>
    <mergeCell ref="B693:B694"/>
    <mergeCell ref="B695:B696"/>
    <mergeCell ref="B697:B698"/>
    <mergeCell ref="B703:B704"/>
    <mergeCell ref="B705:B706"/>
    <mergeCell ref="B707:B708"/>
    <mergeCell ref="B699:B700"/>
    <mergeCell ref="B701:B702"/>
    <mergeCell ref="A741:A756"/>
    <mergeCell ref="B741:B742"/>
    <mergeCell ref="B743:B744"/>
    <mergeCell ref="B745:B746"/>
    <mergeCell ref="B751:B752"/>
    <mergeCell ref="B753:B754"/>
    <mergeCell ref="B755:B756"/>
    <mergeCell ref="B747:B748"/>
    <mergeCell ref="B749:B750"/>
    <mergeCell ref="A725:A740"/>
    <mergeCell ref="B725:B726"/>
    <mergeCell ref="B727:B728"/>
    <mergeCell ref="B729:B730"/>
    <mergeCell ref="B735:B736"/>
    <mergeCell ref="B737:B738"/>
    <mergeCell ref="B739:B740"/>
    <mergeCell ref="B731:B732"/>
    <mergeCell ref="B733:B734"/>
    <mergeCell ref="A773:A788"/>
    <mergeCell ref="B773:B774"/>
    <mergeCell ref="B775:B776"/>
    <mergeCell ref="B777:B778"/>
    <mergeCell ref="B783:B784"/>
    <mergeCell ref="B785:B786"/>
    <mergeCell ref="B787:B788"/>
    <mergeCell ref="B779:B780"/>
    <mergeCell ref="B781:B782"/>
    <mergeCell ref="A757:A772"/>
    <mergeCell ref="B757:B758"/>
    <mergeCell ref="B759:B760"/>
    <mergeCell ref="B761:B762"/>
    <mergeCell ref="B767:B768"/>
    <mergeCell ref="B769:B770"/>
    <mergeCell ref="B771:B772"/>
    <mergeCell ref="B763:B764"/>
    <mergeCell ref="B765:B766"/>
    <mergeCell ref="A805:A820"/>
    <mergeCell ref="B805:B806"/>
    <mergeCell ref="B807:B808"/>
    <mergeCell ref="B809:B810"/>
    <mergeCell ref="B815:B816"/>
    <mergeCell ref="B817:B818"/>
    <mergeCell ref="B819:B820"/>
    <mergeCell ref="B811:B812"/>
    <mergeCell ref="B813:B814"/>
    <mergeCell ref="A789:A804"/>
    <mergeCell ref="B789:B790"/>
    <mergeCell ref="B791:B792"/>
    <mergeCell ref="B793:B794"/>
    <mergeCell ref="B799:B800"/>
    <mergeCell ref="B801:B802"/>
    <mergeCell ref="B803:B804"/>
    <mergeCell ref="B795:B796"/>
    <mergeCell ref="B797:B798"/>
    <mergeCell ref="B851:B852"/>
    <mergeCell ref="B831:B832"/>
    <mergeCell ref="B833:B834"/>
    <mergeCell ref="B835:B836"/>
    <mergeCell ref="A837:A852"/>
    <mergeCell ref="B837:B838"/>
    <mergeCell ref="B839:B840"/>
    <mergeCell ref="B841:B842"/>
    <mergeCell ref="A821:A836"/>
    <mergeCell ref="B821:B822"/>
    <mergeCell ref="B823:B824"/>
    <mergeCell ref="B825:B826"/>
    <mergeCell ref="B847:B848"/>
    <mergeCell ref="B849:B850"/>
    <mergeCell ref="B827:B828"/>
    <mergeCell ref="B829:B830"/>
    <mergeCell ref="B843:B844"/>
    <mergeCell ref="B845:B846"/>
  </mergeCells>
  <phoneticPr fontId="40" type="noConversion"/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="90" zoomScaleNormal="90" workbookViewId="0">
      <selection activeCell="F7" sqref="F7"/>
    </sheetView>
  </sheetViews>
  <sheetFormatPr defaultRowHeight="16.5"/>
  <cols>
    <col min="1" max="1" width="6.625" customWidth="1"/>
    <col min="2" max="2" width="5.5" bestFit="1" customWidth="1"/>
    <col min="3" max="3" width="3.625" bestFit="1" customWidth="1"/>
    <col min="4" max="4" width="12.625" bestFit="1" customWidth="1"/>
    <col min="5" max="5" width="10.875" bestFit="1" customWidth="1"/>
    <col min="6" max="7" width="13.125" customWidth="1"/>
    <col min="8" max="8" width="10.875" bestFit="1" customWidth="1"/>
    <col min="9" max="9" width="11.625" customWidth="1"/>
    <col min="10" max="10" width="10.875" bestFit="1" customWidth="1"/>
    <col min="11" max="11" width="9.875" bestFit="1" customWidth="1"/>
  </cols>
  <sheetData>
    <row r="1" spans="1:15" ht="26.25">
      <c r="A1" s="1331" t="s">
        <v>699</v>
      </c>
      <c r="B1" s="1331"/>
      <c r="C1" s="1331"/>
      <c r="D1" s="1331"/>
      <c r="E1" s="1331"/>
      <c r="F1" s="1331"/>
      <c r="G1" s="1331"/>
      <c r="H1" s="1331"/>
      <c r="I1" s="1331"/>
      <c r="J1" s="1331"/>
      <c r="K1" s="1331"/>
    </row>
    <row r="2" spans="1:15" ht="16.5" customHeight="1">
      <c r="C2" s="4"/>
      <c r="D2" s="4"/>
      <c r="E2" s="4"/>
      <c r="F2" s="4"/>
      <c r="G2" s="4"/>
      <c r="H2" s="4"/>
      <c r="I2" s="4"/>
      <c r="J2" s="4"/>
      <c r="K2" s="4"/>
    </row>
    <row r="3" spans="1:15" ht="17.25" thickBot="1">
      <c r="A3" s="2"/>
      <c r="B3" s="2"/>
      <c r="F3" s="522" t="s">
        <v>959</v>
      </c>
      <c r="K3" s="3" t="s">
        <v>582</v>
      </c>
    </row>
    <row r="4" spans="1:15" ht="47.25" customHeight="1">
      <c r="A4" s="1337" t="s">
        <v>230</v>
      </c>
      <c r="B4" s="1338"/>
      <c r="C4" s="1338"/>
      <c r="D4" s="514" t="s">
        <v>231</v>
      </c>
      <c r="E4" s="515" t="s">
        <v>694</v>
      </c>
      <c r="F4" s="515" t="s">
        <v>943</v>
      </c>
      <c r="G4" s="515" t="s">
        <v>944</v>
      </c>
      <c r="H4" s="515" t="s">
        <v>945</v>
      </c>
      <c r="I4" s="515" t="s">
        <v>696</v>
      </c>
      <c r="J4" s="515" t="s">
        <v>695</v>
      </c>
      <c r="K4" s="516" t="s">
        <v>697</v>
      </c>
    </row>
    <row r="5" spans="1:15" ht="33" customHeight="1">
      <c r="A5" s="1354" t="s">
        <v>773</v>
      </c>
      <c r="B5" s="1344" t="s">
        <v>235</v>
      </c>
      <c r="C5" s="1344"/>
      <c r="D5" s="907">
        <f>SUM(E5:K5)</f>
        <v>43770</v>
      </c>
      <c r="E5" s="716">
        <v>2332</v>
      </c>
      <c r="F5" s="716">
        <v>1439</v>
      </c>
      <c r="G5" s="716">
        <v>868</v>
      </c>
      <c r="H5" s="716">
        <v>14751</v>
      </c>
      <c r="I5" s="716">
        <v>23632</v>
      </c>
      <c r="J5" s="716">
        <v>129</v>
      </c>
      <c r="K5" s="717">
        <v>619</v>
      </c>
      <c r="L5" s="908"/>
    </row>
    <row r="6" spans="1:15" ht="33" customHeight="1">
      <c r="A6" s="1355"/>
      <c r="B6" s="1340" t="s">
        <v>236</v>
      </c>
      <c r="C6" s="1340"/>
      <c r="D6" s="534">
        <v>100</v>
      </c>
      <c r="E6" s="537">
        <f>(E5/$D$5)*100</f>
        <v>5.3278501256568429</v>
      </c>
      <c r="F6" s="537">
        <f t="shared" ref="F6:J6" si="0">(F5/$D$5)*100</f>
        <v>3.2876399360292434</v>
      </c>
      <c r="G6" s="537">
        <f t="shared" si="0"/>
        <v>1.9830934429974869</v>
      </c>
      <c r="H6" s="537">
        <f t="shared" si="0"/>
        <v>33.701165181631254</v>
      </c>
      <c r="I6" s="537">
        <f t="shared" si="0"/>
        <v>53.991318254512223</v>
      </c>
      <c r="J6" s="537">
        <f t="shared" si="0"/>
        <v>0.29472241261137766</v>
      </c>
      <c r="K6" s="536">
        <f>(K5/$D$5)*100</f>
        <v>1.414210646561572</v>
      </c>
      <c r="L6" s="5"/>
    </row>
    <row r="7" spans="1:15" ht="33" customHeight="1">
      <c r="A7" s="1351" t="s">
        <v>237</v>
      </c>
      <c r="B7" s="1344" t="s">
        <v>558</v>
      </c>
      <c r="C7" s="1344"/>
      <c r="D7" s="909">
        <f>SUM(E7:K7)</f>
        <v>1782459</v>
      </c>
      <c r="E7" s="716">
        <v>170050</v>
      </c>
      <c r="F7" s="716">
        <v>139669</v>
      </c>
      <c r="G7" s="716">
        <v>62820</v>
      </c>
      <c r="H7" s="716">
        <v>937632</v>
      </c>
      <c r="I7" s="716">
        <v>423533</v>
      </c>
      <c r="J7" s="716">
        <v>3972</v>
      </c>
      <c r="K7" s="717">
        <v>44783</v>
      </c>
      <c r="L7" s="908"/>
      <c r="M7" s="910"/>
    </row>
    <row r="8" spans="1:15" ht="33" customHeight="1">
      <c r="A8" s="1352"/>
      <c r="B8" s="1340" t="s">
        <v>236</v>
      </c>
      <c r="C8" s="1340"/>
      <c r="D8" s="538">
        <v>100</v>
      </c>
      <c r="E8" s="537">
        <f>(E7/$D$7)*100</f>
        <v>9.5401913872913759</v>
      </c>
      <c r="F8" s="537">
        <f t="shared" ref="F8:K8" si="1">(F7/$D$7)*100</f>
        <v>7.8357482556401017</v>
      </c>
      <c r="G8" s="537">
        <f t="shared" si="1"/>
        <v>3.5243447394862937</v>
      </c>
      <c r="H8" s="537">
        <f t="shared" si="1"/>
        <v>52.603285685673548</v>
      </c>
      <c r="I8" s="537">
        <f t="shared" si="1"/>
        <v>23.761163650889024</v>
      </c>
      <c r="J8" s="537">
        <f t="shared" si="1"/>
        <v>0.22283822517095764</v>
      </c>
      <c r="K8" s="539">
        <f t="shared" si="1"/>
        <v>2.51242805584869</v>
      </c>
      <c r="L8" s="5"/>
    </row>
    <row r="9" spans="1:15" ht="33" customHeight="1">
      <c r="A9" s="1351"/>
      <c r="B9" s="1344" t="s">
        <v>419</v>
      </c>
      <c r="C9" s="517" t="s">
        <v>231</v>
      </c>
      <c r="D9" s="909">
        <f>SUM(E9:K9)</f>
        <v>1486980</v>
      </c>
      <c r="E9" s="911">
        <f>SUM(E10:E11)</f>
        <v>154465</v>
      </c>
      <c r="F9" s="911">
        <f t="shared" ref="F9:K9" si="2">SUM(F10:F11)</f>
        <v>108834</v>
      </c>
      <c r="G9" s="911">
        <f t="shared" si="2"/>
        <v>51684</v>
      </c>
      <c r="H9" s="911">
        <f t="shared" si="2"/>
        <v>770179</v>
      </c>
      <c r="I9" s="911">
        <f t="shared" si="2"/>
        <v>364113</v>
      </c>
      <c r="J9" s="911">
        <f t="shared" si="2"/>
        <v>3226</v>
      </c>
      <c r="K9" s="912">
        <f t="shared" si="2"/>
        <v>34479</v>
      </c>
      <c r="L9" s="908"/>
      <c r="M9" s="910"/>
      <c r="N9" s="910"/>
    </row>
    <row r="10" spans="1:15" ht="33" customHeight="1">
      <c r="A10" s="1352"/>
      <c r="B10" s="1347"/>
      <c r="C10" s="520" t="s">
        <v>238</v>
      </c>
      <c r="D10" s="909">
        <f>SUM(E10:K10)</f>
        <v>768523</v>
      </c>
      <c r="E10" s="716">
        <v>79934</v>
      </c>
      <c r="F10" s="716">
        <v>57048</v>
      </c>
      <c r="G10" s="716">
        <v>26670</v>
      </c>
      <c r="H10" s="716">
        <v>397270</v>
      </c>
      <c r="I10" s="716">
        <v>187899</v>
      </c>
      <c r="J10" s="716">
        <v>1735</v>
      </c>
      <c r="K10" s="717">
        <v>17967</v>
      </c>
      <c r="L10" s="908"/>
      <c r="M10" s="910"/>
      <c r="N10" s="910"/>
    </row>
    <row r="11" spans="1:15" ht="33" customHeight="1">
      <c r="A11" s="1353"/>
      <c r="B11" s="1348"/>
      <c r="C11" s="521" t="s">
        <v>16</v>
      </c>
      <c r="D11" s="909">
        <f>SUM(E11:K11)</f>
        <v>718457</v>
      </c>
      <c r="E11" s="716">
        <v>74531</v>
      </c>
      <c r="F11" s="716">
        <v>51786</v>
      </c>
      <c r="G11" s="716">
        <v>25014</v>
      </c>
      <c r="H11" s="716">
        <v>372909</v>
      </c>
      <c r="I11" s="716">
        <v>176214</v>
      </c>
      <c r="J11" s="716">
        <v>1491</v>
      </c>
      <c r="K11" s="717">
        <v>16512</v>
      </c>
      <c r="L11" s="908"/>
      <c r="M11" s="910"/>
      <c r="N11" s="910"/>
    </row>
    <row r="12" spans="1:15" ht="33" customHeight="1">
      <c r="A12" s="1351"/>
      <c r="B12" s="1349" t="s">
        <v>236</v>
      </c>
      <c r="C12" s="1349"/>
      <c r="D12" s="540">
        <v>100</v>
      </c>
      <c r="E12" s="530">
        <f>(E9/$D$9)*100</f>
        <v>10.387833057606692</v>
      </c>
      <c r="F12" s="530">
        <f t="shared" ref="F12:K12" si="3">(F9/$D$9)*100</f>
        <v>7.3191300488237907</v>
      </c>
      <c r="G12" s="530">
        <f t="shared" si="3"/>
        <v>3.4757696808296012</v>
      </c>
      <c r="H12" s="530">
        <f t="shared" si="3"/>
        <v>51.794845929333277</v>
      </c>
      <c r="I12" s="530">
        <f t="shared" si="3"/>
        <v>24.486744946132429</v>
      </c>
      <c r="J12" s="530">
        <f t="shared" si="3"/>
        <v>0.21694979085125557</v>
      </c>
      <c r="K12" s="539">
        <f t="shared" si="3"/>
        <v>2.3187265464229512</v>
      </c>
      <c r="L12" s="5"/>
    </row>
    <row r="13" spans="1:15" ht="33" customHeight="1">
      <c r="A13" s="1353"/>
      <c r="B13" s="1350" t="s">
        <v>986</v>
      </c>
      <c r="C13" s="1350"/>
      <c r="D13" s="534">
        <f>(D9/D7)*100</f>
        <v>83.422956713169839</v>
      </c>
      <c r="E13" s="535">
        <f t="shared" ref="E13:K13" si="4">(E9/E7)*100</f>
        <v>90.835048515142603</v>
      </c>
      <c r="F13" s="535">
        <f t="shared" si="4"/>
        <v>77.9228031989919</v>
      </c>
      <c r="G13" s="535">
        <f t="shared" si="4"/>
        <v>82.273161413562562</v>
      </c>
      <c r="H13" s="535">
        <f t="shared" si="4"/>
        <v>82.140861233405005</v>
      </c>
      <c r="I13" s="535">
        <f t="shared" si="4"/>
        <v>85.970396639695139</v>
      </c>
      <c r="J13" s="535">
        <f t="shared" si="4"/>
        <v>81.218529707955696</v>
      </c>
      <c r="K13" s="536">
        <f t="shared" si="4"/>
        <v>76.991269008329056</v>
      </c>
      <c r="L13" s="5"/>
    </row>
    <row r="14" spans="1:15" ht="33" customHeight="1">
      <c r="A14" s="1354" t="s">
        <v>708</v>
      </c>
      <c r="B14" s="1344" t="s">
        <v>240</v>
      </c>
      <c r="C14" s="517" t="s">
        <v>231</v>
      </c>
      <c r="D14" s="909">
        <f>SUM(E14:K14)</f>
        <v>301719</v>
      </c>
      <c r="E14" s="911">
        <f>SUM(E15:E16)</f>
        <v>26750</v>
      </c>
      <c r="F14" s="911">
        <f t="shared" ref="F14:K14" si="5">SUM(F15:F16)</f>
        <v>18765</v>
      </c>
      <c r="G14" s="911">
        <f t="shared" si="5"/>
        <v>8703</v>
      </c>
      <c r="H14" s="911">
        <f t="shared" si="5"/>
        <v>136180</v>
      </c>
      <c r="I14" s="911">
        <f t="shared" si="5"/>
        <v>102731</v>
      </c>
      <c r="J14" s="911">
        <f t="shared" si="5"/>
        <v>730</v>
      </c>
      <c r="K14" s="912">
        <f t="shared" si="5"/>
        <v>7860</v>
      </c>
      <c r="L14" s="913"/>
      <c r="M14" s="910"/>
      <c r="N14" s="910"/>
      <c r="O14" s="910"/>
    </row>
    <row r="15" spans="1:15" ht="33" customHeight="1">
      <c r="A15" s="1355"/>
      <c r="B15" s="1347"/>
      <c r="C15" s="520" t="s">
        <v>238</v>
      </c>
      <c r="D15" s="909">
        <f>SUM(E15:K15)</f>
        <v>13182</v>
      </c>
      <c r="E15" s="716">
        <v>806</v>
      </c>
      <c r="F15" s="716">
        <v>1768</v>
      </c>
      <c r="G15" s="716">
        <v>672</v>
      </c>
      <c r="H15" s="716">
        <v>8304</v>
      </c>
      <c r="I15" s="716">
        <v>1534</v>
      </c>
      <c r="J15" s="716">
        <v>18</v>
      </c>
      <c r="K15" s="717">
        <v>80</v>
      </c>
      <c r="L15" s="913"/>
      <c r="M15" s="910"/>
      <c r="N15" s="910"/>
      <c r="O15" s="910"/>
    </row>
    <row r="16" spans="1:15" ht="33" customHeight="1">
      <c r="A16" s="1356"/>
      <c r="B16" s="1348"/>
      <c r="C16" s="521" t="s">
        <v>16</v>
      </c>
      <c r="D16" s="909">
        <f>SUM(E16:K16)</f>
        <v>288537</v>
      </c>
      <c r="E16" s="716">
        <v>25944</v>
      </c>
      <c r="F16" s="716">
        <v>16997</v>
      </c>
      <c r="G16" s="716">
        <v>8031</v>
      </c>
      <c r="H16" s="716">
        <v>127876</v>
      </c>
      <c r="I16" s="716">
        <v>101197</v>
      </c>
      <c r="J16" s="716">
        <v>712</v>
      </c>
      <c r="K16" s="717">
        <v>7780</v>
      </c>
      <c r="L16" s="908"/>
      <c r="M16" s="910"/>
      <c r="N16" s="910"/>
      <c r="O16" s="910"/>
    </row>
    <row r="17" spans="1:15" ht="33" customHeight="1">
      <c r="A17" s="1354"/>
      <c r="B17" s="1349" t="s">
        <v>236</v>
      </c>
      <c r="C17" s="1349"/>
      <c r="D17" s="534">
        <v>100</v>
      </c>
      <c r="E17" s="535">
        <f>(E14/$D$14)*100</f>
        <v>8.8658652587341216</v>
      </c>
      <c r="F17" s="535">
        <f t="shared" ref="F17:K17" si="6">(F14/$D$14)*100</f>
        <v>6.2193630497250751</v>
      </c>
      <c r="G17" s="535">
        <f t="shared" si="6"/>
        <v>2.8844719755799271</v>
      </c>
      <c r="H17" s="535">
        <f t="shared" si="6"/>
        <v>45.134711436800465</v>
      </c>
      <c r="I17" s="535">
        <f t="shared" si="6"/>
        <v>34.048568369907102</v>
      </c>
      <c r="J17" s="535">
        <f t="shared" si="6"/>
        <v>0.24194697715423955</v>
      </c>
      <c r="K17" s="536">
        <f t="shared" si="6"/>
        <v>2.605072932099072</v>
      </c>
      <c r="L17" s="5"/>
    </row>
    <row r="18" spans="1:15" ht="33" customHeight="1">
      <c r="A18" s="1354" t="s">
        <v>774</v>
      </c>
      <c r="B18" s="1357"/>
      <c r="C18" s="1357"/>
      <c r="D18" s="914">
        <f>D9/D5</f>
        <v>33.972583961617545</v>
      </c>
      <c r="E18" s="915">
        <f t="shared" ref="E18:K18" si="7">E9/E5</f>
        <v>66.237135506003426</v>
      </c>
      <c r="F18" s="915">
        <f t="shared" si="7"/>
        <v>75.631688672689364</v>
      </c>
      <c r="G18" s="915">
        <f t="shared" si="7"/>
        <v>59.543778801843317</v>
      </c>
      <c r="H18" s="915">
        <f t="shared" si="7"/>
        <v>52.211985628093011</v>
      </c>
      <c r="I18" s="915">
        <f t="shared" si="7"/>
        <v>15.407625253893027</v>
      </c>
      <c r="J18" s="915">
        <f t="shared" si="7"/>
        <v>25.007751937984494</v>
      </c>
      <c r="K18" s="916">
        <f t="shared" si="7"/>
        <v>55.701130856219706</v>
      </c>
      <c r="L18" s="908"/>
      <c r="M18" s="910"/>
      <c r="N18" s="910"/>
      <c r="O18" s="910"/>
    </row>
    <row r="19" spans="1:15" ht="33.75" customHeight="1" thickBot="1">
      <c r="A19" s="1345" t="s">
        <v>705</v>
      </c>
      <c r="B19" s="1346"/>
      <c r="C19" s="1346"/>
      <c r="D19" s="531">
        <f>D9/D14</f>
        <v>4.9283604943672756</v>
      </c>
      <c r="E19" s="532">
        <f t="shared" ref="E19:K19" si="8">E9/E14</f>
        <v>5.7743925233644857</v>
      </c>
      <c r="F19" s="532">
        <f t="shared" si="8"/>
        <v>5.7998401278976814</v>
      </c>
      <c r="G19" s="532">
        <f t="shared" si="8"/>
        <v>5.9386418476387455</v>
      </c>
      <c r="H19" s="532">
        <f t="shared" si="8"/>
        <v>5.6555955353208986</v>
      </c>
      <c r="I19" s="532">
        <f t="shared" si="8"/>
        <v>3.5443342321207814</v>
      </c>
      <c r="J19" s="532">
        <f t="shared" si="8"/>
        <v>4.419178082191781</v>
      </c>
      <c r="K19" s="533">
        <f t="shared" si="8"/>
        <v>4.3866412213740462</v>
      </c>
      <c r="L19" s="5"/>
    </row>
    <row r="20" spans="1: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5">
      <c r="A21" s="44" t="s">
        <v>1396</v>
      </c>
    </row>
    <row r="22" spans="1:15">
      <c r="A22" s="44"/>
    </row>
    <row r="25" spans="1:15">
      <c r="D25" s="107"/>
      <c r="E25" s="107"/>
      <c r="F25" s="107"/>
      <c r="G25" s="107"/>
      <c r="H25" s="107"/>
      <c r="I25" s="107"/>
      <c r="J25" s="107"/>
      <c r="K25" s="107"/>
    </row>
  </sheetData>
  <mergeCells count="16">
    <mergeCell ref="A1:K1"/>
    <mergeCell ref="A4:C4"/>
    <mergeCell ref="A5:A6"/>
    <mergeCell ref="B5:C5"/>
    <mergeCell ref="B6:C6"/>
    <mergeCell ref="B8:C8"/>
    <mergeCell ref="B7:C7"/>
    <mergeCell ref="A19:C19"/>
    <mergeCell ref="B9:B11"/>
    <mergeCell ref="B12:C12"/>
    <mergeCell ref="B13:C13"/>
    <mergeCell ref="A7:A13"/>
    <mergeCell ref="B17:C17"/>
    <mergeCell ref="B14:B16"/>
    <mergeCell ref="A14:A17"/>
    <mergeCell ref="A18:C18"/>
  </mergeCells>
  <phoneticPr fontId="9" type="noConversion"/>
  <pageMargins left="0.56999999999999995" right="0.26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F10" sqref="F10"/>
    </sheetView>
  </sheetViews>
  <sheetFormatPr defaultRowHeight="16.5"/>
  <cols>
    <col min="2" max="2" width="10.5" bestFit="1" customWidth="1"/>
    <col min="3" max="3" width="9.375" bestFit="1" customWidth="1"/>
    <col min="4" max="5" width="9.125" bestFit="1" customWidth="1"/>
    <col min="6" max="7" width="9.375" bestFit="1" customWidth="1"/>
    <col min="8" max="9" width="9.125" bestFit="1" customWidth="1"/>
  </cols>
  <sheetData>
    <row r="1" spans="1:10" ht="26.25">
      <c r="A1" s="1331" t="s">
        <v>743</v>
      </c>
      <c r="B1" s="1331"/>
      <c r="C1" s="1331"/>
      <c r="D1" s="1331"/>
      <c r="E1" s="1331"/>
      <c r="F1" s="1331"/>
      <c r="G1" s="1331"/>
      <c r="H1" s="1331"/>
      <c r="I1" s="1331"/>
      <c r="J1" s="9"/>
    </row>
    <row r="2" spans="1:10" s="1" customFormat="1" ht="16.5" customHeight="1">
      <c r="A2" s="34" t="s">
        <v>559</v>
      </c>
      <c r="B2" s="34"/>
      <c r="E2" s="4"/>
      <c r="F2" s="4"/>
      <c r="G2" s="4"/>
      <c r="H2" s="4"/>
      <c r="I2" s="4"/>
    </row>
    <row r="3" spans="1:10" ht="17.25" thickBot="1">
      <c r="A3" s="32"/>
      <c r="B3" s="32"/>
      <c r="C3" s="55"/>
      <c r="D3" s="12"/>
      <c r="E3" s="522" t="s">
        <v>959</v>
      </c>
      <c r="I3" s="3" t="s">
        <v>431</v>
      </c>
    </row>
    <row r="4" spans="1:10" s="1" customFormat="1" ht="51.75" customHeight="1" thickBot="1">
      <c r="A4" s="467" t="s">
        <v>230</v>
      </c>
      <c r="B4" s="466" t="s">
        <v>231</v>
      </c>
      <c r="C4" s="465" t="s">
        <v>914</v>
      </c>
      <c r="D4" s="493" t="s">
        <v>908</v>
      </c>
      <c r="E4" s="491" t="s">
        <v>910</v>
      </c>
      <c r="F4" s="541" t="s">
        <v>909</v>
      </c>
      <c r="G4" s="465" t="s">
        <v>913</v>
      </c>
      <c r="H4" s="465" t="s">
        <v>912</v>
      </c>
      <c r="I4" s="462" t="s">
        <v>911</v>
      </c>
    </row>
    <row r="5" spans="1:10" ht="30" customHeight="1" thickBot="1">
      <c r="A5" s="189" t="s">
        <v>227</v>
      </c>
      <c r="B5" s="1086">
        <f>SUM(C5:I5)</f>
        <v>101194</v>
      </c>
      <c r="C5" s="1086">
        <f>SUM(C6:C22)</f>
        <v>12175</v>
      </c>
      <c r="D5" s="1086">
        <f t="shared" ref="D5:I5" si="0">SUM(D6:D22)</f>
        <v>7775</v>
      </c>
      <c r="E5" s="1086">
        <f t="shared" si="0"/>
        <v>3564</v>
      </c>
      <c r="F5" s="1086">
        <f t="shared" si="0"/>
        <v>46494</v>
      </c>
      <c r="G5" s="1086">
        <f t="shared" si="0"/>
        <v>28082</v>
      </c>
      <c r="H5" s="1086">
        <f t="shared" si="0"/>
        <v>265</v>
      </c>
      <c r="I5" s="1087">
        <f t="shared" si="0"/>
        <v>2839</v>
      </c>
    </row>
    <row r="6" spans="1:10" ht="30" customHeight="1">
      <c r="A6" s="316" t="s">
        <v>318</v>
      </c>
      <c r="B6" s="1088">
        <f>SUM(C6:I6)</f>
        <v>17399</v>
      </c>
      <c r="C6" s="1088">
        <v>4324</v>
      </c>
      <c r="D6" s="1088">
        <v>166</v>
      </c>
      <c r="E6" s="1088">
        <v>495</v>
      </c>
      <c r="F6" s="1088">
        <v>7124</v>
      </c>
      <c r="G6" s="1088">
        <v>4403</v>
      </c>
      <c r="H6" s="1088">
        <v>74</v>
      </c>
      <c r="I6" s="1089">
        <v>813</v>
      </c>
    </row>
    <row r="7" spans="1:10" ht="30" customHeight="1">
      <c r="A7" s="314" t="s">
        <v>319</v>
      </c>
      <c r="B7" s="1090">
        <f>SUM(C7:I7)</f>
        <v>5694</v>
      </c>
      <c r="C7" s="764">
        <v>814</v>
      </c>
      <c r="D7" s="764">
        <v>494</v>
      </c>
      <c r="E7" s="764">
        <v>202</v>
      </c>
      <c r="F7" s="764">
        <v>2865</v>
      </c>
      <c r="G7" s="764">
        <v>1212</v>
      </c>
      <c r="H7" s="764">
        <v>9</v>
      </c>
      <c r="I7" s="1091">
        <v>98</v>
      </c>
    </row>
    <row r="8" spans="1:10" ht="30" customHeight="1">
      <c r="A8" s="314" t="s">
        <v>320</v>
      </c>
      <c r="B8" s="1090">
        <f t="shared" ref="B8:B21" si="1">SUM(C8:I8)</f>
        <v>4681</v>
      </c>
      <c r="C8" s="764">
        <v>188</v>
      </c>
      <c r="D8" s="764">
        <v>807</v>
      </c>
      <c r="E8" s="764">
        <v>159</v>
      </c>
      <c r="F8" s="764">
        <v>2658</v>
      </c>
      <c r="G8" s="764">
        <v>799</v>
      </c>
      <c r="H8" s="764">
        <v>4</v>
      </c>
      <c r="I8" s="1091">
        <v>66</v>
      </c>
    </row>
    <row r="9" spans="1:10" ht="30" customHeight="1">
      <c r="A9" s="314" t="s">
        <v>321</v>
      </c>
      <c r="B9" s="1090">
        <f t="shared" si="1"/>
        <v>5253</v>
      </c>
      <c r="C9" s="764">
        <v>590</v>
      </c>
      <c r="D9" s="764">
        <v>68</v>
      </c>
      <c r="E9" s="764">
        <v>107</v>
      </c>
      <c r="F9" s="764">
        <v>2738</v>
      </c>
      <c r="G9" s="764">
        <v>1528</v>
      </c>
      <c r="H9" s="764">
        <v>19</v>
      </c>
      <c r="I9" s="1091">
        <v>203</v>
      </c>
    </row>
    <row r="10" spans="1:10" ht="30" customHeight="1">
      <c r="A10" s="314" t="s">
        <v>322</v>
      </c>
      <c r="B10" s="1090">
        <f t="shared" si="1"/>
        <v>3602</v>
      </c>
      <c r="C10" s="764">
        <v>171</v>
      </c>
      <c r="D10" s="764">
        <v>675</v>
      </c>
      <c r="E10" s="764">
        <v>122</v>
      </c>
      <c r="F10" s="764">
        <v>1674</v>
      </c>
      <c r="G10" s="764">
        <v>852</v>
      </c>
      <c r="H10" s="764">
        <v>21</v>
      </c>
      <c r="I10" s="1091">
        <v>87</v>
      </c>
    </row>
    <row r="11" spans="1:10" ht="30" customHeight="1">
      <c r="A11" s="314" t="s">
        <v>323</v>
      </c>
      <c r="B11" s="1090">
        <f t="shared" si="1"/>
        <v>3175</v>
      </c>
      <c r="C11" s="764">
        <v>146</v>
      </c>
      <c r="D11" s="764">
        <v>241</v>
      </c>
      <c r="E11" s="764">
        <v>56</v>
      </c>
      <c r="F11" s="764">
        <v>1218</v>
      </c>
      <c r="G11" s="764">
        <v>1334</v>
      </c>
      <c r="H11" s="764">
        <v>12</v>
      </c>
      <c r="I11" s="1091">
        <v>168</v>
      </c>
    </row>
    <row r="12" spans="1:10" ht="30" customHeight="1">
      <c r="A12" s="314" t="s">
        <v>324</v>
      </c>
      <c r="B12" s="1090">
        <f t="shared" si="1"/>
        <v>2268</v>
      </c>
      <c r="C12" s="764">
        <v>196</v>
      </c>
      <c r="D12" s="764">
        <v>70</v>
      </c>
      <c r="E12" s="764">
        <v>32</v>
      </c>
      <c r="F12" s="764">
        <v>1382</v>
      </c>
      <c r="G12" s="764">
        <v>526</v>
      </c>
      <c r="H12" s="764">
        <v>1</v>
      </c>
      <c r="I12" s="1091">
        <v>61</v>
      </c>
    </row>
    <row r="13" spans="1:10" ht="30" customHeight="1">
      <c r="A13" s="417" t="s">
        <v>870</v>
      </c>
      <c r="B13" s="1090">
        <f t="shared" si="1"/>
        <v>303</v>
      </c>
      <c r="C13" s="764">
        <v>36</v>
      </c>
      <c r="D13" s="764">
        <v>44</v>
      </c>
      <c r="E13" s="764">
        <v>24</v>
      </c>
      <c r="F13" s="764">
        <v>115</v>
      </c>
      <c r="G13" s="764">
        <v>58</v>
      </c>
      <c r="H13" s="764">
        <v>0</v>
      </c>
      <c r="I13" s="1091">
        <v>26</v>
      </c>
    </row>
    <row r="14" spans="1:10" ht="30" customHeight="1">
      <c r="A14" s="314" t="s">
        <v>325</v>
      </c>
      <c r="B14" s="1090">
        <f t="shared" si="1"/>
        <v>26277</v>
      </c>
      <c r="C14" s="764">
        <v>2865</v>
      </c>
      <c r="D14" s="764">
        <v>372</v>
      </c>
      <c r="E14" s="764">
        <v>567</v>
      </c>
      <c r="F14" s="764">
        <v>11716</v>
      </c>
      <c r="G14" s="764">
        <v>9885</v>
      </c>
      <c r="H14" s="764">
        <v>96</v>
      </c>
      <c r="I14" s="1091">
        <v>776</v>
      </c>
    </row>
    <row r="15" spans="1:10" ht="30" customHeight="1">
      <c r="A15" s="314" t="s">
        <v>326</v>
      </c>
      <c r="B15" s="1090">
        <f t="shared" si="1"/>
        <v>3106</v>
      </c>
      <c r="C15" s="764">
        <v>398</v>
      </c>
      <c r="D15" s="764">
        <v>519</v>
      </c>
      <c r="E15" s="764">
        <v>177</v>
      </c>
      <c r="F15" s="764">
        <v>1213</v>
      </c>
      <c r="G15" s="764">
        <v>737</v>
      </c>
      <c r="H15" s="764">
        <v>1</v>
      </c>
      <c r="I15" s="1091">
        <v>61</v>
      </c>
    </row>
    <row r="16" spans="1:10" ht="30" customHeight="1">
      <c r="A16" s="314" t="s">
        <v>327</v>
      </c>
      <c r="B16" s="1090">
        <f t="shared" si="1"/>
        <v>3315</v>
      </c>
      <c r="C16" s="764">
        <v>256</v>
      </c>
      <c r="D16" s="764">
        <v>584</v>
      </c>
      <c r="E16" s="764">
        <v>159</v>
      </c>
      <c r="F16" s="764">
        <v>1572</v>
      </c>
      <c r="G16" s="764">
        <v>649</v>
      </c>
      <c r="H16" s="764">
        <v>9</v>
      </c>
      <c r="I16" s="1091">
        <v>86</v>
      </c>
    </row>
    <row r="17" spans="1:9" ht="30" customHeight="1">
      <c r="A17" s="314" t="s">
        <v>328</v>
      </c>
      <c r="B17" s="1090">
        <f t="shared" si="1"/>
        <v>4059</v>
      </c>
      <c r="C17" s="764">
        <v>254</v>
      </c>
      <c r="D17" s="764">
        <v>599</v>
      </c>
      <c r="E17" s="764">
        <v>212</v>
      </c>
      <c r="F17" s="764">
        <v>1843</v>
      </c>
      <c r="G17" s="764">
        <v>1051</v>
      </c>
      <c r="H17" s="764">
        <v>8</v>
      </c>
      <c r="I17" s="1091">
        <v>92</v>
      </c>
    </row>
    <row r="18" spans="1:9" ht="30" customHeight="1">
      <c r="A18" s="314" t="s">
        <v>329</v>
      </c>
      <c r="B18" s="1090">
        <f t="shared" si="1"/>
        <v>4262</v>
      </c>
      <c r="C18" s="764">
        <v>257</v>
      </c>
      <c r="D18" s="764">
        <v>710</v>
      </c>
      <c r="E18" s="764">
        <v>434</v>
      </c>
      <c r="F18" s="764">
        <v>1810</v>
      </c>
      <c r="G18" s="764">
        <v>1023</v>
      </c>
      <c r="H18" s="764">
        <v>0</v>
      </c>
      <c r="I18" s="1091">
        <v>28</v>
      </c>
    </row>
    <row r="19" spans="1:9" ht="30" customHeight="1">
      <c r="A19" s="314" t="s">
        <v>330</v>
      </c>
      <c r="B19" s="1090">
        <f t="shared" si="1"/>
        <v>3810</v>
      </c>
      <c r="C19" s="764">
        <v>338</v>
      </c>
      <c r="D19" s="764">
        <v>971</v>
      </c>
      <c r="E19" s="764">
        <v>222</v>
      </c>
      <c r="F19" s="764">
        <v>1569</v>
      </c>
      <c r="G19" s="764">
        <v>653</v>
      </c>
      <c r="H19" s="764">
        <v>7</v>
      </c>
      <c r="I19" s="1091">
        <v>50</v>
      </c>
    </row>
    <row r="20" spans="1:9" ht="30" customHeight="1">
      <c r="A20" s="314" t="s">
        <v>331</v>
      </c>
      <c r="B20" s="1090">
        <f t="shared" si="1"/>
        <v>5190</v>
      </c>
      <c r="C20" s="764">
        <v>518</v>
      </c>
      <c r="D20" s="764">
        <v>452</v>
      </c>
      <c r="E20" s="764">
        <v>167</v>
      </c>
      <c r="F20" s="764">
        <v>2884</v>
      </c>
      <c r="G20" s="764">
        <v>1080</v>
      </c>
      <c r="H20" s="764">
        <v>0</v>
      </c>
      <c r="I20" s="1091">
        <v>89</v>
      </c>
    </row>
    <row r="21" spans="1:9" ht="30" customHeight="1">
      <c r="A21" s="314" t="s">
        <v>332</v>
      </c>
      <c r="B21" s="1090">
        <f t="shared" si="1"/>
        <v>6581</v>
      </c>
      <c r="C21" s="764">
        <v>700</v>
      </c>
      <c r="D21" s="764">
        <v>505</v>
      </c>
      <c r="E21" s="764">
        <v>198</v>
      </c>
      <c r="F21" s="764">
        <v>3109</v>
      </c>
      <c r="G21" s="764">
        <v>1964</v>
      </c>
      <c r="H21" s="764">
        <v>4</v>
      </c>
      <c r="I21" s="1091">
        <v>101</v>
      </c>
    </row>
    <row r="22" spans="1:9" ht="27" customHeight="1" thickBot="1">
      <c r="A22" s="315" t="s">
        <v>333</v>
      </c>
      <c r="B22" s="1092">
        <f>SUM(C22:I22)</f>
        <v>2219</v>
      </c>
      <c r="C22" s="770">
        <v>124</v>
      </c>
      <c r="D22" s="770">
        <v>498</v>
      </c>
      <c r="E22" s="770">
        <v>231</v>
      </c>
      <c r="F22" s="770">
        <v>1004</v>
      </c>
      <c r="G22" s="770">
        <v>328</v>
      </c>
      <c r="H22" s="770">
        <v>0</v>
      </c>
      <c r="I22" s="1093">
        <v>34</v>
      </c>
    </row>
    <row r="24" spans="1:9">
      <c r="A24" s="529" t="s">
        <v>1452</v>
      </c>
      <c r="C24" s="107"/>
      <c r="D24" s="107"/>
    </row>
    <row r="26" spans="1:9">
      <c r="A26" s="45"/>
    </row>
  </sheetData>
  <mergeCells count="1">
    <mergeCell ref="A1:I1"/>
  </mergeCells>
  <phoneticPr fontId="9" type="noConversion"/>
  <pageMargins left="0.37" right="0.36" top="0.28999999999999998" bottom="0.27" header="0.3" footer="0.3"/>
  <pageSetup paperSize="9" scale="78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42"/>
  <sheetViews>
    <sheetView zoomScaleNormal="100" workbookViewId="0">
      <selection activeCell="H16" sqref="H16"/>
    </sheetView>
  </sheetViews>
  <sheetFormatPr defaultRowHeight="16.5"/>
  <cols>
    <col min="3" max="3" width="10.5" bestFit="1" customWidth="1"/>
    <col min="4" max="4" width="9.375" bestFit="1" customWidth="1"/>
  </cols>
  <sheetData>
    <row r="1" spans="1:10" ht="26.25">
      <c r="A1" s="1331" t="s">
        <v>743</v>
      </c>
      <c r="B1" s="1331"/>
      <c r="C1" s="1331"/>
      <c r="D1" s="1331"/>
      <c r="E1" s="1331"/>
      <c r="F1" s="1331"/>
      <c r="G1" s="1331"/>
      <c r="H1" s="1331"/>
      <c r="I1" s="1331"/>
      <c r="J1" s="1331"/>
    </row>
    <row r="2" spans="1:10" ht="24">
      <c r="A2" s="34" t="s">
        <v>560</v>
      </c>
      <c r="B2" s="34"/>
      <c r="C2" s="34"/>
      <c r="D2" s="1"/>
      <c r="E2" s="1"/>
      <c r="F2" s="4"/>
      <c r="G2" s="4"/>
      <c r="H2" s="4"/>
      <c r="I2" s="4"/>
      <c r="J2" s="4"/>
    </row>
    <row r="3" spans="1:10" ht="17.25" thickBot="1">
      <c r="A3" s="32"/>
      <c r="B3" s="32"/>
      <c r="C3" s="32"/>
      <c r="D3" s="55"/>
      <c r="E3" s="12"/>
      <c r="F3" s="109" t="s">
        <v>958</v>
      </c>
      <c r="J3" s="3" t="s">
        <v>446</v>
      </c>
    </row>
    <row r="4" spans="1:10" ht="63.75" customHeight="1" thickBot="1">
      <c r="A4" s="1462" t="s">
        <v>447</v>
      </c>
      <c r="B4" s="1438"/>
      <c r="C4" s="482" t="s">
        <v>448</v>
      </c>
      <c r="D4" s="465" t="s">
        <v>914</v>
      </c>
      <c r="E4" s="493" t="s">
        <v>908</v>
      </c>
      <c r="F4" s="491" t="s">
        <v>910</v>
      </c>
      <c r="G4" s="541" t="s">
        <v>909</v>
      </c>
      <c r="H4" s="465" t="s">
        <v>913</v>
      </c>
      <c r="I4" s="465" t="s">
        <v>912</v>
      </c>
      <c r="J4" s="462" t="s">
        <v>911</v>
      </c>
    </row>
    <row r="5" spans="1:10">
      <c r="A5" s="1750" t="s">
        <v>227</v>
      </c>
      <c r="B5" s="321" t="s">
        <v>49</v>
      </c>
      <c r="C5" s="1094">
        <f>SUM(C7,C9,C11,C13,C15,C17,C19,C21,C23,C25,C27,C29,C31,C33,C35,C37,C39)</f>
        <v>772</v>
      </c>
      <c r="D5" s="1094">
        <f>SUM(D7,D9,D11,D13,D15,D17,D19,D21,D23,D25,D27,D29,D31,D33,D35,D37,D39)</f>
        <v>26</v>
      </c>
      <c r="E5" s="1094">
        <f t="shared" ref="E5:J5" si="0">SUM(E7,E9,E11,E13,E15,E17,E19,E21,E23,E25,E27,E29,E31,E33,E35,E37,E39)</f>
        <v>90</v>
      </c>
      <c r="F5" s="1094">
        <f t="shared" si="0"/>
        <v>15</v>
      </c>
      <c r="G5" s="1094">
        <f t="shared" si="0"/>
        <v>458</v>
      </c>
      <c r="H5" s="1094">
        <f t="shared" si="0"/>
        <v>175</v>
      </c>
      <c r="I5" s="1094">
        <f t="shared" si="0"/>
        <v>3</v>
      </c>
      <c r="J5" s="1095">
        <f t="shared" si="0"/>
        <v>5</v>
      </c>
    </row>
    <row r="6" spans="1:10" ht="17.25" thickBot="1">
      <c r="A6" s="1757"/>
      <c r="B6" s="371" t="s">
        <v>228</v>
      </c>
      <c r="C6" s="1096">
        <f>SUM(C8,C10,C12,C14,C16,C18,C20,C22,C24,C26,C28,C30,C32,C34,C36,C38,C40)</f>
        <v>100422</v>
      </c>
      <c r="D6" s="1096">
        <f>SUM(D8,D10,D12,D14,D16,D18,D20,D22,D24,D26,D28,D30,D32,D34,D36,D38,D40)</f>
        <v>12149</v>
      </c>
      <c r="E6" s="1096">
        <f t="shared" ref="E6:J6" si="1">SUM(E8,E10,E12,E14,E16,E18,E20,E22,E24,E26,E28,E30,E32,E34,E36,E38,E40)</f>
        <v>7685</v>
      </c>
      <c r="F6" s="1096">
        <f t="shared" si="1"/>
        <v>3549</v>
      </c>
      <c r="G6" s="1096">
        <f t="shared" si="1"/>
        <v>46036</v>
      </c>
      <c r="H6" s="1096">
        <f t="shared" si="1"/>
        <v>27907</v>
      </c>
      <c r="I6" s="1096">
        <f t="shared" si="1"/>
        <v>262</v>
      </c>
      <c r="J6" s="1097">
        <f t="shared" si="1"/>
        <v>2834</v>
      </c>
    </row>
    <row r="7" spans="1:10">
      <c r="A7" s="1617" t="s">
        <v>318</v>
      </c>
      <c r="B7" s="319" t="s">
        <v>49</v>
      </c>
      <c r="C7" s="1088">
        <v>97</v>
      </c>
      <c r="D7" s="1088">
        <v>14</v>
      </c>
      <c r="E7" s="1088">
        <v>3</v>
      </c>
      <c r="F7" s="1088">
        <v>1</v>
      </c>
      <c r="G7" s="1088">
        <v>48</v>
      </c>
      <c r="H7" s="1088">
        <v>28</v>
      </c>
      <c r="I7" s="1088">
        <v>1</v>
      </c>
      <c r="J7" s="1089">
        <v>2</v>
      </c>
    </row>
    <row r="8" spans="1:10">
      <c r="A8" s="1586"/>
      <c r="B8" s="302" t="s">
        <v>228</v>
      </c>
      <c r="C8" s="1090">
        <v>17302</v>
      </c>
      <c r="D8" s="764">
        <v>4310</v>
      </c>
      <c r="E8" s="764">
        <v>163</v>
      </c>
      <c r="F8" s="764">
        <v>494</v>
      </c>
      <c r="G8" s="764">
        <v>7076</v>
      </c>
      <c r="H8" s="764">
        <v>4375</v>
      </c>
      <c r="I8" s="764">
        <v>73</v>
      </c>
      <c r="J8" s="1091">
        <v>811</v>
      </c>
    </row>
    <row r="9" spans="1:10">
      <c r="A9" s="1586" t="s">
        <v>319</v>
      </c>
      <c r="B9" s="302" t="s">
        <v>49</v>
      </c>
      <c r="C9" s="1090">
        <v>32</v>
      </c>
      <c r="D9" s="764">
        <v>0</v>
      </c>
      <c r="E9" s="764">
        <v>11</v>
      </c>
      <c r="F9" s="764">
        <v>1</v>
      </c>
      <c r="G9" s="764">
        <v>9</v>
      </c>
      <c r="H9" s="764">
        <v>10</v>
      </c>
      <c r="I9" s="764">
        <v>0</v>
      </c>
      <c r="J9" s="1091">
        <v>1</v>
      </c>
    </row>
    <row r="10" spans="1:10">
      <c r="A10" s="1586"/>
      <c r="B10" s="302" t="s">
        <v>228</v>
      </c>
      <c r="C10" s="1090">
        <v>5662</v>
      </c>
      <c r="D10" s="764">
        <v>814</v>
      </c>
      <c r="E10" s="764">
        <v>483</v>
      </c>
      <c r="F10" s="764">
        <v>201</v>
      </c>
      <c r="G10" s="764">
        <v>2856</v>
      </c>
      <c r="H10" s="764">
        <v>1202</v>
      </c>
      <c r="I10" s="764">
        <v>9</v>
      </c>
      <c r="J10" s="1091">
        <v>97</v>
      </c>
    </row>
    <row r="11" spans="1:10">
      <c r="A11" s="1586" t="s">
        <v>320</v>
      </c>
      <c r="B11" s="302" t="s">
        <v>49</v>
      </c>
      <c r="C11" s="1090">
        <v>54</v>
      </c>
      <c r="D11" s="764">
        <v>1</v>
      </c>
      <c r="E11" s="764">
        <v>14</v>
      </c>
      <c r="F11" s="764">
        <v>2</v>
      </c>
      <c r="G11" s="764">
        <v>33</v>
      </c>
      <c r="H11" s="764">
        <v>4</v>
      </c>
      <c r="I11" s="764">
        <v>0</v>
      </c>
      <c r="J11" s="1091">
        <v>0</v>
      </c>
    </row>
    <row r="12" spans="1:10">
      <c r="A12" s="1586"/>
      <c r="B12" s="302" t="s">
        <v>228</v>
      </c>
      <c r="C12" s="1090">
        <v>4627</v>
      </c>
      <c r="D12" s="764">
        <v>187</v>
      </c>
      <c r="E12" s="764">
        <v>793</v>
      </c>
      <c r="F12" s="764">
        <v>157</v>
      </c>
      <c r="G12" s="764">
        <v>2625</v>
      </c>
      <c r="H12" s="764">
        <v>795</v>
      </c>
      <c r="I12" s="764">
        <v>4</v>
      </c>
      <c r="J12" s="1091">
        <v>66</v>
      </c>
    </row>
    <row r="13" spans="1:10">
      <c r="A13" s="1586" t="s">
        <v>321</v>
      </c>
      <c r="B13" s="302" t="s">
        <v>49</v>
      </c>
      <c r="C13" s="1090">
        <v>35</v>
      </c>
      <c r="D13" s="764">
        <v>3</v>
      </c>
      <c r="E13" s="764">
        <v>0</v>
      </c>
      <c r="F13" s="764">
        <v>1</v>
      </c>
      <c r="G13" s="764">
        <v>23</v>
      </c>
      <c r="H13" s="764">
        <v>8</v>
      </c>
      <c r="I13" s="764">
        <v>0</v>
      </c>
      <c r="J13" s="1091">
        <v>0</v>
      </c>
    </row>
    <row r="14" spans="1:10">
      <c r="A14" s="1586"/>
      <c r="B14" s="302" t="s">
        <v>228</v>
      </c>
      <c r="C14" s="1090">
        <v>5218</v>
      </c>
      <c r="D14" s="764">
        <v>587</v>
      </c>
      <c r="E14" s="764">
        <v>68</v>
      </c>
      <c r="F14" s="764">
        <v>106</v>
      </c>
      <c r="G14" s="764">
        <v>2715</v>
      </c>
      <c r="H14" s="764">
        <v>1520</v>
      </c>
      <c r="I14" s="764">
        <v>19</v>
      </c>
      <c r="J14" s="1091">
        <v>203</v>
      </c>
    </row>
    <row r="15" spans="1:10">
      <c r="A15" s="1586" t="s">
        <v>322</v>
      </c>
      <c r="B15" s="302" t="s">
        <v>49</v>
      </c>
      <c r="C15" s="1090">
        <v>23</v>
      </c>
      <c r="D15" s="764">
        <v>1</v>
      </c>
      <c r="E15" s="764">
        <v>6</v>
      </c>
      <c r="F15" s="764">
        <v>1</v>
      </c>
      <c r="G15" s="764">
        <v>12</v>
      </c>
      <c r="H15" s="764">
        <v>3</v>
      </c>
      <c r="I15" s="764">
        <v>0</v>
      </c>
      <c r="J15" s="1091">
        <v>0</v>
      </c>
    </row>
    <row r="16" spans="1:10">
      <c r="A16" s="1586"/>
      <c r="B16" s="302" t="s">
        <v>228</v>
      </c>
      <c r="C16" s="1090">
        <v>3579</v>
      </c>
      <c r="D16" s="764">
        <v>170</v>
      </c>
      <c r="E16" s="764">
        <v>669</v>
      </c>
      <c r="F16" s="764">
        <v>121</v>
      </c>
      <c r="G16" s="764">
        <v>1662</v>
      </c>
      <c r="H16" s="764">
        <v>849</v>
      </c>
      <c r="I16" s="764">
        <v>21</v>
      </c>
      <c r="J16" s="1091">
        <v>87</v>
      </c>
    </row>
    <row r="17" spans="1:10">
      <c r="A17" s="1586" t="s">
        <v>323</v>
      </c>
      <c r="B17" s="302" t="s">
        <v>49</v>
      </c>
      <c r="C17" s="1090">
        <v>32</v>
      </c>
      <c r="D17" s="764">
        <v>0</v>
      </c>
      <c r="E17" s="764">
        <v>2</v>
      </c>
      <c r="F17" s="764">
        <v>0</v>
      </c>
      <c r="G17" s="764">
        <v>23</v>
      </c>
      <c r="H17" s="764">
        <v>7</v>
      </c>
      <c r="I17" s="764">
        <v>0</v>
      </c>
      <c r="J17" s="1091">
        <v>0</v>
      </c>
    </row>
    <row r="18" spans="1:10">
      <c r="A18" s="1586"/>
      <c r="B18" s="302" t="s">
        <v>228</v>
      </c>
      <c r="C18" s="1090">
        <v>3143</v>
      </c>
      <c r="D18" s="764">
        <v>146</v>
      </c>
      <c r="E18" s="764">
        <v>239</v>
      </c>
      <c r="F18" s="764">
        <v>56</v>
      </c>
      <c r="G18" s="764">
        <v>1195</v>
      </c>
      <c r="H18" s="764">
        <v>1327</v>
      </c>
      <c r="I18" s="764">
        <v>12</v>
      </c>
      <c r="J18" s="1091">
        <v>168</v>
      </c>
    </row>
    <row r="19" spans="1:10">
      <c r="A19" s="1586" t="s">
        <v>324</v>
      </c>
      <c r="B19" s="302" t="s">
        <v>49</v>
      </c>
      <c r="C19" s="1090">
        <v>8</v>
      </c>
      <c r="D19" s="764">
        <v>0</v>
      </c>
      <c r="E19" s="764">
        <v>0</v>
      </c>
      <c r="F19" s="764">
        <v>0</v>
      </c>
      <c r="G19" s="764">
        <v>8</v>
      </c>
      <c r="H19" s="764">
        <v>0</v>
      </c>
      <c r="I19" s="764">
        <v>0</v>
      </c>
      <c r="J19" s="1091">
        <v>0</v>
      </c>
    </row>
    <row r="20" spans="1:10">
      <c r="A20" s="1586"/>
      <c r="B20" s="302" t="s">
        <v>228</v>
      </c>
      <c r="C20" s="1090">
        <v>2260</v>
      </c>
      <c r="D20" s="764">
        <v>196</v>
      </c>
      <c r="E20" s="764">
        <v>70</v>
      </c>
      <c r="F20" s="764">
        <v>32</v>
      </c>
      <c r="G20" s="764">
        <v>1374</v>
      </c>
      <c r="H20" s="764">
        <v>526</v>
      </c>
      <c r="I20" s="764">
        <v>1</v>
      </c>
      <c r="J20" s="1091">
        <v>61</v>
      </c>
    </row>
    <row r="21" spans="1:10" ht="21" customHeight="1">
      <c r="A21" s="1586" t="s">
        <v>980</v>
      </c>
      <c r="B21" s="403" t="s">
        <v>49</v>
      </c>
      <c r="C21" s="1090">
        <v>1</v>
      </c>
      <c r="D21" s="764">
        <v>0</v>
      </c>
      <c r="E21" s="764">
        <v>0</v>
      </c>
      <c r="F21" s="764">
        <v>1</v>
      </c>
      <c r="G21" s="764">
        <v>0</v>
      </c>
      <c r="H21" s="764">
        <v>0</v>
      </c>
      <c r="I21" s="764">
        <v>0</v>
      </c>
      <c r="J21" s="1091">
        <v>0</v>
      </c>
    </row>
    <row r="22" spans="1:10">
      <c r="A22" s="1586"/>
      <c r="B22" s="403" t="s">
        <v>228</v>
      </c>
      <c r="C22" s="1090">
        <v>302</v>
      </c>
      <c r="D22" s="764">
        <v>36</v>
      </c>
      <c r="E22" s="764">
        <v>44</v>
      </c>
      <c r="F22" s="764">
        <v>23</v>
      </c>
      <c r="G22" s="764">
        <v>115</v>
      </c>
      <c r="H22" s="764">
        <v>58</v>
      </c>
      <c r="I22" s="764">
        <v>0</v>
      </c>
      <c r="J22" s="1091">
        <v>26</v>
      </c>
    </row>
    <row r="23" spans="1:10">
      <c r="A23" s="1586" t="s">
        <v>325</v>
      </c>
      <c r="B23" s="302" t="s">
        <v>49</v>
      </c>
      <c r="C23" s="1090">
        <v>190</v>
      </c>
      <c r="D23" s="764">
        <v>3</v>
      </c>
      <c r="E23" s="764">
        <v>1</v>
      </c>
      <c r="F23" s="764">
        <v>2</v>
      </c>
      <c r="G23" s="764">
        <v>119</v>
      </c>
      <c r="H23" s="764">
        <v>62</v>
      </c>
      <c r="I23" s="764">
        <v>2</v>
      </c>
      <c r="J23" s="1091">
        <v>1</v>
      </c>
    </row>
    <row r="24" spans="1:10">
      <c r="A24" s="1586"/>
      <c r="B24" s="302" t="s">
        <v>228</v>
      </c>
      <c r="C24" s="1090">
        <v>26087</v>
      </c>
      <c r="D24" s="764">
        <v>2862</v>
      </c>
      <c r="E24" s="764">
        <v>371</v>
      </c>
      <c r="F24" s="764">
        <v>565</v>
      </c>
      <c r="G24" s="764">
        <v>11597</v>
      </c>
      <c r="H24" s="764">
        <v>9823</v>
      </c>
      <c r="I24" s="764">
        <v>94</v>
      </c>
      <c r="J24" s="1091">
        <v>775</v>
      </c>
    </row>
    <row r="25" spans="1:10">
      <c r="A25" s="1586" t="s">
        <v>326</v>
      </c>
      <c r="B25" s="302" t="s">
        <v>49</v>
      </c>
      <c r="C25" s="1090">
        <v>25</v>
      </c>
      <c r="D25" s="764">
        <v>0</v>
      </c>
      <c r="E25" s="764">
        <v>7</v>
      </c>
      <c r="F25" s="764">
        <v>1</v>
      </c>
      <c r="G25" s="764">
        <v>12</v>
      </c>
      <c r="H25" s="764">
        <v>5</v>
      </c>
      <c r="I25" s="764">
        <v>0</v>
      </c>
      <c r="J25" s="1091">
        <v>0</v>
      </c>
    </row>
    <row r="26" spans="1:10">
      <c r="A26" s="1586"/>
      <c r="B26" s="302" t="s">
        <v>228</v>
      </c>
      <c r="C26" s="1090">
        <v>3081</v>
      </c>
      <c r="D26" s="764">
        <v>398</v>
      </c>
      <c r="E26" s="764">
        <v>512</v>
      </c>
      <c r="F26" s="764">
        <v>176</v>
      </c>
      <c r="G26" s="764">
        <v>1201</v>
      </c>
      <c r="H26" s="764">
        <v>732</v>
      </c>
      <c r="I26" s="764">
        <v>1</v>
      </c>
      <c r="J26" s="1091">
        <v>61</v>
      </c>
    </row>
    <row r="27" spans="1:10">
      <c r="A27" s="1586" t="s">
        <v>327</v>
      </c>
      <c r="B27" s="302" t="s">
        <v>49</v>
      </c>
      <c r="C27" s="1090">
        <v>33</v>
      </c>
      <c r="D27" s="764">
        <v>1</v>
      </c>
      <c r="E27" s="764">
        <v>9</v>
      </c>
      <c r="F27" s="764">
        <v>0</v>
      </c>
      <c r="G27" s="764">
        <v>16</v>
      </c>
      <c r="H27" s="764">
        <v>7</v>
      </c>
      <c r="I27" s="764">
        <v>0</v>
      </c>
      <c r="J27" s="1091">
        <v>0</v>
      </c>
    </row>
    <row r="28" spans="1:10" ht="16.5" customHeight="1">
      <c r="A28" s="1586"/>
      <c r="B28" s="302" t="s">
        <v>228</v>
      </c>
      <c r="C28" s="1090">
        <v>3282</v>
      </c>
      <c r="D28" s="764">
        <v>255</v>
      </c>
      <c r="E28" s="764">
        <v>575</v>
      </c>
      <c r="F28" s="764">
        <v>159</v>
      </c>
      <c r="G28" s="764">
        <v>1556</v>
      </c>
      <c r="H28" s="764">
        <v>642</v>
      </c>
      <c r="I28" s="764">
        <v>9</v>
      </c>
      <c r="J28" s="1091">
        <v>86</v>
      </c>
    </row>
    <row r="29" spans="1:10" ht="16.5" customHeight="1">
      <c r="A29" s="1586" t="s">
        <v>328</v>
      </c>
      <c r="B29" s="302" t="s">
        <v>49</v>
      </c>
      <c r="C29" s="1090">
        <v>33</v>
      </c>
      <c r="D29" s="764">
        <v>0</v>
      </c>
      <c r="E29" s="764">
        <v>1</v>
      </c>
      <c r="F29" s="764">
        <v>0</v>
      </c>
      <c r="G29" s="764">
        <v>26</v>
      </c>
      <c r="H29" s="764">
        <v>6</v>
      </c>
      <c r="I29" s="764">
        <v>0</v>
      </c>
      <c r="J29" s="1091">
        <v>0</v>
      </c>
    </row>
    <row r="30" spans="1:10">
      <c r="A30" s="1586"/>
      <c r="B30" s="302" t="s">
        <v>228</v>
      </c>
      <c r="C30" s="1090">
        <v>4026</v>
      </c>
      <c r="D30" s="764">
        <v>254</v>
      </c>
      <c r="E30" s="764">
        <v>598</v>
      </c>
      <c r="F30" s="764">
        <v>212</v>
      </c>
      <c r="G30" s="764">
        <v>1817</v>
      </c>
      <c r="H30" s="764">
        <v>1045</v>
      </c>
      <c r="I30" s="764">
        <v>8</v>
      </c>
      <c r="J30" s="1091">
        <v>92</v>
      </c>
    </row>
    <row r="31" spans="1:10" ht="16.5" customHeight="1">
      <c r="A31" s="1586" t="s">
        <v>329</v>
      </c>
      <c r="B31" s="302" t="s">
        <v>49</v>
      </c>
      <c r="C31" s="1090">
        <v>42</v>
      </c>
      <c r="D31" s="764">
        <v>0</v>
      </c>
      <c r="E31" s="764">
        <v>11</v>
      </c>
      <c r="F31" s="764">
        <v>3</v>
      </c>
      <c r="G31" s="764">
        <v>19</v>
      </c>
      <c r="H31" s="764">
        <v>9</v>
      </c>
      <c r="I31" s="764">
        <v>0</v>
      </c>
      <c r="J31" s="1091">
        <v>0</v>
      </c>
    </row>
    <row r="32" spans="1:10" ht="16.5" customHeight="1">
      <c r="A32" s="1586"/>
      <c r="B32" s="302" t="s">
        <v>228</v>
      </c>
      <c r="C32" s="1090">
        <v>4220</v>
      </c>
      <c r="D32" s="764">
        <v>257</v>
      </c>
      <c r="E32" s="764">
        <v>699</v>
      </c>
      <c r="F32" s="764">
        <v>431</v>
      </c>
      <c r="G32" s="764">
        <v>1791</v>
      </c>
      <c r="H32" s="764">
        <v>1014</v>
      </c>
      <c r="I32" s="764">
        <v>0</v>
      </c>
      <c r="J32" s="1091">
        <v>28</v>
      </c>
    </row>
    <row r="33" spans="1:10">
      <c r="A33" s="1586" t="s">
        <v>330</v>
      </c>
      <c r="B33" s="302" t="s">
        <v>49</v>
      </c>
      <c r="C33" s="1090">
        <v>31</v>
      </c>
      <c r="D33" s="764">
        <v>2</v>
      </c>
      <c r="E33" s="764">
        <v>8</v>
      </c>
      <c r="F33" s="764">
        <v>0</v>
      </c>
      <c r="G33" s="764">
        <v>15</v>
      </c>
      <c r="H33" s="764">
        <v>6</v>
      </c>
      <c r="I33" s="764">
        <v>0</v>
      </c>
      <c r="J33" s="1091">
        <v>0</v>
      </c>
    </row>
    <row r="34" spans="1:10" ht="16.5" customHeight="1">
      <c r="A34" s="1586"/>
      <c r="B34" s="302" t="s">
        <v>228</v>
      </c>
      <c r="C34" s="1090">
        <v>3779</v>
      </c>
      <c r="D34" s="764">
        <v>336</v>
      </c>
      <c r="E34" s="764">
        <v>963</v>
      </c>
      <c r="F34" s="764">
        <v>222</v>
      </c>
      <c r="G34" s="764">
        <v>1554</v>
      </c>
      <c r="H34" s="764">
        <v>647</v>
      </c>
      <c r="I34" s="764">
        <v>7</v>
      </c>
      <c r="J34" s="1091">
        <v>50</v>
      </c>
    </row>
    <row r="35" spans="1:10">
      <c r="A35" s="1586" t="s">
        <v>331</v>
      </c>
      <c r="B35" s="302" t="s">
        <v>49</v>
      </c>
      <c r="C35" s="1090">
        <v>59</v>
      </c>
      <c r="D35" s="764">
        <v>0</v>
      </c>
      <c r="E35" s="764">
        <v>8</v>
      </c>
      <c r="F35" s="764">
        <v>1</v>
      </c>
      <c r="G35" s="764">
        <v>39</v>
      </c>
      <c r="H35" s="764">
        <v>10</v>
      </c>
      <c r="I35" s="764">
        <v>0</v>
      </c>
      <c r="J35" s="1091">
        <v>1</v>
      </c>
    </row>
    <row r="36" spans="1:10">
      <c r="A36" s="1586"/>
      <c r="B36" s="302" t="s">
        <v>228</v>
      </c>
      <c r="C36" s="1090">
        <v>5131</v>
      </c>
      <c r="D36" s="764">
        <v>518</v>
      </c>
      <c r="E36" s="764">
        <v>444</v>
      </c>
      <c r="F36" s="764">
        <v>166</v>
      </c>
      <c r="G36" s="764">
        <v>2845</v>
      </c>
      <c r="H36" s="764">
        <v>1070</v>
      </c>
      <c r="I36" s="764">
        <v>0</v>
      </c>
      <c r="J36" s="1091">
        <v>88</v>
      </c>
    </row>
    <row r="37" spans="1:10">
      <c r="A37" s="1586" t="s">
        <v>332</v>
      </c>
      <c r="B37" s="302" t="s">
        <v>49</v>
      </c>
      <c r="C37" s="1090">
        <v>57</v>
      </c>
      <c r="D37" s="764">
        <v>1</v>
      </c>
      <c r="E37" s="764">
        <v>6</v>
      </c>
      <c r="F37" s="764">
        <v>1</v>
      </c>
      <c r="G37" s="764">
        <v>41</v>
      </c>
      <c r="H37" s="764">
        <v>8</v>
      </c>
      <c r="I37" s="764">
        <v>0</v>
      </c>
      <c r="J37" s="1091">
        <v>0</v>
      </c>
    </row>
    <row r="38" spans="1:10">
      <c r="A38" s="1586"/>
      <c r="B38" s="302" t="s">
        <v>228</v>
      </c>
      <c r="C38" s="1090">
        <v>6524</v>
      </c>
      <c r="D38" s="764">
        <v>699</v>
      </c>
      <c r="E38" s="764">
        <v>499</v>
      </c>
      <c r="F38" s="764">
        <v>197</v>
      </c>
      <c r="G38" s="764">
        <v>3068</v>
      </c>
      <c r="H38" s="764">
        <v>1956</v>
      </c>
      <c r="I38" s="764">
        <v>4</v>
      </c>
      <c r="J38" s="1091">
        <v>101</v>
      </c>
    </row>
    <row r="39" spans="1:10">
      <c r="A39" s="1586" t="s">
        <v>333</v>
      </c>
      <c r="B39" s="302" t="s">
        <v>49</v>
      </c>
      <c r="C39" s="1090">
        <v>20</v>
      </c>
      <c r="D39" s="764">
        <v>0</v>
      </c>
      <c r="E39" s="764">
        <v>3</v>
      </c>
      <c r="F39" s="764">
        <v>0</v>
      </c>
      <c r="G39" s="764">
        <v>15</v>
      </c>
      <c r="H39" s="764">
        <v>2</v>
      </c>
      <c r="I39" s="764">
        <v>0</v>
      </c>
      <c r="J39" s="1091">
        <v>0</v>
      </c>
    </row>
    <row r="40" spans="1:10" ht="17.25" thickBot="1">
      <c r="A40" s="1587"/>
      <c r="B40" s="318" t="s">
        <v>228</v>
      </c>
      <c r="C40" s="1092">
        <v>2199</v>
      </c>
      <c r="D40" s="770">
        <v>124</v>
      </c>
      <c r="E40" s="770">
        <v>495</v>
      </c>
      <c r="F40" s="770">
        <v>231</v>
      </c>
      <c r="G40" s="770">
        <v>989</v>
      </c>
      <c r="H40" s="770">
        <v>326</v>
      </c>
      <c r="I40" s="770">
        <v>0</v>
      </c>
      <c r="J40" s="1093">
        <v>34</v>
      </c>
    </row>
    <row r="42" spans="1:10">
      <c r="A42" s="529" t="s">
        <v>1452</v>
      </c>
      <c r="C42" s="529"/>
      <c r="D42" s="529"/>
      <c r="E42" s="529"/>
      <c r="F42" s="529"/>
      <c r="G42" s="529"/>
      <c r="H42" s="529"/>
      <c r="I42" s="529"/>
      <c r="J42" s="529"/>
    </row>
  </sheetData>
  <mergeCells count="20">
    <mergeCell ref="A21:A22"/>
    <mergeCell ref="A23:A24"/>
    <mergeCell ref="A25:A26"/>
    <mergeCell ref="A27:A28"/>
    <mergeCell ref="A29:A30"/>
    <mergeCell ref="A39:A40"/>
    <mergeCell ref="A31:A32"/>
    <mergeCell ref="A33:A34"/>
    <mergeCell ref="A35:A36"/>
    <mergeCell ref="A37:A38"/>
    <mergeCell ref="A19:A20"/>
    <mergeCell ref="A5:A6"/>
    <mergeCell ref="A7:A8"/>
    <mergeCell ref="A9:A10"/>
    <mergeCell ref="A11:A12"/>
    <mergeCell ref="A1:J1"/>
    <mergeCell ref="A4:B4"/>
    <mergeCell ref="A13:A14"/>
    <mergeCell ref="A15:A16"/>
    <mergeCell ref="A17:A18"/>
  </mergeCells>
  <phoneticPr fontId="9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K12" sqref="K12"/>
    </sheetView>
  </sheetViews>
  <sheetFormatPr defaultRowHeight="16.5"/>
  <cols>
    <col min="2" max="2" width="9.375" bestFit="1" customWidth="1"/>
    <col min="3" max="3" width="9.125" bestFit="1" customWidth="1"/>
    <col min="4" max="4" width="13.25" customWidth="1"/>
    <col min="5" max="5" width="11.625" customWidth="1"/>
    <col min="6" max="6" width="9.375" bestFit="1" customWidth="1"/>
    <col min="7" max="7" width="9.125" bestFit="1" customWidth="1"/>
    <col min="8" max="8" width="9.375" bestFit="1" customWidth="1"/>
    <col min="9" max="9" width="9.125" bestFit="1" customWidth="1"/>
  </cols>
  <sheetData>
    <row r="1" spans="1:9" ht="26.25">
      <c r="A1" s="1331" t="s">
        <v>743</v>
      </c>
      <c r="B1" s="1331"/>
      <c r="C1" s="1331"/>
      <c r="D1" s="1331"/>
      <c r="E1" s="1331"/>
      <c r="F1" s="1331"/>
      <c r="G1" s="1331"/>
      <c r="H1" s="1331"/>
      <c r="I1" s="1331"/>
    </row>
    <row r="2" spans="1:9" ht="24">
      <c r="A2" s="34" t="s">
        <v>561</v>
      </c>
      <c r="B2" s="1"/>
      <c r="C2" s="1"/>
      <c r="D2" s="11"/>
      <c r="E2" s="4"/>
      <c r="F2" s="4"/>
      <c r="G2" s="4"/>
      <c r="H2" s="4"/>
      <c r="I2" s="4"/>
    </row>
    <row r="3" spans="1:9" ht="17.25" thickBot="1">
      <c r="A3" s="32"/>
      <c r="B3" s="55"/>
      <c r="C3" s="12"/>
      <c r="E3" s="522" t="s">
        <v>959</v>
      </c>
      <c r="F3" s="8"/>
      <c r="I3" s="3" t="s">
        <v>431</v>
      </c>
    </row>
    <row r="4" spans="1:9" ht="45.75" customHeight="1" thickBot="1">
      <c r="A4" s="467" t="s">
        <v>230</v>
      </c>
      <c r="B4" s="466" t="s">
        <v>449</v>
      </c>
      <c r="C4" s="465" t="s">
        <v>914</v>
      </c>
      <c r="D4" s="493" t="s">
        <v>908</v>
      </c>
      <c r="E4" s="491" t="s">
        <v>910</v>
      </c>
      <c r="F4" s="541" t="s">
        <v>909</v>
      </c>
      <c r="G4" s="465" t="s">
        <v>913</v>
      </c>
      <c r="H4" s="465" t="s">
        <v>912</v>
      </c>
      <c r="I4" s="462" t="s">
        <v>911</v>
      </c>
    </row>
    <row r="5" spans="1:9" ht="30" customHeight="1" thickBot="1">
      <c r="A5" s="193" t="s">
        <v>227</v>
      </c>
      <c r="B5" s="190">
        <f>SUM(B6:B22)</f>
        <v>98373</v>
      </c>
      <c r="C5" s="190">
        <f>SUM(C6:C22)</f>
        <v>6396</v>
      </c>
      <c r="D5" s="190">
        <f t="shared" ref="D5:I5" si="0">SUM(D6:D22)</f>
        <v>4627</v>
      </c>
      <c r="E5" s="190">
        <f t="shared" si="0"/>
        <v>2084</v>
      </c>
      <c r="F5" s="190">
        <f t="shared" si="0"/>
        <v>46280</v>
      </c>
      <c r="G5" s="190">
        <f t="shared" si="0"/>
        <v>35907</v>
      </c>
      <c r="H5" s="190">
        <f t="shared" si="0"/>
        <v>209</v>
      </c>
      <c r="I5" s="191">
        <f t="shared" si="0"/>
        <v>2870</v>
      </c>
    </row>
    <row r="6" spans="1:9" ht="30" customHeight="1">
      <c r="A6" s="182" t="s">
        <v>318</v>
      </c>
      <c r="B6" s="349">
        <v>16330</v>
      </c>
      <c r="C6" s="100">
        <v>2662</v>
      </c>
      <c r="D6" s="100">
        <v>71</v>
      </c>
      <c r="E6" s="100">
        <v>319</v>
      </c>
      <c r="F6" s="100">
        <v>7360</v>
      </c>
      <c r="G6" s="100">
        <v>4988</v>
      </c>
      <c r="H6" s="100">
        <v>46</v>
      </c>
      <c r="I6" s="103">
        <v>884</v>
      </c>
    </row>
    <row r="7" spans="1:9" ht="30" customHeight="1">
      <c r="A7" s="180" t="s">
        <v>319</v>
      </c>
      <c r="B7" s="159">
        <v>4425</v>
      </c>
      <c r="C7" s="99">
        <v>358</v>
      </c>
      <c r="D7" s="99">
        <v>238</v>
      </c>
      <c r="E7" s="99">
        <v>88</v>
      </c>
      <c r="F7" s="99">
        <v>2554</v>
      </c>
      <c r="G7" s="99">
        <v>1081</v>
      </c>
      <c r="H7" s="99">
        <v>5</v>
      </c>
      <c r="I7" s="104">
        <v>101</v>
      </c>
    </row>
    <row r="8" spans="1:9" ht="30" customHeight="1">
      <c r="A8" s="180" t="s">
        <v>320</v>
      </c>
      <c r="B8" s="159">
        <v>4181</v>
      </c>
      <c r="C8" s="99">
        <v>63</v>
      </c>
      <c r="D8" s="99">
        <v>554</v>
      </c>
      <c r="E8" s="99">
        <v>71</v>
      </c>
      <c r="F8" s="99">
        <v>2477</v>
      </c>
      <c r="G8" s="99">
        <v>955</v>
      </c>
      <c r="H8" s="99">
        <v>7</v>
      </c>
      <c r="I8" s="104">
        <v>54</v>
      </c>
    </row>
    <row r="9" spans="1:9" ht="30" customHeight="1">
      <c r="A9" s="180" t="s">
        <v>321</v>
      </c>
      <c r="B9" s="159">
        <v>5152</v>
      </c>
      <c r="C9" s="99">
        <v>371</v>
      </c>
      <c r="D9" s="99">
        <v>40</v>
      </c>
      <c r="E9" s="99">
        <v>56</v>
      </c>
      <c r="F9" s="99">
        <v>2613</v>
      </c>
      <c r="G9" s="99">
        <v>1922</v>
      </c>
      <c r="H9" s="99">
        <v>13</v>
      </c>
      <c r="I9" s="104">
        <v>137</v>
      </c>
    </row>
    <row r="10" spans="1:9" ht="30" customHeight="1">
      <c r="A10" s="180" t="s">
        <v>322</v>
      </c>
      <c r="B10" s="159">
        <v>3413</v>
      </c>
      <c r="C10" s="99">
        <v>94</v>
      </c>
      <c r="D10" s="99">
        <v>422</v>
      </c>
      <c r="E10" s="99">
        <v>74</v>
      </c>
      <c r="F10" s="99">
        <v>1717</v>
      </c>
      <c r="G10" s="99">
        <v>1004</v>
      </c>
      <c r="H10" s="99">
        <v>31</v>
      </c>
      <c r="I10" s="104">
        <v>71</v>
      </c>
    </row>
    <row r="11" spans="1:9" ht="30" customHeight="1">
      <c r="A11" s="180" t="s">
        <v>323</v>
      </c>
      <c r="B11" s="159">
        <v>3730</v>
      </c>
      <c r="C11" s="99">
        <v>88</v>
      </c>
      <c r="D11" s="99">
        <v>167</v>
      </c>
      <c r="E11" s="99">
        <v>52</v>
      </c>
      <c r="F11" s="99">
        <v>1411</v>
      </c>
      <c r="G11" s="99">
        <v>1830</v>
      </c>
      <c r="H11" s="99">
        <v>8</v>
      </c>
      <c r="I11" s="104">
        <v>174</v>
      </c>
    </row>
    <row r="12" spans="1:9" ht="30" customHeight="1">
      <c r="A12" s="180" t="s">
        <v>324</v>
      </c>
      <c r="B12" s="159">
        <v>2106</v>
      </c>
      <c r="C12" s="99">
        <v>73</v>
      </c>
      <c r="D12" s="99">
        <v>45</v>
      </c>
      <c r="E12" s="99">
        <v>16</v>
      </c>
      <c r="F12" s="99">
        <v>1328</v>
      </c>
      <c r="G12" s="99">
        <v>561</v>
      </c>
      <c r="H12" s="564">
        <v>0</v>
      </c>
      <c r="I12" s="104">
        <v>83</v>
      </c>
    </row>
    <row r="13" spans="1:9" ht="30" customHeight="1">
      <c r="A13" s="415" t="s">
        <v>980</v>
      </c>
      <c r="B13" s="159">
        <v>332</v>
      </c>
      <c r="C13" s="99">
        <v>12</v>
      </c>
      <c r="D13" s="99">
        <v>35</v>
      </c>
      <c r="E13" s="99">
        <v>8</v>
      </c>
      <c r="F13" s="99">
        <v>119</v>
      </c>
      <c r="G13" s="99">
        <v>110</v>
      </c>
      <c r="H13" s="564">
        <v>0</v>
      </c>
      <c r="I13" s="104">
        <v>48</v>
      </c>
    </row>
    <row r="14" spans="1:9" ht="30" customHeight="1">
      <c r="A14" s="180" t="s">
        <v>325</v>
      </c>
      <c r="B14" s="159">
        <v>27630</v>
      </c>
      <c r="C14" s="99">
        <v>1511</v>
      </c>
      <c r="D14" s="99">
        <v>185</v>
      </c>
      <c r="E14" s="99">
        <v>348</v>
      </c>
      <c r="F14" s="99">
        <v>12035</v>
      </c>
      <c r="G14" s="99">
        <v>12780</v>
      </c>
      <c r="H14" s="99">
        <v>66</v>
      </c>
      <c r="I14" s="104">
        <v>705</v>
      </c>
    </row>
    <row r="15" spans="1:9" ht="30" customHeight="1">
      <c r="A15" s="180" t="s">
        <v>326</v>
      </c>
      <c r="B15" s="159">
        <v>2648</v>
      </c>
      <c r="C15" s="99">
        <v>182</v>
      </c>
      <c r="D15" s="99">
        <v>289</v>
      </c>
      <c r="E15" s="99">
        <v>80</v>
      </c>
      <c r="F15" s="99">
        <v>1186</v>
      </c>
      <c r="G15" s="99">
        <v>832</v>
      </c>
      <c r="H15" s="99">
        <v>9</v>
      </c>
      <c r="I15" s="104">
        <v>70</v>
      </c>
    </row>
    <row r="16" spans="1:9" ht="30" customHeight="1">
      <c r="A16" s="180" t="s">
        <v>327</v>
      </c>
      <c r="B16" s="159">
        <v>3106</v>
      </c>
      <c r="C16" s="99">
        <v>143</v>
      </c>
      <c r="D16" s="99">
        <v>353</v>
      </c>
      <c r="E16" s="99">
        <v>118</v>
      </c>
      <c r="F16" s="99">
        <v>1506</v>
      </c>
      <c r="G16" s="99">
        <v>890</v>
      </c>
      <c r="H16" s="99">
        <v>12</v>
      </c>
      <c r="I16" s="104">
        <v>84</v>
      </c>
    </row>
    <row r="17" spans="1:9" ht="30" customHeight="1">
      <c r="A17" s="180" t="s">
        <v>328</v>
      </c>
      <c r="B17" s="159">
        <v>4382</v>
      </c>
      <c r="C17" s="99">
        <v>120</v>
      </c>
      <c r="D17" s="99">
        <v>308</v>
      </c>
      <c r="E17" s="99">
        <v>119</v>
      </c>
      <c r="F17" s="99">
        <v>1891</v>
      </c>
      <c r="G17" s="99">
        <v>1809</v>
      </c>
      <c r="H17" s="99">
        <v>6</v>
      </c>
      <c r="I17" s="104">
        <v>129</v>
      </c>
    </row>
    <row r="18" spans="1:9" ht="30" customHeight="1">
      <c r="A18" s="180" t="s">
        <v>329</v>
      </c>
      <c r="B18" s="159">
        <v>3853</v>
      </c>
      <c r="C18" s="99">
        <v>148</v>
      </c>
      <c r="D18" s="99">
        <v>466</v>
      </c>
      <c r="E18" s="99">
        <v>241</v>
      </c>
      <c r="F18" s="99">
        <v>1710</v>
      </c>
      <c r="G18" s="99">
        <v>1257</v>
      </c>
      <c r="H18" s="564">
        <v>0</v>
      </c>
      <c r="I18" s="104">
        <v>31</v>
      </c>
    </row>
    <row r="19" spans="1:9" ht="30" customHeight="1">
      <c r="A19" s="180" t="s">
        <v>330</v>
      </c>
      <c r="B19" s="159">
        <v>3283</v>
      </c>
      <c r="C19" s="99">
        <v>169</v>
      </c>
      <c r="D19" s="99">
        <v>589</v>
      </c>
      <c r="E19" s="99">
        <v>175</v>
      </c>
      <c r="F19" s="99">
        <v>1510</v>
      </c>
      <c r="G19" s="99">
        <v>788</v>
      </c>
      <c r="H19" s="99">
        <v>5</v>
      </c>
      <c r="I19" s="104">
        <v>47</v>
      </c>
    </row>
    <row r="20" spans="1:9" ht="30" customHeight="1">
      <c r="A20" s="180" t="s">
        <v>331</v>
      </c>
      <c r="B20" s="159">
        <v>4994</v>
      </c>
      <c r="C20" s="99">
        <v>116</v>
      </c>
      <c r="D20" s="99">
        <v>271</v>
      </c>
      <c r="E20" s="99">
        <v>96</v>
      </c>
      <c r="F20" s="99">
        <v>2803</v>
      </c>
      <c r="G20" s="99">
        <v>1581</v>
      </c>
      <c r="H20" s="564">
        <v>0</v>
      </c>
      <c r="I20" s="104">
        <v>127</v>
      </c>
    </row>
    <row r="21" spans="1:9" ht="30" customHeight="1">
      <c r="A21" s="180" t="s">
        <v>332</v>
      </c>
      <c r="B21" s="159">
        <v>7468</v>
      </c>
      <c r="C21" s="99">
        <v>229</v>
      </c>
      <c r="D21" s="99">
        <v>311</v>
      </c>
      <c r="E21" s="99">
        <v>126</v>
      </c>
      <c r="F21" s="99">
        <v>3397</v>
      </c>
      <c r="G21" s="99">
        <v>3294</v>
      </c>
      <c r="H21" s="99">
        <v>1</v>
      </c>
      <c r="I21" s="104">
        <v>110</v>
      </c>
    </row>
    <row r="22" spans="1:9" ht="30" customHeight="1" thickBot="1">
      <c r="A22" s="181" t="s">
        <v>333</v>
      </c>
      <c r="B22" s="370">
        <v>1340</v>
      </c>
      <c r="C22" s="105">
        <v>57</v>
      </c>
      <c r="D22" s="105">
        <v>283</v>
      </c>
      <c r="E22" s="105">
        <v>97</v>
      </c>
      <c r="F22" s="105">
        <v>663</v>
      </c>
      <c r="G22" s="105">
        <v>225</v>
      </c>
      <c r="H22" s="566">
        <v>0</v>
      </c>
      <c r="I22" s="106">
        <v>15</v>
      </c>
    </row>
    <row r="24" spans="1:9">
      <c r="A24" s="529" t="s">
        <v>1453</v>
      </c>
    </row>
    <row r="26" spans="1:9">
      <c r="A26" s="529"/>
    </row>
  </sheetData>
  <mergeCells count="1">
    <mergeCell ref="A1:I1"/>
  </mergeCells>
  <phoneticPr fontId="9" type="noConversion"/>
  <pageMargins left="0.27559055118110237" right="0.23622047244094491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42"/>
  <sheetViews>
    <sheetView workbookViewId="0">
      <selection activeCell="M13" sqref="M13"/>
    </sheetView>
  </sheetViews>
  <sheetFormatPr defaultRowHeight="16.5"/>
  <cols>
    <col min="2" max="2" width="5.875" customWidth="1"/>
    <col min="3" max="3" width="10.5" bestFit="1" customWidth="1"/>
    <col min="4" max="6" width="9.125" bestFit="1" customWidth="1"/>
    <col min="7" max="7" width="9.375" bestFit="1" customWidth="1"/>
    <col min="8" max="8" width="9.125" bestFit="1" customWidth="1"/>
    <col min="9" max="9" width="9.375" bestFit="1" customWidth="1"/>
    <col min="10" max="10" width="9.125" bestFit="1" customWidth="1"/>
  </cols>
  <sheetData>
    <row r="1" spans="1:10" ht="26.25">
      <c r="A1" s="1331" t="s">
        <v>743</v>
      </c>
      <c r="B1" s="1331"/>
      <c r="C1" s="1331"/>
      <c r="D1" s="1331"/>
      <c r="E1" s="1331"/>
      <c r="F1" s="1331"/>
      <c r="G1" s="1331"/>
      <c r="H1" s="1331"/>
      <c r="I1" s="1331"/>
      <c r="J1" s="1331"/>
    </row>
    <row r="2" spans="1:10" s="1" customFormat="1" ht="16.5" customHeight="1">
      <c r="A2" s="34" t="s">
        <v>564</v>
      </c>
      <c r="B2" s="34"/>
      <c r="E2" s="11"/>
      <c r="F2" s="4"/>
      <c r="G2" s="4"/>
      <c r="H2" s="4"/>
      <c r="I2" s="4"/>
      <c r="J2" s="4"/>
    </row>
    <row r="3" spans="1:10" ht="17.25" thickBot="1">
      <c r="A3" s="32"/>
      <c r="B3" s="32"/>
      <c r="C3" s="55"/>
      <c r="D3" s="12"/>
      <c r="F3" s="522" t="s">
        <v>959</v>
      </c>
      <c r="G3" s="8"/>
      <c r="J3" s="3" t="s">
        <v>446</v>
      </c>
    </row>
    <row r="4" spans="1:10" s="1" customFormat="1" ht="46.5" customHeight="1" thickBot="1">
      <c r="A4" s="467" t="s">
        <v>447</v>
      </c>
      <c r="B4" s="1438" t="s">
        <v>448</v>
      </c>
      <c r="C4" s="1438"/>
      <c r="D4" s="465" t="s">
        <v>914</v>
      </c>
      <c r="E4" s="493" t="s">
        <v>908</v>
      </c>
      <c r="F4" s="491" t="s">
        <v>910</v>
      </c>
      <c r="G4" s="492" t="s">
        <v>909</v>
      </c>
      <c r="H4" s="465" t="s">
        <v>913</v>
      </c>
      <c r="I4" s="465" t="s">
        <v>912</v>
      </c>
      <c r="J4" s="462" t="s">
        <v>911</v>
      </c>
    </row>
    <row r="5" spans="1:10">
      <c r="A5" s="1462" t="s">
        <v>468</v>
      </c>
      <c r="B5" s="117" t="s">
        <v>440</v>
      </c>
      <c r="C5" s="1094">
        <f>SUM(C7,C9,C11,C13,C15,C17,C19,C21,C23,C25,C27,C29,C31,C33,C35,C37,C39)</f>
        <v>1258</v>
      </c>
      <c r="D5" s="1094">
        <f t="shared" ref="D5:J5" si="0">SUM(D7,D9,D11,D13,D15,D17,D19,D21,D23,D25,D27,D29,D31,D33,D35,D37,D39)</f>
        <v>27</v>
      </c>
      <c r="E5" s="1094">
        <f t="shared" si="0"/>
        <v>86</v>
      </c>
      <c r="F5" s="1094">
        <f t="shared" si="0"/>
        <v>24</v>
      </c>
      <c r="G5" s="1094">
        <f t="shared" si="0"/>
        <v>699</v>
      </c>
      <c r="H5" s="1094">
        <f t="shared" si="0"/>
        <v>400</v>
      </c>
      <c r="I5" s="1094">
        <f t="shared" si="0"/>
        <v>2</v>
      </c>
      <c r="J5" s="1095">
        <f t="shared" si="0"/>
        <v>20</v>
      </c>
    </row>
    <row r="6" spans="1:10" ht="17.25" thickBot="1">
      <c r="A6" s="1481"/>
      <c r="B6" s="138" t="s">
        <v>441</v>
      </c>
      <c r="C6" s="1098">
        <f>SUM(C8,C10,C12,C14,C16,C18,C20,C22,C24,C26,C28,C30,C32,C34,C36,C38,C40)</f>
        <v>97115</v>
      </c>
      <c r="D6" s="1098">
        <f t="shared" ref="D6:J6" si="1">SUM(D8,D10,D12,D14,D16,D18,D20,D22,D24,D26,D28,D30,D32,D34,D36,D38,D40)</f>
        <v>6369</v>
      </c>
      <c r="E6" s="1098">
        <f t="shared" si="1"/>
        <v>4541</v>
      </c>
      <c r="F6" s="1098">
        <f t="shared" si="1"/>
        <v>2060</v>
      </c>
      <c r="G6" s="1098">
        <f t="shared" si="1"/>
        <v>45581</v>
      </c>
      <c r="H6" s="1098">
        <f t="shared" si="1"/>
        <v>35507</v>
      </c>
      <c r="I6" s="1098">
        <f t="shared" si="1"/>
        <v>207</v>
      </c>
      <c r="J6" s="1097">
        <f t="shared" si="1"/>
        <v>2850</v>
      </c>
    </row>
    <row r="7" spans="1:10">
      <c r="A7" s="1758" t="s">
        <v>450</v>
      </c>
      <c r="B7" s="192" t="s">
        <v>451</v>
      </c>
      <c r="C7" s="1088">
        <v>175</v>
      </c>
      <c r="D7" s="1099">
        <v>12</v>
      </c>
      <c r="E7" s="1099">
        <v>2</v>
      </c>
      <c r="F7" s="1099">
        <v>3</v>
      </c>
      <c r="G7" s="1099">
        <v>95</v>
      </c>
      <c r="H7" s="1099">
        <v>57</v>
      </c>
      <c r="I7" s="1099">
        <v>0</v>
      </c>
      <c r="J7" s="1100">
        <v>6</v>
      </c>
    </row>
    <row r="8" spans="1:10">
      <c r="A8" s="1591"/>
      <c r="B8" s="50" t="s">
        <v>452</v>
      </c>
      <c r="C8" s="1090">
        <v>16155</v>
      </c>
      <c r="D8" s="1101">
        <v>2650</v>
      </c>
      <c r="E8" s="1101">
        <v>69</v>
      </c>
      <c r="F8" s="1101">
        <v>316</v>
      </c>
      <c r="G8" s="1101">
        <v>7265</v>
      </c>
      <c r="H8" s="1101">
        <v>4931</v>
      </c>
      <c r="I8" s="1101">
        <v>46</v>
      </c>
      <c r="J8" s="1102">
        <v>878</v>
      </c>
    </row>
    <row r="9" spans="1:10">
      <c r="A9" s="1591" t="s">
        <v>453</v>
      </c>
      <c r="B9" s="50" t="s">
        <v>454</v>
      </c>
      <c r="C9" s="1090">
        <v>39</v>
      </c>
      <c r="D9" s="1101">
        <v>0</v>
      </c>
      <c r="E9" s="1101">
        <v>2</v>
      </c>
      <c r="F9" s="1101">
        <v>0</v>
      </c>
      <c r="G9" s="1101">
        <v>24</v>
      </c>
      <c r="H9" s="1101">
        <v>10</v>
      </c>
      <c r="I9" s="1101">
        <v>0</v>
      </c>
      <c r="J9" s="1102">
        <v>3</v>
      </c>
    </row>
    <row r="10" spans="1:10">
      <c r="A10" s="1591"/>
      <c r="B10" s="50" t="s">
        <v>452</v>
      </c>
      <c r="C10" s="1090">
        <v>4386</v>
      </c>
      <c r="D10" s="1101">
        <v>358</v>
      </c>
      <c r="E10" s="1101">
        <v>236</v>
      </c>
      <c r="F10" s="1101">
        <v>88</v>
      </c>
      <c r="G10" s="1101">
        <v>2530</v>
      </c>
      <c r="H10" s="1101">
        <v>1071</v>
      </c>
      <c r="I10" s="1101">
        <v>5</v>
      </c>
      <c r="J10" s="1102">
        <v>98</v>
      </c>
    </row>
    <row r="11" spans="1:10">
      <c r="A11" s="1591" t="s">
        <v>455</v>
      </c>
      <c r="B11" s="50" t="s">
        <v>454</v>
      </c>
      <c r="C11" s="1090">
        <v>52</v>
      </c>
      <c r="D11" s="1101">
        <v>0</v>
      </c>
      <c r="E11" s="1101">
        <v>8</v>
      </c>
      <c r="F11" s="1101">
        <v>0</v>
      </c>
      <c r="G11" s="1101">
        <v>27</v>
      </c>
      <c r="H11" s="1101">
        <v>17</v>
      </c>
      <c r="I11" s="1101">
        <v>0</v>
      </c>
      <c r="J11" s="1102">
        <v>0</v>
      </c>
    </row>
    <row r="12" spans="1:10">
      <c r="A12" s="1591"/>
      <c r="B12" s="50" t="s">
        <v>452</v>
      </c>
      <c r="C12" s="1090">
        <v>4129</v>
      </c>
      <c r="D12" s="1101">
        <v>63</v>
      </c>
      <c r="E12" s="1101">
        <v>546</v>
      </c>
      <c r="F12" s="1101">
        <v>71</v>
      </c>
      <c r="G12" s="1101">
        <v>2450</v>
      </c>
      <c r="H12" s="1101">
        <v>938</v>
      </c>
      <c r="I12" s="1101">
        <v>7</v>
      </c>
      <c r="J12" s="1102">
        <v>54</v>
      </c>
    </row>
    <row r="13" spans="1:10">
      <c r="A13" s="1591" t="s">
        <v>456</v>
      </c>
      <c r="B13" s="50" t="s">
        <v>454</v>
      </c>
      <c r="C13" s="1090">
        <v>46</v>
      </c>
      <c r="D13" s="1101">
        <v>3</v>
      </c>
      <c r="E13" s="1101">
        <v>0</v>
      </c>
      <c r="F13" s="1101">
        <v>0</v>
      </c>
      <c r="G13" s="1101">
        <v>28</v>
      </c>
      <c r="H13" s="1101">
        <v>15</v>
      </c>
      <c r="I13" s="1101">
        <v>0</v>
      </c>
      <c r="J13" s="1102">
        <v>0</v>
      </c>
    </row>
    <row r="14" spans="1:10">
      <c r="A14" s="1591"/>
      <c r="B14" s="50" t="s">
        <v>452</v>
      </c>
      <c r="C14" s="1090">
        <v>5106</v>
      </c>
      <c r="D14" s="1101">
        <v>368</v>
      </c>
      <c r="E14" s="1101">
        <v>40</v>
      </c>
      <c r="F14" s="1101">
        <v>56</v>
      </c>
      <c r="G14" s="1101">
        <v>2585</v>
      </c>
      <c r="H14" s="1101">
        <v>1907</v>
      </c>
      <c r="I14" s="1101">
        <v>13</v>
      </c>
      <c r="J14" s="1102">
        <v>137</v>
      </c>
    </row>
    <row r="15" spans="1:10">
      <c r="A15" s="1591" t="s">
        <v>457</v>
      </c>
      <c r="B15" s="50" t="s">
        <v>454</v>
      </c>
      <c r="C15" s="1090">
        <v>29</v>
      </c>
      <c r="D15" s="1101">
        <v>0</v>
      </c>
      <c r="E15" s="1101">
        <v>8</v>
      </c>
      <c r="F15" s="1101">
        <v>0</v>
      </c>
      <c r="G15" s="1101">
        <v>15</v>
      </c>
      <c r="H15" s="1101">
        <v>5</v>
      </c>
      <c r="I15" s="1101">
        <v>0</v>
      </c>
      <c r="J15" s="1102">
        <v>1</v>
      </c>
    </row>
    <row r="16" spans="1:10">
      <c r="A16" s="1591"/>
      <c r="B16" s="50" t="s">
        <v>452</v>
      </c>
      <c r="C16" s="1090">
        <v>3384</v>
      </c>
      <c r="D16" s="1101">
        <v>94</v>
      </c>
      <c r="E16" s="1101">
        <v>414</v>
      </c>
      <c r="F16" s="1101">
        <v>74</v>
      </c>
      <c r="G16" s="1101">
        <v>1702</v>
      </c>
      <c r="H16" s="1101">
        <v>999</v>
      </c>
      <c r="I16" s="1101">
        <v>31</v>
      </c>
      <c r="J16" s="1102">
        <v>70</v>
      </c>
    </row>
    <row r="17" spans="1:10">
      <c r="A17" s="1591" t="s">
        <v>458</v>
      </c>
      <c r="B17" s="50" t="s">
        <v>454</v>
      </c>
      <c r="C17" s="1090">
        <v>68</v>
      </c>
      <c r="D17" s="1101">
        <v>1</v>
      </c>
      <c r="E17" s="1101">
        <v>5</v>
      </c>
      <c r="F17" s="1101">
        <v>2</v>
      </c>
      <c r="G17" s="1101">
        <v>29</v>
      </c>
      <c r="H17" s="1101">
        <v>29</v>
      </c>
      <c r="I17" s="1101">
        <v>0</v>
      </c>
      <c r="J17" s="1102">
        <v>2</v>
      </c>
    </row>
    <row r="18" spans="1:10">
      <c r="A18" s="1591"/>
      <c r="B18" s="50" t="s">
        <v>452</v>
      </c>
      <c r="C18" s="1090">
        <v>3662</v>
      </c>
      <c r="D18" s="1101">
        <v>87</v>
      </c>
      <c r="E18" s="1101">
        <v>162</v>
      </c>
      <c r="F18" s="1101">
        <v>50</v>
      </c>
      <c r="G18" s="1101">
        <v>1382</v>
      </c>
      <c r="H18" s="1101">
        <v>1801</v>
      </c>
      <c r="I18" s="1101">
        <v>8</v>
      </c>
      <c r="J18" s="1102">
        <v>172</v>
      </c>
    </row>
    <row r="19" spans="1:10">
      <c r="A19" s="1591" t="s">
        <v>459</v>
      </c>
      <c r="B19" s="50" t="s">
        <v>454</v>
      </c>
      <c r="C19" s="1090">
        <v>16</v>
      </c>
      <c r="D19" s="1101">
        <v>0</v>
      </c>
      <c r="E19" s="1101">
        <v>2</v>
      </c>
      <c r="F19" s="1101">
        <v>0</v>
      </c>
      <c r="G19" s="1101">
        <v>11</v>
      </c>
      <c r="H19" s="1101">
        <v>3</v>
      </c>
      <c r="I19" s="1101">
        <v>0</v>
      </c>
      <c r="J19" s="1102">
        <v>0</v>
      </c>
    </row>
    <row r="20" spans="1:10">
      <c r="A20" s="1591"/>
      <c r="B20" s="50" t="s">
        <v>452</v>
      </c>
      <c r="C20" s="1090">
        <v>2090</v>
      </c>
      <c r="D20" s="1101">
        <v>73</v>
      </c>
      <c r="E20" s="1101">
        <v>43</v>
      </c>
      <c r="F20" s="1101">
        <v>16</v>
      </c>
      <c r="G20" s="1101">
        <v>1317</v>
      </c>
      <c r="H20" s="1101">
        <v>558</v>
      </c>
      <c r="I20" s="1101">
        <v>0</v>
      </c>
      <c r="J20" s="1102">
        <v>83</v>
      </c>
    </row>
    <row r="21" spans="1:10">
      <c r="A21" s="1591" t="s">
        <v>870</v>
      </c>
      <c r="B21" s="411" t="s">
        <v>15</v>
      </c>
      <c r="C21" s="1090">
        <v>7</v>
      </c>
      <c r="D21" s="1101">
        <v>1</v>
      </c>
      <c r="E21" s="1101">
        <v>0</v>
      </c>
      <c r="F21" s="1101">
        <v>0</v>
      </c>
      <c r="G21" s="1101">
        <v>3</v>
      </c>
      <c r="H21" s="1101">
        <v>1</v>
      </c>
      <c r="I21" s="1101">
        <v>0</v>
      </c>
      <c r="J21" s="1102">
        <v>2</v>
      </c>
    </row>
    <row r="22" spans="1:10">
      <c r="A22" s="1591"/>
      <c r="B22" s="411" t="s">
        <v>16</v>
      </c>
      <c r="C22" s="1090">
        <v>325</v>
      </c>
      <c r="D22" s="1101">
        <v>11</v>
      </c>
      <c r="E22" s="1101">
        <v>35</v>
      </c>
      <c r="F22" s="1101">
        <v>8</v>
      </c>
      <c r="G22" s="1101">
        <v>116</v>
      </c>
      <c r="H22" s="1101">
        <v>109</v>
      </c>
      <c r="I22" s="1101">
        <v>0</v>
      </c>
      <c r="J22" s="1102">
        <v>46</v>
      </c>
    </row>
    <row r="23" spans="1:10">
      <c r="A23" s="1591" t="s">
        <v>460</v>
      </c>
      <c r="B23" s="50" t="s">
        <v>454</v>
      </c>
      <c r="C23" s="1090">
        <v>408</v>
      </c>
      <c r="D23" s="1101">
        <v>4</v>
      </c>
      <c r="E23" s="1101">
        <v>4</v>
      </c>
      <c r="F23" s="1101">
        <v>5</v>
      </c>
      <c r="G23" s="1101">
        <v>246</v>
      </c>
      <c r="H23" s="1101">
        <v>144</v>
      </c>
      <c r="I23" s="1101">
        <v>2</v>
      </c>
      <c r="J23" s="1102">
        <v>3</v>
      </c>
    </row>
    <row r="24" spans="1:10">
      <c r="A24" s="1591"/>
      <c r="B24" s="50" t="s">
        <v>452</v>
      </c>
      <c r="C24" s="1090">
        <v>27222</v>
      </c>
      <c r="D24" s="1101">
        <v>1507</v>
      </c>
      <c r="E24" s="1101">
        <v>181</v>
      </c>
      <c r="F24" s="1101">
        <v>343</v>
      </c>
      <c r="G24" s="1101">
        <v>11789</v>
      </c>
      <c r="H24" s="1101">
        <v>12636</v>
      </c>
      <c r="I24" s="1101">
        <v>64</v>
      </c>
      <c r="J24" s="1102">
        <v>702</v>
      </c>
    </row>
    <row r="25" spans="1:10">
      <c r="A25" s="1591" t="s">
        <v>461</v>
      </c>
      <c r="B25" s="50" t="s">
        <v>454</v>
      </c>
      <c r="C25" s="1090">
        <v>45</v>
      </c>
      <c r="D25" s="1101">
        <v>0</v>
      </c>
      <c r="E25" s="1101">
        <v>3</v>
      </c>
      <c r="F25" s="1101">
        <v>0</v>
      </c>
      <c r="G25" s="1101">
        <v>28</v>
      </c>
      <c r="H25" s="1101">
        <v>14</v>
      </c>
      <c r="I25" s="1101">
        <v>0</v>
      </c>
      <c r="J25" s="1102">
        <v>0</v>
      </c>
    </row>
    <row r="26" spans="1:10">
      <c r="A26" s="1591"/>
      <c r="B26" s="50" t="s">
        <v>452</v>
      </c>
      <c r="C26" s="1090">
        <v>2603</v>
      </c>
      <c r="D26" s="1101">
        <v>182</v>
      </c>
      <c r="E26" s="1101">
        <v>286</v>
      </c>
      <c r="F26" s="1101">
        <v>80</v>
      </c>
      <c r="G26" s="1101">
        <v>1158</v>
      </c>
      <c r="H26" s="1101">
        <v>818</v>
      </c>
      <c r="I26" s="1101">
        <v>9</v>
      </c>
      <c r="J26" s="1102">
        <v>70</v>
      </c>
    </row>
    <row r="27" spans="1:10">
      <c r="A27" s="1591" t="s">
        <v>462</v>
      </c>
      <c r="B27" s="50" t="s">
        <v>454</v>
      </c>
      <c r="C27" s="1090">
        <v>34</v>
      </c>
      <c r="D27" s="1101">
        <v>1</v>
      </c>
      <c r="E27" s="1101">
        <v>5</v>
      </c>
      <c r="F27" s="1101">
        <v>1</v>
      </c>
      <c r="G27" s="1101">
        <v>17</v>
      </c>
      <c r="H27" s="1101">
        <v>10</v>
      </c>
      <c r="I27" s="1101">
        <v>0</v>
      </c>
      <c r="J27" s="1102">
        <v>0</v>
      </c>
    </row>
    <row r="28" spans="1:10">
      <c r="A28" s="1591"/>
      <c r="B28" s="50" t="s">
        <v>452</v>
      </c>
      <c r="C28" s="1090">
        <v>3072</v>
      </c>
      <c r="D28" s="1101">
        <v>142</v>
      </c>
      <c r="E28" s="1101">
        <v>348</v>
      </c>
      <c r="F28" s="1101">
        <v>117</v>
      </c>
      <c r="G28" s="1101">
        <v>1489</v>
      </c>
      <c r="H28" s="1101">
        <v>880</v>
      </c>
      <c r="I28" s="1101">
        <v>12</v>
      </c>
      <c r="J28" s="1102">
        <v>84</v>
      </c>
    </row>
    <row r="29" spans="1:10" ht="16.5" customHeight="1">
      <c r="A29" s="1591" t="s">
        <v>463</v>
      </c>
      <c r="B29" s="50" t="s">
        <v>454</v>
      </c>
      <c r="C29" s="1090">
        <v>44</v>
      </c>
      <c r="D29" s="1101">
        <v>2</v>
      </c>
      <c r="E29" s="1101">
        <v>6</v>
      </c>
      <c r="F29" s="1101">
        <v>1</v>
      </c>
      <c r="G29" s="1101">
        <v>18</v>
      </c>
      <c r="H29" s="1101">
        <v>16</v>
      </c>
      <c r="I29" s="1101">
        <v>0</v>
      </c>
      <c r="J29" s="1102">
        <v>1</v>
      </c>
    </row>
    <row r="30" spans="1:10">
      <c r="A30" s="1591"/>
      <c r="B30" s="50" t="s">
        <v>452</v>
      </c>
      <c r="C30" s="1090">
        <v>4338</v>
      </c>
      <c r="D30" s="1101">
        <v>118</v>
      </c>
      <c r="E30" s="1101">
        <v>302</v>
      </c>
      <c r="F30" s="1101">
        <v>118</v>
      </c>
      <c r="G30" s="1101">
        <v>1873</v>
      </c>
      <c r="H30" s="1101">
        <v>1793</v>
      </c>
      <c r="I30" s="1101">
        <v>6</v>
      </c>
      <c r="J30" s="1102">
        <v>128</v>
      </c>
    </row>
    <row r="31" spans="1:10">
      <c r="A31" s="1591" t="s">
        <v>464</v>
      </c>
      <c r="B31" s="50" t="s">
        <v>454</v>
      </c>
      <c r="C31" s="1090">
        <v>61</v>
      </c>
      <c r="D31" s="1101">
        <v>0</v>
      </c>
      <c r="E31" s="1101">
        <v>13</v>
      </c>
      <c r="F31" s="1101">
        <v>7</v>
      </c>
      <c r="G31" s="1101">
        <v>24</v>
      </c>
      <c r="H31" s="1101">
        <v>17</v>
      </c>
      <c r="I31" s="1101">
        <v>0</v>
      </c>
      <c r="J31" s="1102">
        <v>0</v>
      </c>
    </row>
    <row r="32" spans="1:10" ht="16.5" customHeight="1">
      <c r="A32" s="1591"/>
      <c r="B32" s="50" t="s">
        <v>452</v>
      </c>
      <c r="C32" s="1090">
        <v>3792</v>
      </c>
      <c r="D32" s="1101">
        <v>148</v>
      </c>
      <c r="E32" s="1101">
        <v>453</v>
      </c>
      <c r="F32" s="1101">
        <v>234</v>
      </c>
      <c r="G32" s="1101">
        <v>1686</v>
      </c>
      <c r="H32" s="1101">
        <v>1240</v>
      </c>
      <c r="I32" s="1101">
        <v>0</v>
      </c>
      <c r="J32" s="1102">
        <v>31</v>
      </c>
    </row>
    <row r="33" spans="1:10">
      <c r="A33" s="1591" t="s">
        <v>465</v>
      </c>
      <c r="B33" s="50" t="s">
        <v>454</v>
      </c>
      <c r="C33" s="1090">
        <v>32</v>
      </c>
      <c r="D33" s="1101">
        <v>2</v>
      </c>
      <c r="E33" s="1101">
        <v>7</v>
      </c>
      <c r="F33" s="1101">
        <v>1</v>
      </c>
      <c r="G33" s="1101">
        <v>10</v>
      </c>
      <c r="H33" s="1101">
        <v>12</v>
      </c>
      <c r="I33" s="1101">
        <v>0</v>
      </c>
      <c r="J33" s="1102">
        <v>0</v>
      </c>
    </row>
    <row r="34" spans="1:10">
      <c r="A34" s="1591"/>
      <c r="B34" s="50" t="s">
        <v>452</v>
      </c>
      <c r="C34" s="1090">
        <v>3251</v>
      </c>
      <c r="D34" s="1101">
        <v>167</v>
      </c>
      <c r="E34" s="1101">
        <v>582</v>
      </c>
      <c r="F34" s="1101">
        <v>174</v>
      </c>
      <c r="G34" s="1101">
        <v>1500</v>
      </c>
      <c r="H34" s="1101">
        <v>776</v>
      </c>
      <c r="I34" s="1101">
        <v>5</v>
      </c>
      <c r="J34" s="1102">
        <v>47</v>
      </c>
    </row>
    <row r="35" spans="1:10" ht="16.5" customHeight="1">
      <c r="A35" s="1591" t="s">
        <v>466</v>
      </c>
      <c r="B35" s="50" t="s">
        <v>454</v>
      </c>
      <c r="C35" s="1090">
        <v>87</v>
      </c>
      <c r="D35" s="1101">
        <v>0</v>
      </c>
      <c r="E35" s="1101">
        <v>11</v>
      </c>
      <c r="F35" s="1101">
        <v>1</v>
      </c>
      <c r="G35" s="1101">
        <v>55</v>
      </c>
      <c r="H35" s="1101">
        <v>18</v>
      </c>
      <c r="I35" s="1101">
        <v>0</v>
      </c>
      <c r="J35" s="1102">
        <v>2</v>
      </c>
    </row>
    <row r="36" spans="1:10">
      <c r="A36" s="1591"/>
      <c r="B36" s="50" t="s">
        <v>452</v>
      </c>
      <c r="C36" s="1090">
        <v>4907</v>
      </c>
      <c r="D36" s="1101">
        <v>116</v>
      </c>
      <c r="E36" s="1101">
        <v>260</v>
      </c>
      <c r="F36" s="1101">
        <v>95</v>
      </c>
      <c r="G36" s="1101">
        <v>2748</v>
      </c>
      <c r="H36" s="1101">
        <v>1563</v>
      </c>
      <c r="I36" s="1101">
        <v>0</v>
      </c>
      <c r="J36" s="1102">
        <v>125</v>
      </c>
    </row>
    <row r="37" spans="1:10">
      <c r="A37" s="1591" t="s">
        <v>467</v>
      </c>
      <c r="B37" s="50" t="s">
        <v>454</v>
      </c>
      <c r="C37" s="1090">
        <v>87</v>
      </c>
      <c r="D37" s="1101">
        <v>1</v>
      </c>
      <c r="E37" s="1101">
        <v>2</v>
      </c>
      <c r="F37" s="1101">
        <v>0</v>
      </c>
      <c r="G37" s="1101">
        <v>57</v>
      </c>
      <c r="H37" s="1101">
        <v>27</v>
      </c>
      <c r="I37" s="1101">
        <v>0</v>
      </c>
      <c r="J37" s="1102">
        <v>0</v>
      </c>
    </row>
    <row r="38" spans="1:10">
      <c r="A38" s="1591"/>
      <c r="B38" s="50" t="s">
        <v>452</v>
      </c>
      <c r="C38" s="1090">
        <v>7381</v>
      </c>
      <c r="D38" s="1101">
        <v>228</v>
      </c>
      <c r="E38" s="1101">
        <v>309</v>
      </c>
      <c r="F38" s="1101">
        <v>126</v>
      </c>
      <c r="G38" s="1101">
        <v>3340</v>
      </c>
      <c r="H38" s="1101">
        <v>3267</v>
      </c>
      <c r="I38" s="1101">
        <v>1</v>
      </c>
      <c r="J38" s="1102">
        <v>110</v>
      </c>
    </row>
    <row r="39" spans="1:10">
      <c r="A39" s="1364" t="s">
        <v>469</v>
      </c>
      <c r="B39" s="53" t="s">
        <v>238</v>
      </c>
      <c r="C39" s="1090">
        <v>28</v>
      </c>
      <c r="D39" s="852">
        <v>0</v>
      </c>
      <c r="E39" s="852">
        <v>8</v>
      </c>
      <c r="F39" s="852">
        <v>3</v>
      </c>
      <c r="G39" s="852">
        <v>12</v>
      </c>
      <c r="H39" s="852">
        <v>5</v>
      </c>
      <c r="I39" s="852">
        <v>0</v>
      </c>
      <c r="J39" s="860">
        <v>0</v>
      </c>
    </row>
    <row r="40" spans="1:10" ht="17.25" thickBot="1">
      <c r="A40" s="1365"/>
      <c r="B40" s="54" t="s">
        <v>16</v>
      </c>
      <c r="C40" s="1092">
        <v>1312</v>
      </c>
      <c r="D40" s="854">
        <v>57</v>
      </c>
      <c r="E40" s="854">
        <v>275</v>
      </c>
      <c r="F40" s="854">
        <v>94</v>
      </c>
      <c r="G40" s="854">
        <v>651</v>
      </c>
      <c r="H40" s="854">
        <v>220</v>
      </c>
      <c r="I40" s="854">
        <v>0</v>
      </c>
      <c r="J40" s="861">
        <v>15</v>
      </c>
    </row>
    <row r="42" spans="1:10">
      <c r="A42" s="529" t="s">
        <v>1454</v>
      </c>
    </row>
  </sheetData>
  <mergeCells count="20">
    <mergeCell ref="A39:A40"/>
    <mergeCell ref="A5:A6"/>
    <mergeCell ref="A7:A8"/>
    <mergeCell ref="A9:A10"/>
    <mergeCell ref="A11:A12"/>
    <mergeCell ref="A13:A14"/>
    <mergeCell ref="A15:A16"/>
    <mergeCell ref="A17:A18"/>
    <mergeCell ref="A35:A36"/>
    <mergeCell ref="A37:A38"/>
    <mergeCell ref="A19:A20"/>
    <mergeCell ref="A23:A24"/>
    <mergeCell ref="A31:A32"/>
    <mergeCell ref="A33:A34"/>
    <mergeCell ref="A25:A26"/>
    <mergeCell ref="A27:A28"/>
    <mergeCell ref="A1:J1"/>
    <mergeCell ref="B4:C4"/>
    <mergeCell ref="A21:A22"/>
    <mergeCell ref="A29:A30"/>
  </mergeCells>
  <phoneticPr fontId="9" type="noConversion"/>
  <pageMargins left="0.7" right="0.7" top="0.25" bottom="0.34" header="0.3" footer="0.3"/>
  <pageSetup paperSize="9" scale="78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24"/>
  <sheetViews>
    <sheetView zoomScale="90" zoomScaleNormal="90" workbookViewId="0">
      <selection activeCell="K12" sqref="K12"/>
    </sheetView>
  </sheetViews>
  <sheetFormatPr defaultRowHeight="16.5"/>
  <cols>
    <col min="3" max="9" width="13" customWidth="1"/>
  </cols>
  <sheetData>
    <row r="1" spans="1:10" ht="35.25" customHeight="1">
      <c r="A1" s="1331" t="s">
        <v>743</v>
      </c>
      <c r="B1" s="1331"/>
      <c r="C1" s="1331"/>
      <c r="D1" s="1331"/>
      <c r="E1" s="1331"/>
      <c r="F1" s="1331"/>
      <c r="G1" s="1331"/>
      <c r="H1" s="1331"/>
      <c r="I1" s="1331"/>
      <c r="J1" s="9"/>
    </row>
    <row r="2" spans="1:10" s="1" customFormat="1" ht="21" customHeight="1">
      <c r="A2" s="34" t="s">
        <v>562</v>
      </c>
      <c r="B2" s="34"/>
      <c r="D2" s="11"/>
      <c r="E2" s="4"/>
      <c r="F2" s="4"/>
      <c r="G2" s="4"/>
      <c r="H2" s="4"/>
      <c r="I2" s="4"/>
    </row>
    <row r="3" spans="1:10" ht="17.25" thickBot="1">
      <c r="A3" s="32"/>
      <c r="B3" s="32"/>
      <c r="C3" s="12"/>
      <c r="E3" s="522" t="s">
        <v>959</v>
      </c>
      <c r="F3" s="8"/>
      <c r="I3" s="3" t="s">
        <v>470</v>
      </c>
    </row>
    <row r="4" spans="1:10" s="1" customFormat="1" ht="42.75" customHeight="1" thickBot="1">
      <c r="A4" s="467" t="s">
        <v>471</v>
      </c>
      <c r="B4" s="466" t="s">
        <v>472</v>
      </c>
      <c r="C4" s="465" t="s">
        <v>914</v>
      </c>
      <c r="D4" s="493" t="s">
        <v>908</v>
      </c>
      <c r="E4" s="491" t="s">
        <v>910</v>
      </c>
      <c r="F4" s="492" t="s">
        <v>909</v>
      </c>
      <c r="G4" s="465" t="s">
        <v>913</v>
      </c>
      <c r="H4" s="465" t="s">
        <v>912</v>
      </c>
      <c r="I4" s="462" t="s">
        <v>911</v>
      </c>
    </row>
    <row r="5" spans="1:10" ht="30" customHeight="1" thickBot="1">
      <c r="A5" s="193" t="s">
        <v>227</v>
      </c>
      <c r="B5" s="1103">
        <f>SUM(C5:I5)</f>
        <v>12764</v>
      </c>
      <c r="C5" s="1103">
        <f>SUM(C6:C22)</f>
        <v>221</v>
      </c>
      <c r="D5" s="1103">
        <f t="shared" ref="D5:I5" si="0">SUM(D6:D22)</f>
        <v>192</v>
      </c>
      <c r="E5" s="1103">
        <f t="shared" si="0"/>
        <v>135</v>
      </c>
      <c r="F5" s="1103">
        <f t="shared" si="0"/>
        <v>6068</v>
      </c>
      <c r="G5" s="1103">
        <f t="shared" si="0"/>
        <v>6085</v>
      </c>
      <c r="H5" s="1103">
        <f t="shared" si="0"/>
        <v>15</v>
      </c>
      <c r="I5" s="1104">
        <f t="shared" si="0"/>
        <v>48</v>
      </c>
    </row>
    <row r="6" spans="1:10" ht="30" customHeight="1">
      <c r="A6" s="182" t="s">
        <v>318</v>
      </c>
      <c r="B6" s="1105">
        <f>SUM(C6:I6)</f>
        <v>2238</v>
      </c>
      <c r="C6" s="1090">
        <v>123</v>
      </c>
      <c r="D6" s="1090">
        <v>10</v>
      </c>
      <c r="E6" s="1090">
        <v>36</v>
      </c>
      <c r="F6" s="1090">
        <v>1029</v>
      </c>
      <c r="G6" s="1090">
        <v>1028</v>
      </c>
      <c r="H6" s="1090">
        <v>4</v>
      </c>
      <c r="I6" s="1106">
        <v>8</v>
      </c>
    </row>
    <row r="7" spans="1:10" ht="30" customHeight="1">
      <c r="A7" s="180" t="s">
        <v>319</v>
      </c>
      <c r="B7" s="1107">
        <f>SUM(C7:I7)</f>
        <v>587</v>
      </c>
      <c r="C7" s="764">
        <v>16</v>
      </c>
      <c r="D7" s="764">
        <v>17</v>
      </c>
      <c r="E7" s="764">
        <v>8</v>
      </c>
      <c r="F7" s="764">
        <v>380</v>
      </c>
      <c r="G7" s="764">
        <v>162</v>
      </c>
      <c r="H7" s="764">
        <v>1</v>
      </c>
      <c r="I7" s="1091">
        <v>3</v>
      </c>
    </row>
    <row r="8" spans="1:10" ht="30" customHeight="1">
      <c r="A8" s="180" t="s">
        <v>320</v>
      </c>
      <c r="B8" s="1107">
        <f t="shared" ref="B8:B21" si="1">SUM(C8:I8)</f>
        <v>556</v>
      </c>
      <c r="C8" s="764">
        <v>1</v>
      </c>
      <c r="D8" s="764">
        <v>14</v>
      </c>
      <c r="E8" s="764">
        <v>1</v>
      </c>
      <c r="F8" s="764">
        <v>369</v>
      </c>
      <c r="G8" s="764">
        <v>170</v>
      </c>
      <c r="H8" s="764">
        <v>1</v>
      </c>
      <c r="I8" s="1091">
        <v>0</v>
      </c>
    </row>
    <row r="9" spans="1:10" ht="30" customHeight="1">
      <c r="A9" s="180" t="s">
        <v>321</v>
      </c>
      <c r="B9" s="1107">
        <f t="shared" si="1"/>
        <v>828</v>
      </c>
      <c r="C9" s="764">
        <v>5</v>
      </c>
      <c r="D9" s="764">
        <v>2</v>
      </c>
      <c r="E9" s="764">
        <v>2</v>
      </c>
      <c r="F9" s="764">
        <v>453</v>
      </c>
      <c r="G9" s="764">
        <v>366</v>
      </c>
      <c r="H9" s="764">
        <v>0</v>
      </c>
      <c r="I9" s="1091">
        <v>0</v>
      </c>
    </row>
    <row r="10" spans="1:10" ht="30" customHeight="1">
      <c r="A10" s="180" t="s">
        <v>322</v>
      </c>
      <c r="B10" s="1107">
        <f t="shared" si="1"/>
        <v>259</v>
      </c>
      <c r="C10" s="764">
        <v>1</v>
      </c>
      <c r="D10" s="764">
        <v>9</v>
      </c>
      <c r="E10" s="764">
        <v>2</v>
      </c>
      <c r="F10" s="764">
        <v>133</v>
      </c>
      <c r="G10" s="764">
        <v>112</v>
      </c>
      <c r="H10" s="764">
        <v>1</v>
      </c>
      <c r="I10" s="1091">
        <v>1</v>
      </c>
    </row>
    <row r="11" spans="1:10" ht="30" customHeight="1">
      <c r="A11" s="180" t="s">
        <v>323</v>
      </c>
      <c r="B11" s="1107">
        <f t="shared" si="1"/>
        <v>245</v>
      </c>
      <c r="C11" s="764">
        <v>1</v>
      </c>
      <c r="D11" s="764">
        <v>5</v>
      </c>
      <c r="E11" s="764">
        <v>1</v>
      </c>
      <c r="F11" s="764">
        <v>69</v>
      </c>
      <c r="G11" s="764">
        <v>165</v>
      </c>
      <c r="H11" s="764">
        <v>2</v>
      </c>
      <c r="I11" s="1091">
        <v>2</v>
      </c>
    </row>
    <row r="12" spans="1:10" ht="30" customHeight="1">
      <c r="A12" s="180" t="s">
        <v>324</v>
      </c>
      <c r="B12" s="1107">
        <f t="shared" si="1"/>
        <v>341</v>
      </c>
      <c r="C12" s="764">
        <v>2</v>
      </c>
      <c r="D12" s="764">
        <v>2</v>
      </c>
      <c r="E12" s="764">
        <v>1</v>
      </c>
      <c r="F12" s="764">
        <v>209</v>
      </c>
      <c r="G12" s="764">
        <v>124</v>
      </c>
      <c r="H12" s="764">
        <v>0</v>
      </c>
      <c r="I12" s="1091">
        <v>3</v>
      </c>
    </row>
    <row r="13" spans="1:10" ht="30" customHeight="1">
      <c r="A13" s="415" t="s">
        <v>983</v>
      </c>
      <c r="B13" s="1107">
        <f t="shared" si="1"/>
        <v>19</v>
      </c>
      <c r="C13" s="764">
        <v>0</v>
      </c>
      <c r="D13" s="764">
        <v>2</v>
      </c>
      <c r="E13" s="764">
        <v>1</v>
      </c>
      <c r="F13" s="764">
        <v>8</v>
      </c>
      <c r="G13" s="764">
        <v>4</v>
      </c>
      <c r="H13" s="764">
        <v>0</v>
      </c>
      <c r="I13" s="1091">
        <v>4</v>
      </c>
    </row>
    <row r="14" spans="1:10" ht="30" customHeight="1">
      <c r="A14" s="180" t="s">
        <v>325</v>
      </c>
      <c r="B14" s="1107">
        <f t="shared" si="1"/>
        <v>4017</v>
      </c>
      <c r="C14" s="764">
        <v>32</v>
      </c>
      <c r="D14" s="764">
        <v>10</v>
      </c>
      <c r="E14" s="764">
        <v>33</v>
      </c>
      <c r="F14" s="764">
        <v>1619</v>
      </c>
      <c r="G14" s="764">
        <v>2310</v>
      </c>
      <c r="H14" s="764">
        <v>4</v>
      </c>
      <c r="I14" s="1091">
        <v>9</v>
      </c>
    </row>
    <row r="15" spans="1:10" ht="30" customHeight="1">
      <c r="A15" s="180" t="s">
        <v>326</v>
      </c>
      <c r="B15" s="1107">
        <f t="shared" si="1"/>
        <v>165</v>
      </c>
      <c r="C15" s="764">
        <v>3</v>
      </c>
      <c r="D15" s="764">
        <v>16</v>
      </c>
      <c r="E15" s="764">
        <v>3</v>
      </c>
      <c r="F15" s="764">
        <v>80</v>
      </c>
      <c r="G15" s="764">
        <v>63</v>
      </c>
      <c r="H15" s="764">
        <v>0</v>
      </c>
      <c r="I15" s="1091">
        <v>0</v>
      </c>
    </row>
    <row r="16" spans="1:10" ht="30" customHeight="1">
      <c r="A16" s="180" t="s">
        <v>327</v>
      </c>
      <c r="B16" s="1107">
        <f t="shared" si="1"/>
        <v>343</v>
      </c>
      <c r="C16" s="764">
        <v>4</v>
      </c>
      <c r="D16" s="764">
        <v>13</v>
      </c>
      <c r="E16" s="764">
        <v>7</v>
      </c>
      <c r="F16" s="764">
        <v>181</v>
      </c>
      <c r="G16" s="764">
        <v>132</v>
      </c>
      <c r="H16" s="764">
        <v>2</v>
      </c>
      <c r="I16" s="1091">
        <v>4</v>
      </c>
    </row>
    <row r="17" spans="1:9" ht="30" customHeight="1">
      <c r="A17" s="180" t="s">
        <v>328</v>
      </c>
      <c r="B17" s="1107">
        <f t="shared" si="1"/>
        <v>382</v>
      </c>
      <c r="C17" s="764">
        <v>6</v>
      </c>
      <c r="D17" s="764">
        <v>13</v>
      </c>
      <c r="E17" s="764">
        <v>7</v>
      </c>
      <c r="F17" s="764">
        <v>181</v>
      </c>
      <c r="G17" s="764">
        <v>174</v>
      </c>
      <c r="H17" s="764">
        <v>0</v>
      </c>
      <c r="I17" s="1091">
        <v>1</v>
      </c>
    </row>
    <row r="18" spans="1:9" ht="30" customHeight="1">
      <c r="A18" s="180" t="s">
        <v>329</v>
      </c>
      <c r="B18" s="1107">
        <f t="shared" si="1"/>
        <v>351</v>
      </c>
      <c r="C18" s="764">
        <v>2</v>
      </c>
      <c r="D18" s="764">
        <v>8</v>
      </c>
      <c r="E18" s="764">
        <v>7</v>
      </c>
      <c r="F18" s="764">
        <v>161</v>
      </c>
      <c r="G18" s="764">
        <v>173</v>
      </c>
      <c r="H18" s="764">
        <v>0</v>
      </c>
      <c r="I18" s="1091">
        <v>0</v>
      </c>
    </row>
    <row r="19" spans="1:9" ht="30" customHeight="1">
      <c r="A19" s="180" t="s">
        <v>330</v>
      </c>
      <c r="B19" s="1107">
        <f t="shared" si="1"/>
        <v>219</v>
      </c>
      <c r="C19" s="764">
        <v>5</v>
      </c>
      <c r="D19" s="764">
        <v>25</v>
      </c>
      <c r="E19" s="764">
        <v>5</v>
      </c>
      <c r="F19" s="764">
        <v>108</v>
      </c>
      <c r="G19" s="764">
        <v>76</v>
      </c>
      <c r="H19" s="764">
        <v>0</v>
      </c>
      <c r="I19" s="1091">
        <v>0</v>
      </c>
    </row>
    <row r="20" spans="1:9" ht="30" customHeight="1">
      <c r="A20" s="180" t="s">
        <v>331</v>
      </c>
      <c r="B20" s="1107">
        <f t="shared" si="1"/>
        <v>782</v>
      </c>
      <c r="C20" s="764">
        <v>4</v>
      </c>
      <c r="D20" s="764">
        <v>4</v>
      </c>
      <c r="E20" s="764">
        <v>9</v>
      </c>
      <c r="F20" s="764">
        <v>435</v>
      </c>
      <c r="G20" s="764">
        <v>325</v>
      </c>
      <c r="H20" s="764">
        <v>0</v>
      </c>
      <c r="I20" s="1091">
        <v>5</v>
      </c>
    </row>
    <row r="21" spans="1:9" ht="30" customHeight="1">
      <c r="A21" s="180" t="s">
        <v>332</v>
      </c>
      <c r="B21" s="1107">
        <f t="shared" si="1"/>
        <v>1276</v>
      </c>
      <c r="C21" s="764">
        <v>15</v>
      </c>
      <c r="D21" s="764">
        <v>28</v>
      </c>
      <c r="E21" s="764">
        <v>7</v>
      </c>
      <c r="F21" s="764">
        <v>557</v>
      </c>
      <c r="G21" s="764">
        <v>662</v>
      </c>
      <c r="H21" s="764">
        <v>0</v>
      </c>
      <c r="I21" s="1091">
        <v>7</v>
      </c>
    </row>
    <row r="22" spans="1:9" ht="30" customHeight="1" thickBot="1">
      <c r="A22" s="181" t="s">
        <v>333</v>
      </c>
      <c r="B22" s="1108">
        <f>SUM(C22:I22)</f>
        <v>156</v>
      </c>
      <c r="C22" s="770">
        <v>1</v>
      </c>
      <c r="D22" s="770">
        <v>14</v>
      </c>
      <c r="E22" s="770">
        <v>5</v>
      </c>
      <c r="F22" s="770">
        <v>96</v>
      </c>
      <c r="G22" s="770">
        <v>39</v>
      </c>
      <c r="H22" s="770">
        <v>0</v>
      </c>
      <c r="I22" s="1093">
        <v>1</v>
      </c>
    </row>
    <row r="24" spans="1:9">
      <c r="A24" s="529" t="s">
        <v>1455</v>
      </c>
    </row>
  </sheetData>
  <mergeCells count="1">
    <mergeCell ref="A1:I1"/>
  </mergeCells>
  <phoneticPr fontId="9" type="noConversion"/>
  <pageMargins left="0.7" right="0.7" top="0.25" bottom="0.34" header="0.3" footer="0.3"/>
  <pageSetup paperSize="9" scale="78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42"/>
  <sheetViews>
    <sheetView workbookViewId="0">
      <selection activeCell="L21" sqref="L21"/>
    </sheetView>
  </sheetViews>
  <sheetFormatPr defaultRowHeight="16.5"/>
  <cols>
    <col min="2" max="2" width="4.75" customWidth="1"/>
    <col min="3" max="3" width="9.375" bestFit="1" customWidth="1"/>
    <col min="5" max="5" width="12.25" customWidth="1"/>
    <col min="6" max="6" width="13.125" customWidth="1"/>
  </cols>
  <sheetData>
    <row r="1" spans="1:10" ht="26.25">
      <c r="A1" s="1331" t="s">
        <v>743</v>
      </c>
      <c r="B1" s="1331"/>
      <c r="C1" s="1331"/>
      <c r="D1" s="1331"/>
      <c r="E1" s="1331"/>
      <c r="F1" s="1331"/>
      <c r="G1" s="1331"/>
      <c r="H1" s="1331"/>
      <c r="I1" s="1331"/>
      <c r="J1" s="1331"/>
    </row>
    <row r="2" spans="1:10" ht="24">
      <c r="A2" s="34" t="s">
        <v>565</v>
      </c>
      <c r="B2" s="34"/>
      <c r="C2" s="1"/>
      <c r="D2" s="1"/>
      <c r="E2" s="11"/>
      <c r="F2" s="4"/>
      <c r="G2" s="4"/>
      <c r="H2" s="4"/>
      <c r="I2" s="4"/>
      <c r="J2" s="4"/>
    </row>
    <row r="3" spans="1:10" ht="17.25" thickBot="1">
      <c r="A3" s="32"/>
      <c r="B3" s="32"/>
      <c r="C3" s="55"/>
      <c r="D3" s="12"/>
      <c r="F3" s="522" t="s">
        <v>959</v>
      </c>
      <c r="G3" s="8"/>
      <c r="J3" s="3" t="s">
        <v>473</v>
      </c>
    </row>
    <row r="4" spans="1:10" ht="33.75" customHeight="1" thickBot="1">
      <c r="A4" s="467" t="s">
        <v>474</v>
      </c>
      <c r="B4" s="1438" t="s">
        <v>475</v>
      </c>
      <c r="C4" s="1438"/>
      <c r="D4" s="465" t="s">
        <v>751</v>
      </c>
      <c r="E4" s="493" t="s">
        <v>908</v>
      </c>
      <c r="F4" s="491" t="s">
        <v>910</v>
      </c>
      <c r="G4" s="492" t="s">
        <v>909</v>
      </c>
      <c r="H4" s="465" t="s">
        <v>753</v>
      </c>
      <c r="I4" s="465" t="s">
        <v>752</v>
      </c>
      <c r="J4" s="462" t="s">
        <v>754</v>
      </c>
    </row>
    <row r="5" spans="1:10">
      <c r="A5" s="1462" t="s">
        <v>449</v>
      </c>
      <c r="B5" s="117" t="s">
        <v>238</v>
      </c>
      <c r="C5" s="1094">
        <f>SUM(C7,C9,C11,C13,C15,C17,C19,C21,C23,C25,C27,C29,C31,C33,C35,C37,C39)</f>
        <v>101</v>
      </c>
      <c r="D5" s="1094">
        <f t="shared" ref="D5:J5" si="0">SUM(D7,D9,D11,D13,D15,D17,D19,D21,D23,D25,D27,D29,D31,D33,D35,D37,D39)</f>
        <v>1</v>
      </c>
      <c r="E5" s="1094">
        <f t="shared" si="0"/>
        <v>3</v>
      </c>
      <c r="F5" s="1094">
        <f t="shared" si="0"/>
        <v>0</v>
      </c>
      <c r="G5" s="1094">
        <f t="shared" si="0"/>
        <v>51</v>
      </c>
      <c r="H5" s="1094">
        <f t="shared" si="0"/>
        <v>46</v>
      </c>
      <c r="I5" s="1094">
        <f t="shared" si="0"/>
        <v>0</v>
      </c>
      <c r="J5" s="1095">
        <f t="shared" si="0"/>
        <v>0</v>
      </c>
    </row>
    <row r="6" spans="1:10" ht="17.25" thickBot="1">
      <c r="A6" s="1481"/>
      <c r="B6" s="138" t="s">
        <v>16</v>
      </c>
      <c r="C6" s="1098">
        <f>SUM(C8,C10,C12,C14,C16,C18,C20,C22,C24,C26,C28,C30,C32,C34,C36,C38,C40)</f>
        <v>12663</v>
      </c>
      <c r="D6" s="1098">
        <f t="shared" ref="D6:J6" si="1">SUM(D8,D10,D12,D14,D16,D18,D20,D22,D24,D26,D28,D30,D32,D34,D36,D38,D40)</f>
        <v>220</v>
      </c>
      <c r="E6" s="1098">
        <f t="shared" si="1"/>
        <v>189</v>
      </c>
      <c r="F6" s="1098">
        <f t="shared" si="1"/>
        <v>135</v>
      </c>
      <c r="G6" s="1098">
        <f t="shared" si="1"/>
        <v>6017</v>
      </c>
      <c r="H6" s="1098">
        <f t="shared" si="1"/>
        <v>6039</v>
      </c>
      <c r="I6" s="1098">
        <f t="shared" si="1"/>
        <v>15</v>
      </c>
      <c r="J6" s="1097">
        <f t="shared" si="1"/>
        <v>48</v>
      </c>
    </row>
    <row r="7" spans="1:10">
      <c r="A7" s="1659" t="s">
        <v>502</v>
      </c>
      <c r="B7" s="98" t="s">
        <v>238</v>
      </c>
      <c r="C7" s="1088">
        <v>23</v>
      </c>
      <c r="D7" s="1071">
        <v>1</v>
      </c>
      <c r="E7" s="1071">
        <v>0</v>
      </c>
      <c r="F7" s="1071">
        <v>0</v>
      </c>
      <c r="G7" s="1071">
        <v>14</v>
      </c>
      <c r="H7" s="1071">
        <v>8</v>
      </c>
      <c r="I7" s="1071">
        <v>0</v>
      </c>
      <c r="J7" s="1028">
        <v>0</v>
      </c>
    </row>
    <row r="8" spans="1:10">
      <c r="A8" s="1759"/>
      <c r="B8" s="57" t="s">
        <v>16</v>
      </c>
      <c r="C8" s="1090">
        <v>2215</v>
      </c>
      <c r="D8" s="1072">
        <v>122</v>
      </c>
      <c r="E8" s="1072">
        <v>10</v>
      </c>
      <c r="F8" s="1072">
        <v>36</v>
      </c>
      <c r="G8" s="1072">
        <v>1015</v>
      </c>
      <c r="H8" s="1072">
        <v>1020</v>
      </c>
      <c r="I8" s="1072">
        <v>4</v>
      </c>
      <c r="J8" s="1029">
        <v>8</v>
      </c>
    </row>
    <row r="9" spans="1:10">
      <c r="A9" s="1759" t="s">
        <v>503</v>
      </c>
      <c r="B9" s="57" t="s">
        <v>238</v>
      </c>
      <c r="C9" s="1090">
        <v>4</v>
      </c>
      <c r="D9" s="1072">
        <v>0</v>
      </c>
      <c r="E9" s="1072">
        <v>0</v>
      </c>
      <c r="F9" s="1072">
        <v>0</v>
      </c>
      <c r="G9" s="1072">
        <v>4</v>
      </c>
      <c r="H9" s="1072">
        <v>0</v>
      </c>
      <c r="I9" s="1072">
        <v>0</v>
      </c>
      <c r="J9" s="1029">
        <v>0</v>
      </c>
    </row>
    <row r="10" spans="1:10">
      <c r="A10" s="1759"/>
      <c r="B10" s="57" t="s">
        <v>16</v>
      </c>
      <c r="C10" s="1090">
        <v>583</v>
      </c>
      <c r="D10" s="1072">
        <v>16</v>
      </c>
      <c r="E10" s="1072">
        <v>17</v>
      </c>
      <c r="F10" s="1072">
        <v>8</v>
      </c>
      <c r="G10" s="1072">
        <v>376</v>
      </c>
      <c r="H10" s="1072">
        <v>162</v>
      </c>
      <c r="I10" s="1072">
        <v>1</v>
      </c>
      <c r="J10" s="1029">
        <v>3</v>
      </c>
    </row>
    <row r="11" spans="1:10">
      <c r="A11" s="1759" t="s">
        <v>504</v>
      </c>
      <c r="B11" s="57" t="s">
        <v>238</v>
      </c>
      <c r="C11" s="1090">
        <v>1</v>
      </c>
      <c r="D11" s="1072">
        <v>0</v>
      </c>
      <c r="E11" s="1072">
        <v>0</v>
      </c>
      <c r="F11" s="1072">
        <v>0</v>
      </c>
      <c r="G11" s="1072">
        <v>0</v>
      </c>
      <c r="H11" s="1072">
        <v>1</v>
      </c>
      <c r="I11" s="1072">
        <v>0</v>
      </c>
      <c r="J11" s="1029">
        <v>0</v>
      </c>
    </row>
    <row r="12" spans="1:10">
      <c r="A12" s="1759"/>
      <c r="B12" s="57" t="s">
        <v>16</v>
      </c>
      <c r="C12" s="1090">
        <v>555</v>
      </c>
      <c r="D12" s="1072">
        <v>1</v>
      </c>
      <c r="E12" s="1072">
        <v>14</v>
      </c>
      <c r="F12" s="1072">
        <v>1</v>
      </c>
      <c r="G12" s="1072">
        <v>369</v>
      </c>
      <c r="H12" s="1072">
        <v>169</v>
      </c>
      <c r="I12" s="1072">
        <v>1</v>
      </c>
      <c r="J12" s="1029">
        <v>0</v>
      </c>
    </row>
    <row r="13" spans="1:10">
      <c r="A13" s="1759" t="s">
        <v>505</v>
      </c>
      <c r="B13" s="57" t="s">
        <v>238</v>
      </c>
      <c r="C13" s="1090">
        <v>3</v>
      </c>
      <c r="D13" s="1072">
        <v>0</v>
      </c>
      <c r="E13" s="1072">
        <v>0</v>
      </c>
      <c r="F13" s="1072">
        <v>0</v>
      </c>
      <c r="G13" s="1072">
        <v>2</v>
      </c>
      <c r="H13" s="1072">
        <v>1</v>
      </c>
      <c r="I13" s="1072">
        <v>0</v>
      </c>
      <c r="J13" s="1029">
        <v>0</v>
      </c>
    </row>
    <row r="14" spans="1:10">
      <c r="A14" s="1759"/>
      <c r="B14" s="57" t="s">
        <v>16</v>
      </c>
      <c r="C14" s="1090">
        <v>825</v>
      </c>
      <c r="D14" s="1072">
        <v>5</v>
      </c>
      <c r="E14" s="1072">
        <v>2</v>
      </c>
      <c r="F14" s="1072">
        <v>2</v>
      </c>
      <c r="G14" s="1072">
        <v>451</v>
      </c>
      <c r="H14" s="1072">
        <v>365</v>
      </c>
      <c r="I14" s="1072">
        <v>0</v>
      </c>
      <c r="J14" s="1029">
        <v>0</v>
      </c>
    </row>
    <row r="15" spans="1:10">
      <c r="A15" s="1759" t="s">
        <v>506</v>
      </c>
      <c r="B15" s="57" t="s">
        <v>238</v>
      </c>
      <c r="C15" s="1090">
        <v>3</v>
      </c>
      <c r="D15" s="1072">
        <v>0</v>
      </c>
      <c r="E15" s="1072">
        <v>0</v>
      </c>
      <c r="F15" s="1072">
        <v>0</v>
      </c>
      <c r="G15" s="1072">
        <v>2</v>
      </c>
      <c r="H15" s="1072">
        <v>1</v>
      </c>
      <c r="I15" s="1072">
        <v>0</v>
      </c>
      <c r="J15" s="1029">
        <v>0</v>
      </c>
    </row>
    <row r="16" spans="1:10">
      <c r="A16" s="1759"/>
      <c r="B16" s="57" t="s">
        <v>16</v>
      </c>
      <c r="C16" s="1090">
        <v>256</v>
      </c>
      <c r="D16" s="1072">
        <v>1</v>
      </c>
      <c r="E16" s="1072">
        <v>9</v>
      </c>
      <c r="F16" s="1072">
        <v>2</v>
      </c>
      <c r="G16" s="1072">
        <v>131</v>
      </c>
      <c r="H16" s="1072">
        <v>111</v>
      </c>
      <c r="I16" s="1072">
        <v>1</v>
      </c>
      <c r="J16" s="1029">
        <v>1</v>
      </c>
    </row>
    <row r="17" spans="1:10">
      <c r="A17" s="1759" t="s">
        <v>507</v>
      </c>
      <c r="B17" s="57" t="s">
        <v>238</v>
      </c>
      <c r="C17" s="1090">
        <v>1</v>
      </c>
      <c r="D17" s="1072">
        <v>0</v>
      </c>
      <c r="E17" s="1072">
        <v>0</v>
      </c>
      <c r="F17" s="1072">
        <v>0</v>
      </c>
      <c r="G17" s="1072">
        <v>1</v>
      </c>
      <c r="H17" s="1072">
        <v>0</v>
      </c>
      <c r="I17" s="1072">
        <v>0</v>
      </c>
      <c r="J17" s="1029">
        <v>0</v>
      </c>
    </row>
    <row r="18" spans="1:10">
      <c r="A18" s="1759"/>
      <c r="B18" s="57" t="s">
        <v>16</v>
      </c>
      <c r="C18" s="1090">
        <v>244</v>
      </c>
      <c r="D18" s="1072">
        <v>1</v>
      </c>
      <c r="E18" s="1072">
        <v>5</v>
      </c>
      <c r="F18" s="1072">
        <v>1</v>
      </c>
      <c r="G18" s="1072">
        <v>68</v>
      </c>
      <c r="H18" s="1072">
        <v>165</v>
      </c>
      <c r="I18" s="1072">
        <v>2</v>
      </c>
      <c r="J18" s="1029">
        <v>2</v>
      </c>
    </row>
    <row r="19" spans="1:10">
      <c r="A19" s="1759" t="s">
        <v>508</v>
      </c>
      <c r="B19" s="57" t="s">
        <v>238</v>
      </c>
      <c r="C19" s="1090">
        <v>1</v>
      </c>
      <c r="D19" s="1072">
        <v>0</v>
      </c>
      <c r="E19" s="1072">
        <v>0</v>
      </c>
      <c r="F19" s="1072">
        <v>0</v>
      </c>
      <c r="G19" s="1072">
        <v>0</v>
      </c>
      <c r="H19" s="1072">
        <v>1</v>
      </c>
      <c r="I19" s="1072">
        <v>0</v>
      </c>
      <c r="J19" s="1029">
        <v>0</v>
      </c>
    </row>
    <row r="20" spans="1:10">
      <c r="A20" s="1759"/>
      <c r="B20" s="57" t="s">
        <v>16</v>
      </c>
      <c r="C20" s="1090">
        <v>340</v>
      </c>
      <c r="D20" s="1072">
        <v>2</v>
      </c>
      <c r="E20" s="1072">
        <v>2</v>
      </c>
      <c r="F20" s="1072">
        <v>1</v>
      </c>
      <c r="G20" s="1072">
        <v>209</v>
      </c>
      <c r="H20" s="1072">
        <v>123</v>
      </c>
      <c r="I20" s="1072">
        <v>0</v>
      </c>
      <c r="J20" s="1029">
        <v>3</v>
      </c>
    </row>
    <row r="21" spans="1:10">
      <c r="A21" s="1761" t="s">
        <v>870</v>
      </c>
      <c r="B21" s="310" t="s">
        <v>15</v>
      </c>
      <c r="C21" s="1090">
        <v>0</v>
      </c>
      <c r="D21" s="1072">
        <v>0</v>
      </c>
      <c r="E21" s="1072">
        <v>0</v>
      </c>
      <c r="F21" s="1072">
        <v>0</v>
      </c>
      <c r="G21" s="1072">
        <v>0</v>
      </c>
      <c r="H21" s="1072">
        <v>0</v>
      </c>
      <c r="I21" s="1072">
        <v>0</v>
      </c>
      <c r="J21" s="1029">
        <v>0</v>
      </c>
    </row>
    <row r="22" spans="1:10">
      <c r="A22" s="1759"/>
      <c r="B22" s="310" t="s">
        <v>16</v>
      </c>
      <c r="C22" s="1090">
        <v>19</v>
      </c>
      <c r="D22" s="1072">
        <v>0</v>
      </c>
      <c r="E22" s="1072">
        <v>2</v>
      </c>
      <c r="F22" s="1072">
        <v>1</v>
      </c>
      <c r="G22" s="1072">
        <v>8</v>
      </c>
      <c r="H22" s="1072">
        <v>4</v>
      </c>
      <c r="I22" s="1072">
        <v>0</v>
      </c>
      <c r="J22" s="1029">
        <v>4</v>
      </c>
    </row>
    <row r="23" spans="1:10">
      <c r="A23" s="1759" t="s">
        <v>509</v>
      </c>
      <c r="B23" s="57" t="s">
        <v>238</v>
      </c>
      <c r="C23" s="1090">
        <v>29</v>
      </c>
      <c r="D23" s="1072">
        <v>0</v>
      </c>
      <c r="E23" s="1072">
        <v>0</v>
      </c>
      <c r="F23" s="1072">
        <v>0</v>
      </c>
      <c r="G23" s="1072">
        <v>11</v>
      </c>
      <c r="H23" s="1072">
        <v>18</v>
      </c>
      <c r="I23" s="1072">
        <v>0</v>
      </c>
      <c r="J23" s="1029">
        <v>0</v>
      </c>
    </row>
    <row r="24" spans="1:10">
      <c r="A24" s="1759"/>
      <c r="B24" s="57" t="s">
        <v>16</v>
      </c>
      <c r="C24" s="1090">
        <v>3988</v>
      </c>
      <c r="D24" s="1072">
        <v>32</v>
      </c>
      <c r="E24" s="1072">
        <v>10</v>
      </c>
      <c r="F24" s="1072">
        <v>33</v>
      </c>
      <c r="G24" s="1072">
        <v>1608</v>
      </c>
      <c r="H24" s="1072">
        <v>2292</v>
      </c>
      <c r="I24" s="1072">
        <v>4</v>
      </c>
      <c r="J24" s="1029">
        <v>9</v>
      </c>
    </row>
    <row r="25" spans="1:10" ht="16.5" customHeight="1">
      <c r="A25" s="1759" t="s">
        <v>510</v>
      </c>
      <c r="B25" s="57" t="s">
        <v>238</v>
      </c>
      <c r="C25" s="1090">
        <v>6</v>
      </c>
      <c r="D25" s="1072">
        <v>0</v>
      </c>
      <c r="E25" s="1072">
        <v>0</v>
      </c>
      <c r="F25" s="1072">
        <v>0</v>
      </c>
      <c r="G25" s="1072">
        <v>5</v>
      </c>
      <c r="H25" s="1072">
        <v>1</v>
      </c>
      <c r="I25" s="1072">
        <v>0</v>
      </c>
      <c r="J25" s="1029">
        <v>0</v>
      </c>
    </row>
    <row r="26" spans="1:10" ht="16.5" customHeight="1">
      <c r="A26" s="1759"/>
      <c r="B26" s="57" t="s">
        <v>16</v>
      </c>
      <c r="C26" s="1090">
        <v>159</v>
      </c>
      <c r="D26" s="1072">
        <v>3</v>
      </c>
      <c r="E26" s="1072">
        <v>16</v>
      </c>
      <c r="F26" s="1072">
        <v>3</v>
      </c>
      <c r="G26" s="1072">
        <v>75</v>
      </c>
      <c r="H26" s="1072">
        <v>62</v>
      </c>
      <c r="I26" s="1072">
        <v>0</v>
      </c>
      <c r="J26" s="1029">
        <v>0</v>
      </c>
    </row>
    <row r="27" spans="1:10">
      <c r="A27" s="1759" t="s">
        <v>511</v>
      </c>
      <c r="B27" s="57" t="s">
        <v>238</v>
      </c>
      <c r="C27" s="1090">
        <v>3</v>
      </c>
      <c r="D27" s="1072">
        <v>0</v>
      </c>
      <c r="E27" s="1072">
        <v>0</v>
      </c>
      <c r="F27" s="1072">
        <v>0</v>
      </c>
      <c r="G27" s="1072">
        <v>2</v>
      </c>
      <c r="H27" s="1072">
        <v>1</v>
      </c>
      <c r="I27" s="1072">
        <v>0</v>
      </c>
      <c r="J27" s="1029">
        <v>0</v>
      </c>
    </row>
    <row r="28" spans="1:10">
      <c r="A28" s="1759"/>
      <c r="B28" s="57" t="s">
        <v>16</v>
      </c>
      <c r="C28" s="1090">
        <v>340</v>
      </c>
      <c r="D28" s="1072">
        <v>4</v>
      </c>
      <c r="E28" s="1072">
        <v>13</v>
      </c>
      <c r="F28" s="1072">
        <v>7</v>
      </c>
      <c r="G28" s="1072">
        <v>179</v>
      </c>
      <c r="H28" s="1072">
        <v>131</v>
      </c>
      <c r="I28" s="1072">
        <v>2</v>
      </c>
      <c r="J28" s="1029">
        <v>4</v>
      </c>
    </row>
    <row r="29" spans="1:10" ht="16.5" customHeight="1">
      <c r="A29" s="1759" t="s">
        <v>512</v>
      </c>
      <c r="B29" s="57" t="s">
        <v>238</v>
      </c>
      <c r="C29" s="1090">
        <v>2</v>
      </c>
      <c r="D29" s="1072">
        <v>0</v>
      </c>
      <c r="E29" s="1072">
        <v>0</v>
      </c>
      <c r="F29" s="1072">
        <v>0</v>
      </c>
      <c r="G29" s="1072">
        <v>1</v>
      </c>
      <c r="H29" s="1072">
        <v>1</v>
      </c>
      <c r="I29" s="1072">
        <v>0</v>
      </c>
      <c r="J29" s="1029">
        <v>0</v>
      </c>
    </row>
    <row r="30" spans="1:10">
      <c r="A30" s="1759"/>
      <c r="B30" s="57" t="s">
        <v>16</v>
      </c>
      <c r="C30" s="1090">
        <v>380</v>
      </c>
      <c r="D30" s="1072">
        <v>6</v>
      </c>
      <c r="E30" s="1072">
        <v>13</v>
      </c>
      <c r="F30" s="1072">
        <v>7</v>
      </c>
      <c r="G30" s="1072">
        <v>180</v>
      </c>
      <c r="H30" s="1072">
        <v>173</v>
      </c>
      <c r="I30" s="1072">
        <v>0</v>
      </c>
      <c r="J30" s="1029">
        <v>1</v>
      </c>
    </row>
    <row r="31" spans="1:10">
      <c r="A31" s="1759" t="s">
        <v>513</v>
      </c>
      <c r="B31" s="57" t="s">
        <v>238</v>
      </c>
      <c r="C31" s="1090">
        <v>6</v>
      </c>
      <c r="D31" s="1072">
        <v>0</v>
      </c>
      <c r="E31" s="1072">
        <v>1</v>
      </c>
      <c r="F31" s="1072">
        <v>0</v>
      </c>
      <c r="G31" s="1072">
        <v>2</v>
      </c>
      <c r="H31" s="1072">
        <v>3</v>
      </c>
      <c r="I31" s="1072">
        <v>0</v>
      </c>
      <c r="J31" s="1029">
        <v>0</v>
      </c>
    </row>
    <row r="32" spans="1:10" ht="16.5" customHeight="1">
      <c r="A32" s="1759"/>
      <c r="B32" s="57" t="s">
        <v>16</v>
      </c>
      <c r="C32" s="1090">
        <v>345</v>
      </c>
      <c r="D32" s="1072">
        <v>2</v>
      </c>
      <c r="E32" s="1072">
        <v>7</v>
      </c>
      <c r="F32" s="1072">
        <v>7</v>
      </c>
      <c r="G32" s="1072">
        <v>159</v>
      </c>
      <c r="H32" s="1072">
        <v>170</v>
      </c>
      <c r="I32" s="1072">
        <v>0</v>
      </c>
      <c r="J32" s="1029">
        <v>0</v>
      </c>
    </row>
    <row r="33" spans="1:10">
      <c r="A33" s="1759" t="s">
        <v>514</v>
      </c>
      <c r="B33" s="57" t="s">
        <v>238</v>
      </c>
      <c r="C33" s="1090">
        <v>2</v>
      </c>
      <c r="D33" s="1072">
        <v>0</v>
      </c>
      <c r="E33" s="1072">
        <v>1</v>
      </c>
      <c r="F33" s="1072">
        <v>0</v>
      </c>
      <c r="G33" s="1072">
        <v>1</v>
      </c>
      <c r="H33" s="1072">
        <v>0</v>
      </c>
      <c r="I33" s="1072">
        <v>0</v>
      </c>
      <c r="J33" s="1029">
        <v>0</v>
      </c>
    </row>
    <row r="34" spans="1:10">
      <c r="A34" s="1759"/>
      <c r="B34" s="57" t="s">
        <v>16</v>
      </c>
      <c r="C34" s="1090">
        <v>217</v>
      </c>
      <c r="D34" s="1072">
        <v>5</v>
      </c>
      <c r="E34" s="1072">
        <v>24</v>
      </c>
      <c r="F34" s="1072">
        <v>5</v>
      </c>
      <c r="G34" s="1072">
        <v>107</v>
      </c>
      <c r="H34" s="1072">
        <v>76</v>
      </c>
      <c r="I34" s="1072">
        <v>0</v>
      </c>
      <c r="J34" s="1029">
        <v>0</v>
      </c>
    </row>
    <row r="35" spans="1:10" ht="16.5" customHeight="1">
      <c r="A35" s="1759" t="s">
        <v>515</v>
      </c>
      <c r="B35" s="57" t="s">
        <v>238</v>
      </c>
      <c r="C35" s="1090">
        <v>2</v>
      </c>
      <c r="D35" s="1072">
        <v>0</v>
      </c>
      <c r="E35" s="1072">
        <v>0</v>
      </c>
      <c r="F35" s="1072">
        <v>0</v>
      </c>
      <c r="G35" s="1072">
        <v>2</v>
      </c>
      <c r="H35" s="1072">
        <v>0</v>
      </c>
      <c r="I35" s="1072">
        <v>0</v>
      </c>
      <c r="J35" s="1029">
        <v>0</v>
      </c>
    </row>
    <row r="36" spans="1:10">
      <c r="A36" s="1759"/>
      <c r="B36" s="57" t="s">
        <v>16</v>
      </c>
      <c r="C36" s="1090">
        <v>780</v>
      </c>
      <c r="D36" s="1072">
        <v>4</v>
      </c>
      <c r="E36" s="1072">
        <v>4</v>
      </c>
      <c r="F36" s="1072">
        <v>9</v>
      </c>
      <c r="G36" s="1072">
        <v>433</v>
      </c>
      <c r="H36" s="1072">
        <v>325</v>
      </c>
      <c r="I36" s="1072">
        <v>0</v>
      </c>
      <c r="J36" s="1029">
        <v>5</v>
      </c>
    </row>
    <row r="37" spans="1:10">
      <c r="A37" s="1759" t="s">
        <v>516</v>
      </c>
      <c r="B37" s="57" t="s">
        <v>238</v>
      </c>
      <c r="C37" s="1090">
        <v>13</v>
      </c>
      <c r="D37" s="1072">
        <v>0</v>
      </c>
      <c r="E37" s="1072">
        <v>1</v>
      </c>
      <c r="F37" s="1072">
        <v>0</v>
      </c>
      <c r="G37" s="1072">
        <v>3</v>
      </c>
      <c r="H37" s="1072">
        <v>9</v>
      </c>
      <c r="I37" s="1072">
        <v>0</v>
      </c>
      <c r="J37" s="1029">
        <v>0</v>
      </c>
    </row>
    <row r="38" spans="1:10">
      <c r="A38" s="1759"/>
      <c r="B38" s="57" t="s">
        <v>16</v>
      </c>
      <c r="C38" s="1090">
        <v>1263</v>
      </c>
      <c r="D38" s="1072">
        <v>15</v>
      </c>
      <c r="E38" s="1072">
        <v>27</v>
      </c>
      <c r="F38" s="1072">
        <v>7</v>
      </c>
      <c r="G38" s="1072">
        <v>554</v>
      </c>
      <c r="H38" s="1072">
        <v>653</v>
      </c>
      <c r="I38" s="1072">
        <v>0</v>
      </c>
      <c r="J38" s="1029">
        <v>7</v>
      </c>
    </row>
    <row r="39" spans="1:10">
      <c r="A39" s="1759" t="s">
        <v>469</v>
      </c>
      <c r="B39" s="57" t="s">
        <v>238</v>
      </c>
      <c r="C39" s="1090">
        <v>2</v>
      </c>
      <c r="D39" s="1072">
        <v>0</v>
      </c>
      <c r="E39" s="1072">
        <v>0</v>
      </c>
      <c r="F39" s="1072">
        <v>0</v>
      </c>
      <c r="G39" s="1072">
        <v>1</v>
      </c>
      <c r="H39" s="1072">
        <v>1</v>
      </c>
      <c r="I39" s="1072">
        <v>0</v>
      </c>
      <c r="J39" s="1029">
        <v>0</v>
      </c>
    </row>
    <row r="40" spans="1:10" ht="17.25" thickBot="1">
      <c r="A40" s="1760"/>
      <c r="B40" s="58" t="s">
        <v>16</v>
      </c>
      <c r="C40" s="1092">
        <v>154</v>
      </c>
      <c r="D40" s="661">
        <v>1</v>
      </c>
      <c r="E40" s="661">
        <v>14</v>
      </c>
      <c r="F40" s="661">
        <v>5</v>
      </c>
      <c r="G40" s="661">
        <v>95</v>
      </c>
      <c r="H40" s="661">
        <v>38</v>
      </c>
      <c r="I40" s="661">
        <v>0</v>
      </c>
      <c r="J40" s="662">
        <v>1</v>
      </c>
    </row>
    <row r="42" spans="1:10">
      <c r="A42" s="529" t="s">
        <v>1455</v>
      </c>
    </row>
  </sheetData>
  <mergeCells count="20">
    <mergeCell ref="A21:A22"/>
    <mergeCell ref="A23:A24"/>
    <mergeCell ref="A25:A26"/>
    <mergeCell ref="A27:A28"/>
    <mergeCell ref="A29:A30"/>
    <mergeCell ref="A39:A40"/>
    <mergeCell ref="A31:A32"/>
    <mergeCell ref="A33:A34"/>
    <mergeCell ref="A35:A36"/>
    <mergeCell ref="A37:A38"/>
    <mergeCell ref="A19:A20"/>
    <mergeCell ref="A5:A6"/>
    <mergeCell ref="A7:A8"/>
    <mergeCell ref="A9:A10"/>
    <mergeCell ref="A11:A12"/>
    <mergeCell ref="A1:J1"/>
    <mergeCell ref="B4:C4"/>
    <mergeCell ref="A13:A14"/>
    <mergeCell ref="A15:A16"/>
    <mergeCell ref="A17:A18"/>
  </mergeCells>
  <phoneticPr fontId="9" type="noConversion"/>
  <pageMargins left="0.23622047244094491" right="0.23622047244094491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dimension ref="A1:O33"/>
  <sheetViews>
    <sheetView zoomScale="90" zoomScaleNormal="90" workbookViewId="0">
      <selection activeCell="N12" sqref="N12"/>
    </sheetView>
  </sheetViews>
  <sheetFormatPr defaultRowHeight="16.5"/>
  <cols>
    <col min="2" max="2" width="11.375" style="14" bestFit="1" customWidth="1"/>
    <col min="3" max="3" width="12.375" bestFit="1" customWidth="1"/>
    <col min="4" max="9" width="10.5" bestFit="1" customWidth="1"/>
    <col min="10" max="10" width="9" style="14"/>
    <col min="11" max="11" width="10.75" customWidth="1"/>
    <col min="12" max="15" width="9.125" bestFit="1" customWidth="1"/>
  </cols>
  <sheetData>
    <row r="1" spans="1:15" ht="26.25">
      <c r="A1" s="1331" t="s">
        <v>517</v>
      </c>
      <c r="B1" s="1331"/>
      <c r="C1" s="1331"/>
      <c r="D1" s="1331"/>
      <c r="E1" s="1331"/>
      <c r="F1" s="1331"/>
      <c r="G1" s="1331"/>
      <c r="H1" s="1331"/>
      <c r="I1" s="1331"/>
      <c r="J1" s="1331"/>
      <c r="K1" s="1331"/>
      <c r="L1" s="1331"/>
      <c r="M1" s="1331"/>
      <c r="N1" s="1331"/>
      <c r="O1" s="1331"/>
    </row>
    <row r="2" spans="1:15" ht="24">
      <c r="A2" s="34" t="s">
        <v>595</v>
      </c>
      <c r="B2" s="11"/>
      <c r="C2" s="1"/>
      <c r="D2" s="11"/>
      <c r="E2" s="4"/>
      <c r="F2" s="4"/>
      <c r="G2" s="4"/>
      <c r="H2" s="4"/>
      <c r="I2" s="4"/>
      <c r="J2" s="4"/>
      <c r="K2" s="4"/>
      <c r="L2" s="4"/>
      <c r="M2" s="4"/>
      <c r="N2" s="4"/>
      <c r="O2" s="1"/>
    </row>
    <row r="3" spans="1:15" ht="17.25" customHeight="1" thickBot="1">
      <c r="A3" s="32"/>
      <c r="B3" s="36"/>
      <c r="C3" s="12"/>
      <c r="H3" s="522" t="s">
        <v>959</v>
      </c>
      <c r="I3" s="14"/>
      <c r="J3"/>
      <c r="K3" s="28"/>
      <c r="O3" s="3" t="s">
        <v>518</v>
      </c>
    </row>
    <row r="4" spans="1:15" ht="30" customHeight="1">
      <c r="A4" s="1762" t="s">
        <v>519</v>
      </c>
      <c r="B4" s="1679" t="s">
        <v>758</v>
      </c>
      <c r="C4" s="1411"/>
      <c r="D4" s="1411"/>
      <c r="E4" s="1411"/>
      <c r="F4" s="1411"/>
      <c r="G4" s="1411"/>
      <c r="H4" s="1412"/>
      <c r="I4" s="1679" t="s">
        <v>1458</v>
      </c>
      <c r="J4" s="1411"/>
      <c r="K4" s="1411"/>
      <c r="L4" s="1411"/>
      <c r="M4" s="1411"/>
      <c r="N4" s="1411"/>
      <c r="O4" s="1412"/>
    </row>
    <row r="5" spans="1:15" ht="30" customHeight="1" thickBot="1">
      <c r="A5" s="1763"/>
      <c r="B5" s="347" t="s">
        <v>520</v>
      </c>
      <c r="C5" s="287" t="s">
        <v>390</v>
      </c>
      <c r="D5" s="287" t="s">
        <v>391</v>
      </c>
      <c r="E5" s="287" t="s">
        <v>392</v>
      </c>
      <c r="F5" s="287" t="s">
        <v>435</v>
      </c>
      <c r="G5" s="287" t="s">
        <v>436</v>
      </c>
      <c r="H5" s="288" t="s">
        <v>437</v>
      </c>
      <c r="I5" s="347" t="s">
        <v>520</v>
      </c>
      <c r="J5" s="348" t="s">
        <v>390</v>
      </c>
      <c r="K5" s="348" t="s">
        <v>391</v>
      </c>
      <c r="L5" s="348" t="s">
        <v>392</v>
      </c>
      <c r="M5" s="348" t="s">
        <v>435</v>
      </c>
      <c r="N5" s="348" t="s">
        <v>436</v>
      </c>
      <c r="O5" s="205" t="s">
        <v>437</v>
      </c>
    </row>
    <row r="6" spans="1:15" ht="30" customHeight="1">
      <c r="A6" s="588" t="s">
        <v>227</v>
      </c>
      <c r="B6" s="729">
        <f>I6+'46'!B6+'46'!I6+'47'!B6+'47'!I6+'47'!L6</f>
        <v>1474645</v>
      </c>
      <c r="C6" s="730">
        <f>SUM(C7:C23)</f>
        <v>146347</v>
      </c>
      <c r="D6" s="730">
        <f t="shared" ref="D6:H6" si="0">SUM(D7:D23)</f>
        <v>323921</v>
      </c>
      <c r="E6" s="730">
        <f t="shared" si="0"/>
        <v>398996</v>
      </c>
      <c r="F6" s="730">
        <f t="shared" si="0"/>
        <v>254383</v>
      </c>
      <c r="G6" s="730">
        <f t="shared" si="0"/>
        <v>183494</v>
      </c>
      <c r="H6" s="731">
        <f t="shared" si="0"/>
        <v>167504</v>
      </c>
      <c r="I6" s="729">
        <f t="shared" ref="I6" si="1">SUM(I7:I23)</f>
        <v>9661</v>
      </c>
      <c r="J6" s="730">
        <f t="shared" ref="J6" si="2">SUM(J7:J23)</f>
        <v>1360</v>
      </c>
      <c r="K6" s="730">
        <f t="shared" ref="K6" si="3">SUM(K7:K23)</f>
        <v>3268</v>
      </c>
      <c r="L6" s="730">
        <f t="shared" ref="L6" si="4">SUM(L7:L23)</f>
        <v>5033</v>
      </c>
      <c r="M6" s="730">
        <f t="shared" ref="M6" si="5">SUM(M7:M23)</f>
        <v>0</v>
      </c>
      <c r="N6" s="730">
        <f t="shared" ref="N6" si="6">SUM(N7:N23)</f>
        <v>0</v>
      </c>
      <c r="O6" s="731">
        <f t="shared" ref="O6" si="7">SUM(O7:O23)</f>
        <v>0</v>
      </c>
    </row>
    <row r="7" spans="1:15" ht="30" customHeight="1">
      <c r="A7" s="345" t="s">
        <v>318</v>
      </c>
      <c r="B7" s="738">
        <f>SUM(C7:H7)</f>
        <v>237731</v>
      </c>
      <c r="C7" s="739">
        <v>21790</v>
      </c>
      <c r="D7" s="739">
        <v>50524</v>
      </c>
      <c r="E7" s="739">
        <v>62747</v>
      </c>
      <c r="F7" s="739">
        <v>40898</v>
      </c>
      <c r="G7" s="739">
        <v>31192</v>
      </c>
      <c r="H7" s="740">
        <v>30580</v>
      </c>
      <c r="I7" s="734">
        <f>SUM(J7:O7)</f>
        <v>1222</v>
      </c>
      <c r="J7" s="570">
        <v>166</v>
      </c>
      <c r="K7" s="570">
        <v>448</v>
      </c>
      <c r="L7" s="570">
        <v>608</v>
      </c>
      <c r="M7" s="570">
        <v>0</v>
      </c>
      <c r="N7" s="570">
        <v>0</v>
      </c>
      <c r="O7" s="571">
        <v>0</v>
      </c>
    </row>
    <row r="8" spans="1:15" ht="30" customHeight="1">
      <c r="A8" s="345" t="s">
        <v>319</v>
      </c>
      <c r="B8" s="738">
        <f t="shared" ref="B8:B23" si="8">SUM(C8:H8)</f>
        <v>73990</v>
      </c>
      <c r="C8" s="739">
        <v>6198</v>
      </c>
      <c r="D8" s="739">
        <v>17665</v>
      </c>
      <c r="E8" s="739">
        <v>23006</v>
      </c>
      <c r="F8" s="739">
        <v>12712</v>
      </c>
      <c r="G8" s="739">
        <v>7372</v>
      </c>
      <c r="H8" s="740">
        <v>7037</v>
      </c>
      <c r="I8" s="734">
        <f t="shared" ref="I8:I23" si="9">SUM(J8:O8)</f>
        <v>653</v>
      </c>
      <c r="J8" s="570">
        <v>78</v>
      </c>
      <c r="K8" s="570">
        <v>210</v>
      </c>
      <c r="L8" s="570">
        <v>365</v>
      </c>
      <c r="M8" s="570">
        <v>0</v>
      </c>
      <c r="N8" s="570">
        <v>0</v>
      </c>
      <c r="O8" s="571">
        <v>0</v>
      </c>
    </row>
    <row r="9" spans="1:15" ht="30" customHeight="1">
      <c r="A9" s="345" t="s">
        <v>320</v>
      </c>
      <c r="B9" s="738">
        <f t="shared" si="8"/>
        <v>63130</v>
      </c>
      <c r="C9" s="739">
        <v>5077</v>
      </c>
      <c r="D9" s="739">
        <v>14406</v>
      </c>
      <c r="E9" s="739">
        <v>18761</v>
      </c>
      <c r="F9" s="739">
        <v>12801</v>
      </c>
      <c r="G9" s="739">
        <v>6396</v>
      </c>
      <c r="H9" s="740">
        <v>5689</v>
      </c>
      <c r="I9" s="734">
        <f t="shared" si="9"/>
        <v>575</v>
      </c>
      <c r="J9" s="570">
        <v>79</v>
      </c>
      <c r="K9" s="570">
        <v>191</v>
      </c>
      <c r="L9" s="570">
        <v>305</v>
      </c>
      <c r="M9" s="570">
        <v>0</v>
      </c>
      <c r="N9" s="570">
        <v>0</v>
      </c>
      <c r="O9" s="571">
        <v>0</v>
      </c>
    </row>
    <row r="10" spans="1:15" ht="30" customHeight="1">
      <c r="A10" s="345" t="s">
        <v>321</v>
      </c>
      <c r="B10" s="738">
        <f t="shared" si="8"/>
        <v>81300</v>
      </c>
      <c r="C10" s="739">
        <v>7520</v>
      </c>
      <c r="D10" s="739">
        <v>18112</v>
      </c>
      <c r="E10" s="739">
        <v>23150</v>
      </c>
      <c r="F10" s="739">
        <v>14454</v>
      </c>
      <c r="G10" s="739">
        <v>9588</v>
      </c>
      <c r="H10" s="740">
        <v>8476</v>
      </c>
      <c r="I10" s="734">
        <f t="shared" si="9"/>
        <v>746</v>
      </c>
      <c r="J10" s="570">
        <v>88</v>
      </c>
      <c r="K10" s="570">
        <v>257</v>
      </c>
      <c r="L10" s="570">
        <v>401</v>
      </c>
      <c r="M10" s="570">
        <v>0</v>
      </c>
      <c r="N10" s="570">
        <v>0</v>
      </c>
      <c r="O10" s="571">
        <v>0</v>
      </c>
    </row>
    <row r="11" spans="1:15" ht="30" customHeight="1">
      <c r="A11" s="345" t="s">
        <v>322</v>
      </c>
      <c r="B11" s="738">
        <f t="shared" si="8"/>
        <v>51069</v>
      </c>
      <c r="C11" s="739">
        <v>5657</v>
      </c>
      <c r="D11" s="739">
        <v>11127</v>
      </c>
      <c r="E11" s="739">
        <v>13308</v>
      </c>
      <c r="F11" s="739">
        <v>8389</v>
      </c>
      <c r="G11" s="739">
        <v>6227</v>
      </c>
      <c r="H11" s="740">
        <v>6361</v>
      </c>
      <c r="I11" s="734">
        <f t="shared" si="9"/>
        <v>595</v>
      </c>
      <c r="J11" s="570">
        <v>94</v>
      </c>
      <c r="K11" s="570">
        <v>207</v>
      </c>
      <c r="L11" s="570">
        <v>294</v>
      </c>
      <c r="M11" s="570">
        <v>0</v>
      </c>
      <c r="N11" s="570">
        <v>0</v>
      </c>
      <c r="O11" s="571">
        <v>0</v>
      </c>
    </row>
    <row r="12" spans="1:15" ht="30" customHeight="1">
      <c r="A12" s="345" t="s">
        <v>323</v>
      </c>
      <c r="B12" s="738">
        <f t="shared" si="8"/>
        <v>46984</v>
      </c>
      <c r="C12" s="739">
        <v>5342</v>
      </c>
      <c r="D12" s="739">
        <v>11350</v>
      </c>
      <c r="E12" s="739">
        <v>13371</v>
      </c>
      <c r="F12" s="739">
        <v>7604</v>
      </c>
      <c r="G12" s="739">
        <v>5025</v>
      </c>
      <c r="H12" s="740">
        <v>4292</v>
      </c>
      <c r="I12" s="734">
        <f t="shared" si="9"/>
        <v>420</v>
      </c>
      <c r="J12" s="570">
        <v>58</v>
      </c>
      <c r="K12" s="570">
        <v>139</v>
      </c>
      <c r="L12" s="570">
        <v>223</v>
      </c>
      <c r="M12" s="570">
        <v>0</v>
      </c>
      <c r="N12" s="570">
        <v>0</v>
      </c>
      <c r="O12" s="571">
        <v>0</v>
      </c>
    </row>
    <row r="13" spans="1:15" ht="30" customHeight="1">
      <c r="A13" s="345" t="s">
        <v>324</v>
      </c>
      <c r="B13" s="738">
        <f t="shared" si="8"/>
        <v>34104</v>
      </c>
      <c r="C13" s="739">
        <v>2850</v>
      </c>
      <c r="D13" s="739">
        <v>8232</v>
      </c>
      <c r="E13" s="739">
        <v>10483</v>
      </c>
      <c r="F13" s="739">
        <v>6452</v>
      </c>
      <c r="G13" s="739">
        <v>3330</v>
      </c>
      <c r="H13" s="740">
        <v>2757</v>
      </c>
      <c r="I13" s="734">
        <f t="shared" si="9"/>
        <v>126</v>
      </c>
      <c r="J13" s="570">
        <v>16</v>
      </c>
      <c r="K13" s="570">
        <v>41</v>
      </c>
      <c r="L13" s="570">
        <v>69</v>
      </c>
      <c r="M13" s="570">
        <v>0</v>
      </c>
      <c r="N13" s="570">
        <v>0</v>
      </c>
      <c r="O13" s="571">
        <v>0</v>
      </c>
    </row>
    <row r="14" spans="1:15" s="107" customFormat="1" ht="30" customHeight="1">
      <c r="A14" s="449" t="s">
        <v>984</v>
      </c>
      <c r="B14" s="738">
        <f t="shared" si="8"/>
        <v>5130</v>
      </c>
      <c r="C14" s="741">
        <v>431</v>
      </c>
      <c r="D14" s="741">
        <v>968</v>
      </c>
      <c r="E14" s="741">
        <v>1239</v>
      </c>
      <c r="F14" s="741">
        <v>956</v>
      </c>
      <c r="G14" s="741">
        <v>843</v>
      </c>
      <c r="H14" s="742">
        <v>693</v>
      </c>
      <c r="I14" s="734">
        <f t="shared" si="9"/>
        <v>14</v>
      </c>
      <c r="J14" s="735">
        <v>3</v>
      </c>
      <c r="K14" s="735">
        <v>2</v>
      </c>
      <c r="L14" s="735">
        <v>9</v>
      </c>
      <c r="M14" s="735">
        <v>0</v>
      </c>
      <c r="N14" s="735">
        <v>0</v>
      </c>
      <c r="O14" s="736">
        <v>0</v>
      </c>
    </row>
    <row r="15" spans="1:15" ht="30" customHeight="1">
      <c r="A15" s="345" t="s">
        <v>325</v>
      </c>
      <c r="B15" s="738">
        <f t="shared" si="8"/>
        <v>394298</v>
      </c>
      <c r="C15" s="739">
        <v>43568</v>
      </c>
      <c r="D15" s="739">
        <v>87369</v>
      </c>
      <c r="E15" s="739">
        <v>107106</v>
      </c>
      <c r="F15" s="739">
        <v>65924</v>
      </c>
      <c r="G15" s="739">
        <v>48508</v>
      </c>
      <c r="H15" s="740">
        <v>41823</v>
      </c>
      <c r="I15" s="734">
        <f t="shared" si="9"/>
        <v>1837</v>
      </c>
      <c r="J15" s="570">
        <v>273</v>
      </c>
      <c r="K15" s="570">
        <v>610</v>
      </c>
      <c r="L15" s="570">
        <v>954</v>
      </c>
      <c r="M15" s="570">
        <v>0</v>
      </c>
      <c r="N15" s="570">
        <v>0</v>
      </c>
      <c r="O15" s="571">
        <v>0</v>
      </c>
    </row>
    <row r="16" spans="1:15" ht="30" customHeight="1">
      <c r="A16" s="345" t="s">
        <v>326</v>
      </c>
      <c r="B16" s="738">
        <f t="shared" si="8"/>
        <v>44958</v>
      </c>
      <c r="C16" s="739">
        <v>3869</v>
      </c>
      <c r="D16" s="739">
        <v>9056</v>
      </c>
      <c r="E16" s="739">
        <v>11125</v>
      </c>
      <c r="F16" s="739">
        <v>7952</v>
      </c>
      <c r="G16" s="739">
        <v>6758</v>
      </c>
      <c r="H16" s="740">
        <v>6198</v>
      </c>
      <c r="I16" s="734">
        <f t="shared" si="9"/>
        <v>380</v>
      </c>
      <c r="J16" s="570">
        <v>63</v>
      </c>
      <c r="K16" s="570">
        <v>139</v>
      </c>
      <c r="L16" s="570">
        <v>178</v>
      </c>
      <c r="M16" s="570">
        <v>0</v>
      </c>
      <c r="N16" s="570">
        <v>0</v>
      </c>
      <c r="O16" s="571">
        <v>0</v>
      </c>
    </row>
    <row r="17" spans="1:15" ht="30" customHeight="1">
      <c r="A17" s="345" t="s">
        <v>327</v>
      </c>
      <c r="B17" s="738">
        <f t="shared" si="8"/>
        <v>51274</v>
      </c>
      <c r="C17" s="739">
        <v>3884</v>
      </c>
      <c r="D17" s="739">
        <v>10157</v>
      </c>
      <c r="E17" s="739">
        <v>12959</v>
      </c>
      <c r="F17" s="739">
        <v>9265</v>
      </c>
      <c r="G17" s="739">
        <v>7770</v>
      </c>
      <c r="H17" s="740">
        <v>7239</v>
      </c>
      <c r="I17" s="734">
        <f t="shared" si="9"/>
        <v>257</v>
      </c>
      <c r="J17" s="570">
        <v>28</v>
      </c>
      <c r="K17" s="570">
        <v>87</v>
      </c>
      <c r="L17" s="570">
        <v>142</v>
      </c>
      <c r="M17" s="570">
        <v>0</v>
      </c>
      <c r="N17" s="570">
        <v>0</v>
      </c>
      <c r="O17" s="571">
        <v>0</v>
      </c>
    </row>
    <row r="18" spans="1:15" ht="30" customHeight="1">
      <c r="A18" s="345" t="s">
        <v>328</v>
      </c>
      <c r="B18" s="738">
        <f t="shared" si="8"/>
        <v>69056</v>
      </c>
      <c r="C18" s="739">
        <v>6255</v>
      </c>
      <c r="D18" s="739">
        <v>14460</v>
      </c>
      <c r="E18" s="739">
        <v>17622</v>
      </c>
      <c r="F18" s="739">
        <v>12446</v>
      </c>
      <c r="G18" s="739">
        <v>9758</v>
      </c>
      <c r="H18" s="740">
        <v>8515</v>
      </c>
      <c r="I18" s="734">
        <f t="shared" si="9"/>
        <v>360</v>
      </c>
      <c r="J18" s="570">
        <v>68</v>
      </c>
      <c r="K18" s="570">
        <v>114</v>
      </c>
      <c r="L18" s="570">
        <v>178</v>
      </c>
      <c r="M18" s="570">
        <v>0</v>
      </c>
      <c r="N18" s="570">
        <v>0</v>
      </c>
      <c r="O18" s="571">
        <v>0</v>
      </c>
    </row>
    <row r="19" spans="1:15" ht="30" customHeight="1">
      <c r="A19" s="345" t="s">
        <v>329</v>
      </c>
      <c r="B19" s="738">
        <f t="shared" si="8"/>
        <v>58643</v>
      </c>
      <c r="C19" s="739">
        <v>6649</v>
      </c>
      <c r="D19" s="739">
        <v>12396</v>
      </c>
      <c r="E19" s="739">
        <v>14713</v>
      </c>
      <c r="F19" s="739">
        <v>8729</v>
      </c>
      <c r="G19" s="739">
        <v>7751</v>
      </c>
      <c r="H19" s="740">
        <v>8405</v>
      </c>
      <c r="I19" s="734">
        <f t="shared" si="9"/>
        <v>638</v>
      </c>
      <c r="J19" s="570">
        <v>93</v>
      </c>
      <c r="K19" s="570">
        <v>223</v>
      </c>
      <c r="L19" s="570">
        <v>322</v>
      </c>
      <c r="M19" s="570">
        <v>0</v>
      </c>
      <c r="N19" s="570">
        <v>0</v>
      </c>
      <c r="O19" s="571">
        <v>0</v>
      </c>
    </row>
    <row r="20" spans="1:15" ht="30" customHeight="1">
      <c r="A20" s="345" t="s">
        <v>330</v>
      </c>
      <c r="B20" s="738">
        <f t="shared" si="8"/>
        <v>56169</v>
      </c>
      <c r="C20" s="739">
        <v>4755</v>
      </c>
      <c r="D20" s="739">
        <v>11209</v>
      </c>
      <c r="E20" s="739">
        <v>13638</v>
      </c>
      <c r="F20" s="739">
        <v>9748</v>
      </c>
      <c r="G20" s="739">
        <v>8510</v>
      </c>
      <c r="H20" s="740">
        <v>8309</v>
      </c>
      <c r="I20" s="734">
        <f t="shared" si="9"/>
        <v>457</v>
      </c>
      <c r="J20" s="570">
        <v>40</v>
      </c>
      <c r="K20" s="570">
        <v>134</v>
      </c>
      <c r="L20" s="570">
        <v>283</v>
      </c>
      <c r="M20" s="570">
        <v>0</v>
      </c>
      <c r="N20" s="570">
        <v>0</v>
      </c>
      <c r="O20" s="571">
        <v>0</v>
      </c>
    </row>
    <row r="21" spans="1:15" ht="30" customHeight="1">
      <c r="A21" s="345" t="s">
        <v>331</v>
      </c>
      <c r="B21" s="738">
        <f t="shared" si="8"/>
        <v>73422</v>
      </c>
      <c r="C21" s="739">
        <v>7864</v>
      </c>
      <c r="D21" s="739">
        <v>16818</v>
      </c>
      <c r="E21" s="739">
        <v>20546</v>
      </c>
      <c r="F21" s="739">
        <v>12881</v>
      </c>
      <c r="G21" s="739">
        <v>8023</v>
      </c>
      <c r="H21" s="740">
        <v>7290</v>
      </c>
      <c r="I21" s="734">
        <f t="shared" si="9"/>
        <v>509</v>
      </c>
      <c r="J21" s="570">
        <v>78</v>
      </c>
      <c r="K21" s="570">
        <v>173</v>
      </c>
      <c r="L21" s="570">
        <v>258</v>
      </c>
      <c r="M21" s="570">
        <v>0</v>
      </c>
      <c r="N21" s="570">
        <v>0</v>
      </c>
      <c r="O21" s="571">
        <v>0</v>
      </c>
    </row>
    <row r="22" spans="1:15" ht="30" customHeight="1">
      <c r="A22" s="345" t="s">
        <v>332</v>
      </c>
      <c r="B22" s="738">
        <f t="shared" si="8"/>
        <v>106307</v>
      </c>
      <c r="C22" s="739">
        <v>11368</v>
      </c>
      <c r="D22" s="739">
        <v>24339</v>
      </c>
      <c r="E22" s="739">
        <v>29550</v>
      </c>
      <c r="F22" s="739">
        <v>18056</v>
      </c>
      <c r="G22" s="739">
        <v>12174</v>
      </c>
      <c r="H22" s="740">
        <v>10820</v>
      </c>
      <c r="I22" s="734">
        <f t="shared" si="9"/>
        <v>596</v>
      </c>
      <c r="J22" s="570">
        <v>89</v>
      </c>
      <c r="K22" s="570">
        <v>193</v>
      </c>
      <c r="L22" s="570">
        <v>314</v>
      </c>
      <c r="M22" s="570">
        <v>0</v>
      </c>
      <c r="N22" s="570">
        <v>0</v>
      </c>
      <c r="O22" s="571">
        <v>0</v>
      </c>
    </row>
    <row r="23" spans="1:15" ht="30" customHeight="1" thickBot="1">
      <c r="A23" s="346" t="s">
        <v>333</v>
      </c>
      <c r="B23" s="743">
        <f t="shared" si="8"/>
        <v>27080</v>
      </c>
      <c r="C23" s="744">
        <v>3270</v>
      </c>
      <c r="D23" s="744">
        <v>5733</v>
      </c>
      <c r="E23" s="744">
        <v>5672</v>
      </c>
      <c r="F23" s="744">
        <v>5116</v>
      </c>
      <c r="G23" s="744">
        <v>4269</v>
      </c>
      <c r="H23" s="745">
        <v>3020</v>
      </c>
      <c r="I23" s="737">
        <f t="shared" si="9"/>
        <v>276</v>
      </c>
      <c r="J23" s="574">
        <v>46</v>
      </c>
      <c r="K23" s="574">
        <v>100</v>
      </c>
      <c r="L23" s="574">
        <v>130</v>
      </c>
      <c r="M23" s="574">
        <v>0</v>
      </c>
      <c r="N23" s="574">
        <v>0</v>
      </c>
      <c r="O23" s="575">
        <v>0</v>
      </c>
    </row>
    <row r="25" spans="1:15">
      <c r="A25" s="109" t="s">
        <v>1456</v>
      </c>
    </row>
    <row r="26" spans="1:15">
      <c r="A26" s="109" t="s">
        <v>1457</v>
      </c>
    </row>
    <row r="27" spans="1:15">
      <c r="A27" s="109" t="s">
        <v>1460</v>
      </c>
    </row>
    <row r="28" spans="1:15" s="529" customFormat="1">
      <c r="A28" s="109" t="s">
        <v>1463</v>
      </c>
      <c r="B28" s="122"/>
      <c r="J28" s="122"/>
    </row>
    <row r="29" spans="1:15">
      <c r="A29" s="459" t="s">
        <v>1465</v>
      </c>
    </row>
    <row r="30" spans="1:15" s="529" customFormat="1">
      <c r="A30" s="459" t="s">
        <v>1466</v>
      </c>
      <c r="B30" s="122"/>
      <c r="J30" s="122"/>
    </row>
    <row r="32" spans="1:15">
      <c r="A32" s="529"/>
    </row>
    <row r="33" spans="2:2">
      <c r="B33" s="122"/>
    </row>
  </sheetData>
  <mergeCells count="4">
    <mergeCell ref="B4:H4"/>
    <mergeCell ref="I4:O4"/>
    <mergeCell ref="A4:A5"/>
    <mergeCell ref="A1:O1"/>
  </mergeCells>
  <phoneticPr fontId="9" type="noConversion"/>
  <pageMargins left="0.7" right="0.7" top="0.51" bottom="0.38" header="0.3" footer="0.3"/>
  <pageSetup paperSize="9" scale="75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O25"/>
  <sheetViews>
    <sheetView zoomScale="80" zoomScaleNormal="80" workbookViewId="0">
      <selection activeCell="I10" sqref="I10"/>
    </sheetView>
  </sheetViews>
  <sheetFormatPr defaultRowHeight="16.5"/>
  <cols>
    <col min="2" max="2" width="10.5" style="14" bestFit="1" customWidth="1"/>
    <col min="3" max="3" width="10.25" customWidth="1"/>
    <col min="4" max="5" width="10.5" bestFit="1" customWidth="1"/>
    <col min="6" max="6" width="10.625" bestFit="1" customWidth="1"/>
    <col min="7" max="7" width="10.5" bestFit="1" customWidth="1"/>
    <col min="8" max="8" width="9.375" bestFit="1" customWidth="1"/>
    <col min="9" max="9" width="10.5" bestFit="1" customWidth="1"/>
    <col min="10" max="10" width="9.375" style="14" bestFit="1" customWidth="1"/>
    <col min="11" max="11" width="9.5" bestFit="1" customWidth="1"/>
    <col min="12" max="12" width="9.125" bestFit="1" customWidth="1"/>
    <col min="13" max="16" width="9.375" bestFit="1" customWidth="1"/>
  </cols>
  <sheetData>
    <row r="1" spans="1:15" ht="26.25">
      <c r="A1" s="1331" t="s">
        <v>521</v>
      </c>
      <c r="B1" s="1331"/>
      <c r="C1" s="1331"/>
      <c r="D1" s="1331"/>
      <c r="E1" s="1331"/>
      <c r="F1" s="1331"/>
      <c r="G1" s="1331"/>
      <c r="H1" s="1331"/>
      <c r="I1" s="1331"/>
      <c r="J1" s="1331"/>
      <c r="K1" s="1331"/>
      <c r="L1" s="1331"/>
      <c r="M1" s="1331"/>
      <c r="N1" s="1331"/>
      <c r="O1" s="1331"/>
    </row>
    <row r="2" spans="1:15" ht="24">
      <c r="A2" s="34" t="s">
        <v>595</v>
      </c>
      <c r="B2" s="11"/>
      <c r="C2" s="1"/>
      <c r="D2" s="11"/>
      <c r="E2" s="4"/>
      <c r="F2" s="4"/>
      <c r="G2" s="4"/>
      <c r="H2" s="4"/>
      <c r="I2" s="4"/>
      <c r="J2" s="4"/>
      <c r="K2" s="4"/>
      <c r="L2" s="4"/>
      <c r="M2" s="4"/>
      <c r="N2" s="4"/>
      <c r="O2" s="1"/>
    </row>
    <row r="3" spans="1:15" ht="17.25" customHeight="1" thickBot="1">
      <c r="A3" s="32"/>
      <c r="B3" s="36"/>
      <c r="C3" s="12"/>
      <c r="H3" s="522" t="s">
        <v>959</v>
      </c>
      <c r="I3" s="14"/>
      <c r="J3"/>
      <c r="K3" s="28"/>
      <c r="O3" s="3" t="s">
        <v>446</v>
      </c>
    </row>
    <row r="4" spans="1:15" ht="30" customHeight="1">
      <c r="A4" s="1690" t="s">
        <v>522</v>
      </c>
      <c r="B4" s="1480" t="s">
        <v>1469</v>
      </c>
      <c r="C4" s="1438"/>
      <c r="D4" s="1438"/>
      <c r="E4" s="1438"/>
      <c r="F4" s="1438"/>
      <c r="G4" s="1438"/>
      <c r="H4" s="1643"/>
      <c r="I4" s="1462" t="s">
        <v>1459</v>
      </c>
      <c r="J4" s="1438"/>
      <c r="K4" s="1438"/>
      <c r="L4" s="1438"/>
      <c r="M4" s="1438"/>
      <c r="N4" s="1438"/>
      <c r="O4" s="1439"/>
    </row>
    <row r="5" spans="1:15" ht="30" customHeight="1" thickBot="1">
      <c r="A5" s="1764"/>
      <c r="B5" s="25" t="s">
        <v>448</v>
      </c>
      <c r="C5" s="38" t="s">
        <v>390</v>
      </c>
      <c r="D5" s="38" t="s">
        <v>391</v>
      </c>
      <c r="E5" s="38" t="s">
        <v>392</v>
      </c>
      <c r="F5" s="38" t="s">
        <v>435</v>
      </c>
      <c r="G5" s="38" t="s">
        <v>436</v>
      </c>
      <c r="H5" s="56" t="s">
        <v>437</v>
      </c>
      <c r="I5" s="49" t="s">
        <v>448</v>
      </c>
      <c r="J5" s="24" t="s">
        <v>390</v>
      </c>
      <c r="K5" s="24" t="s">
        <v>391</v>
      </c>
      <c r="L5" s="24" t="s">
        <v>392</v>
      </c>
      <c r="M5" s="24" t="s">
        <v>435</v>
      </c>
      <c r="N5" s="24" t="s">
        <v>436</v>
      </c>
      <c r="O5" s="23" t="s">
        <v>437</v>
      </c>
    </row>
    <row r="6" spans="1:15" ht="30" customHeight="1">
      <c r="A6" s="460" t="s">
        <v>227</v>
      </c>
      <c r="B6" s="729">
        <f>SUM(B7:B23)</f>
        <v>838224</v>
      </c>
      <c r="C6" s="730">
        <f>SUM(C7:C23)</f>
        <v>142491</v>
      </c>
      <c r="D6" s="730">
        <f t="shared" ref="D6:H6" si="0">SUM(D7:D23)</f>
        <v>312988</v>
      </c>
      <c r="E6" s="730">
        <f t="shared" si="0"/>
        <v>382744</v>
      </c>
      <c r="F6" s="730">
        <f t="shared" si="0"/>
        <v>1</v>
      </c>
      <c r="G6" s="730">
        <f t="shared" si="0"/>
        <v>0</v>
      </c>
      <c r="H6" s="731">
        <f t="shared" si="0"/>
        <v>0</v>
      </c>
      <c r="I6" s="729">
        <f>SUM(I7:I23)</f>
        <v>11967</v>
      </c>
      <c r="J6" s="730">
        <f>SUM(J7:J23)</f>
        <v>232</v>
      </c>
      <c r="K6" s="730">
        <f t="shared" ref="K6" si="1">SUM(K7:K23)</f>
        <v>351</v>
      </c>
      <c r="L6" s="730">
        <f t="shared" ref="L6" si="2">SUM(L7:L23)</f>
        <v>1084</v>
      </c>
      <c r="M6" s="730">
        <f t="shared" ref="M6" si="3">SUM(M7:M23)</f>
        <v>1983</v>
      </c>
      <c r="N6" s="730">
        <f t="shared" ref="N6" si="4">SUM(N7:N23)</f>
        <v>2221</v>
      </c>
      <c r="O6" s="731">
        <f t="shared" ref="O6" si="5">SUM(O7:O23)</f>
        <v>6096</v>
      </c>
    </row>
    <row r="7" spans="1:15" ht="30" customHeight="1">
      <c r="A7" s="448" t="s">
        <v>318</v>
      </c>
      <c r="B7" s="738">
        <f>SUM(C7:H7)</f>
        <v>131781</v>
      </c>
      <c r="C7" s="570">
        <v>21422</v>
      </c>
      <c r="D7" s="570">
        <v>49436</v>
      </c>
      <c r="E7" s="570">
        <v>60923</v>
      </c>
      <c r="F7" s="570">
        <v>0</v>
      </c>
      <c r="G7" s="570">
        <v>0</v>
      </c>
      <c r="H7" s="643">
        <v>0</v>
      </c>
      <c r="I7" s="738">
        <f>SUM(J7:O7)</f>
        <v>2091</v>
      </c>
      <c r="J7" s="570">
        <v>28</v>
      </c>
      <c r="K7" s="570">
        <v>41</v>
      </c>
      <c r="L7" s="570">
        <v>152</v>
      </c>
      <c r="M7" s="570">
        <v>391</v>
      </c>
      <c r="N7" s="570">
        <v>493</v>
      </c>
      <c r="O7" s="571">
        <v>986</v>
      </c>
    </row>
    <row r="8" spans="1:15" ht="30" customHeight="1">
      <c r="A8" s="448" t="s">
        <v>319</v>
      </c>
      <c r="B8" s="738">
        <f t="shared" ref="B8:B23" si="6">SUM(C8:H8)</f>
        <v>45378</v>
      </c>
      <c r="C8" s="570">
        <v>6035</v>
      </c>
      <c r="D8" s="570">
        <v>17168</v>
      </c>
      <c r="E8" s="570">
        <v>22175</v>
      </c>
      <c r="F8" s="570">
        <v>0</v>
      </c>
      <c r="G8" s="570">
        <v>0</v>
      </c>
      <c r="H8" s="643">
        <v>0</v>
      </c>
      <c r="I8" s="738">
        <f t="shared" ref="I8:I23" si="7">SUM(J8:O8)</f>
        <v>765</v>
      </c>
      <c r="J8" s="570">
        <v>10</v>
      </c>
      <c r="K8" s="570">
        <v>19</v>
      </c>
      <c r="L8" s="570">
        <v>74</v>
      </c>
      <c r="M8" s="570">
        <v>116</v>
      </c>
      <c r="N8" s="570">
        <v>110</v>
      </c>
      <c r="O8" s="571">
        <v>436</v>
      </c>
    </row>
    <row r="9" spans="1:15" ht="30" customHeight="1">
      <c r="A9" s="448" t="s">
        <v>320</v>
      </c>
      <c r="B9" s="738">
        <f t="shared" si="6"/>
        <v>36891</v>
      </c>
      <c r="C9" s="570">
        <v>4902</v>
      </c>
      <c r="D9" s="570">
        <v>13920</v>
      </c>
      <c r="E9" s="570">
        <v>18069</v>
      </c>
      <c r="F9" s="570">
        <v>0</v>
      </c>
      <c r="G9" s="570">
        <v>0</v>
      </c>
      <c r="H9" s="643">
        <v>0</v>
      </c>
      <c r="I9" s="738">
        <f t="shared" si="7"/>
        <v>953</v>
      </c>
      <c r="J9" s="570">
        <v>10</v>
      </c>
      <c r="K9" s="570">
        <v>22</v>
      </c>
      <c r="L9" s="570">
        <v>81</v>
      </c>
      <c r="M9" s="570">
        <v>131</v>
      </c>
      <c r="N9" s="570">
        <v>151</v>
      </c>
      <c r="O9" s="571">
        <v>558</v>
      </c>
    </row>
    <row r="10" spans="1:15" ht="30" customHeight="1">
      <c r="A10" s="448" t="s">
        <v>321</v>
      </c>
      <c r="B10" s="738">
        <f t="shared" si="6"/>
        <v>47091</v>
      </c>
      <c r="C10" s="570">
        <v>7329</v>
      </c>
      <c r="D10" s="570">
        <v>17531</v>
      </c>
      <c r="E10" s="570">
        <v>22230</v>
      </c>
      <c r="F10" s="570">
        <v>1</v>
      </c>
      <c r="G10" s="570">
        <v>0</v>
      </c>
      <c r="H10" s="643">
        <v>0</v>
      </c>
      <c r="I10" s="738">
        <f t="shared" si="7"/>
        <v>563</v>
      </c>
      <c r="J10" s="570">
        <v>11</v>
      </c>
      <c r="K10" s="570">
        <v>18</v>
      </c>
      <c r="L10" s="570">
        <v>62</v>
      </c>
      <c r="M10" s="570">
        <v>132</v>
      </c>
      <c r="N10" s="570">
        <v>122</v>
      </c>
      <c r="O10" s="571">
        <v>218</v>
      </c>
    </row>
    <row r="11" spans="1:15" ht="30" customHeight="1">
      <c r="A11" s="448" t="s">
        <v>322</v>
      </c>
      <c r="B11" s="738">
        <f t="shared" si="6"/>
        <v>28873</v>
      </c>
      <c r="C11" s="570">
        <v>5506</v>
      </c>
      <c r="D11" s="570">
        <v>10696</v>
      </c>
      <c r="E11" s="570">
        <v>12671</v>
      </c>
      <c r="F11" s="570">
        <v>0</v>
      </c>
      <c r="G11" s="570">
        <v>0</v>
      </c>
      <c r="H11" s="643">
        <v>0</v>
      </c>
      <c r="I11" s="738">
        <f t="shared" si="7"/>
        <v>581</v>
      </c>
      <c r="J11" s="570">
        <v>1</v>
      </c>
      <c r="K11" s="570">
        <v>14</v>
      </c>
      <c r="L11" s="570">
        <v>45</v>
      </c>
      <c r="M11" s="570">
        <v>76</v>
      </c>
      <c r="N11" s="570">
        <v>73</v>
      </c>
      <c r="O11" s="571">
        <v>372</v>
      </c>
    </row>
    <row r="12" spans="1:15" ht="30" customHeight="1">
      <c r="A12" s="448" t="s">
        <v>323</v>
      </c>
      <c r="B12" s="738">
        <f t="shared" si="6"/>
        <v>28983</v>
      </c>
      <c r="C12" s="570">
        <v>5183</v>
      </c>
      <c r="D12" s="570">
        <v>10957</v>
      </c>
      <c r="E12" s="570">
        <v>12843</v>
      </c>
      <c r="F12" s="570">
        <v>0</v>
      </c>
      <c r="G12" s="570">
        <v>0</v>
      </c>
      <c r="H12" s="643">
        <v>0</v>
      </c>
      <c r="I12" s="738">
        <f t="shared" si="7"/>
        <v>235</v>
      </c>
      <c r="J12" s="570">
        <v>9</v>
      </c>
      <c r="K12" s="570">
        <v>9</v>
      </c>
      <c r="L12" s="570">
        <v>23</v>
      </c>
      <c r="M12" s="570">
        <v>37</v>
      </c>
      <c r="N12" s="570">
        <v>42</v>
      </c>
      <c r="O12" s="571">
        <v>115</v>
      </c>
    </row>
    <row r="13" spans="1:15" ht="30" customHeight="1">
      <c r="A13" s="448" t="s">
        <v>324</v>
      </c>
      <c r="B13" s="738">
        <f t="shared" si="6"/>
        <v>20919</v>
      </c>
      <c r="C13" s="570">
        <v>2781</v>
      </c>
      <c r="D13" s="570">
        <v>8019</v>
      </c>
      <c r="E13" s="570">
        <v>10119</v>
      </c>
      <c r="F13" s="570">
        <v>0</v>
      </c>
      <c r="G13" s="570">
        <v>0</v>
      </c>
      <c r="H13" s="643">
        <v>0</v>
      </c>
      <c r="I13" s="738">
        <f t="shared" si="7"/>
        <v>467</v>
      </c>
      <c r="J13" s="570">
        <v>7</v>
      </c>
      <c r="K13" s="570">
        <v>18</v>
      </c>
      <c r="L13" s="570">
        <v>52</v>
      </c>
      <c r="M13" s="570">
        <v>83</v>
      </c>
      <c r="N13" s="570">
        <v>64</v>
      </c>
      <c r="O13" s="571">
        <v>243</v>
      </c>
    </row>
    <row r="14" spans="1:15" s="107" customFormat="1" ht="30" customHeight="1">
      <c r="A14" s="449" t="s">
        <v>870</v>
      </c>
      <c r="B14" s="738">
        <f t="shared" si="6"/>
        <v>2576</v>
      </c>
      <c r="C14" s="735">
        <v>422</v>
      </c>
      <c r="D14" s="735">
        <v>951</v>
      </c>
      <c r="E14" s="735">
        <v>1203</v>
      </c>
      <c r="F14" s="735">
        <v>0</v>
      </c>
      <c r="G14" s="735">
        <v>0</v>
      </c>
      <c r="H14" s="746">
        <v>0</v>
      </c>
      <c r="I14" s="738">
        <f t="shared" si="7"/>
        <v>13</v>
      </c>
      <c r="J14" s="735">
        <v>1</v>
      </c>
      <c r="K14" s="735">
        <v>0</v>
      </c>
      <c r="L14" s="735">
        <v>3</v>
      </c>
      <c r="M14" s="735">
        <v>5</v>
      </c>
      <c r="N14" s="735">
        <v>2</v>
      </c>
      <c r="O14" s="736">
        <v>2</v>
      </c>
    </row>
    <row r="15" spans="1:15" ht="30" customHeight="1">
      <c r="A15" s="448" t="s">
        <v>325</v>
      </c>
      <c r="B15" s="738">
        <f t="shared" si="6"/>
        <v>231087</v>
      </c>
      <c r="C15" s="570">
        <v>42621</v>
      </c>
      <c r="D15" s="570">
        <v>84924</v>
      </c>
      <c r="E15" s="570">
        <v>103542</v>
      </c>
      <c r="F15" s="570">
        <v>0</v>
      </c>
      <c r="G15" s="570">
        <v>0</v>
      </c>
      <c r="H15" s="643">
        <v>0</v>
      </c>
      <c r="I15" s="738">
        <f t="shared" si="7"/>
        <v>2265</v>
      </c>
      <c r="J15" s="570">
        <v>84</v>
      </c>
      <c r="K15" s="570">
        <v>67</v>
      </c>
      <c r="L15" s="570">
        <v>211</v>
      </c>
      <c r="M15" s="570">
        <v>402</v>
      </c>
      <c r="N15" s="570">
        <v>498</v>
      </c>
      <c r="O15" s="571">
        <v>1003</v>
      </c>
    </row>
    <row r="16" spans="1:15" ht="30" customHeight="1">
      <c r="A16" s="448" t="s">
        <v>326</v>
      </c>
      <c r="B16" s="738">
        <f t="shared" si="6"/>
        <v>22888</v>
      </c>
      <c r="C16" s="570">
        <v>3722</v>
      </c>
      <c r="D16" s="570">
        <v>8607</v>
      </c>
      <c r="E16" s="570">
        <v>10559</v>
      </c>
      <c r="F16" s="570">
        <v>0</v>
      </c>
      <c r="G16" s="570">
        <v>0</v>
      </c>
      <c r="H16" s="643">
        <v>0</v>
      </c>
      <c r="I16" s="738">
        <f t="shared" si="7"/>
        <v>209</v>
      </c>
      <c r="J16" s="570">
        <v>2</v>
      </c>
      <c r="K16" s="570">
        <v>9</v>
      </c>
      <c r="L16" s="570">
        <v>19</v>
      </c>
      <c r="M16" s="570">
        <v>30</v>
      </c>
      <c r="N16" s="570">
        <v>43</v>
      </c>
      <c r="O16" s="571">
        <v>106</v>
      </c>
    </row>
    <row r="17" spans="1:15" ht="30" customHeight="1">
      <c r="A17" s="448" t="s">
        <v>327</v>
      </c>
      <c r="B17" s="738">
        <f t="shared" si="6"/>
        <v>26043</v>
      </c>
      <c r="C17" s="570">
        <v>3806</v>
      </c>
      <c r="D17" s="570">
        <v>9822</v>
      </c>
      <c r="E17" s="570">
        <v>12415</v>
      </c>
      <c r="F17" s="570">
        <v>0</v>
      </c>
      <c r="G17" s="570">
        <v>0</v>
      </c>
      <c r="H17" s="643">
        <v>0</v>
      </c>
      <c r="I17" s="738">
        <f t="shared" si="7"/>
        <v>303</v>
      </c>
      <c r="J17" s="570">
        <v>2</v>
      </c>
      <c r="K17" s="570">
        <v>11</v>
      </c>
      <c r="L17" s="570">
        <v>42</v>
      </c>
      <c r="M17" s="570">
        <v>55</v>
      </c>
      <c r="N17" s="570">
        <v>55</v>
      </c>
      <c r="O17" s="571">
        <v>138</v>
      </c>
    </row>
    <row r="18" spans="1:15" ht="30" customHeight="1">
      <c r="A18" s="448" t="s">
        <v>328</v>
      </c>
      <c r="B18" s="738">
        <f t="shared" si="6"/>
        <v>36806</v>
      </c>
      <c r="C18" s="570">
        <v>6065</v>
      </c>
      <c r="D18" s="570">
        <v>13902</v>
      </c>
      <c r="E18" s="570">
        <v>16839</v>
      </c>
      <c r="F18" s="570">
        <v>0</v>
      </c>
      <c r="G18" s="570">
        <v>0</v>
      </c>
      <c r="H18" s="643">
        <v>0</v>
      </c>
      <c r="I18" s="738">
        <f t="shared" si="7"/>
        <v>446</v>
      </c>
      <c r="J18" s="570">
        <v>3</v>
      </c>
      <c r="K18" s="570">
        <v>12</v>
      </c>
      <c r="L18" s="570">
        <v>47</v>
      </c>
      <c r="M18" s="570">
        <v>88</v>
      </c>
      <c r="N18" s="570">
        <v>95</v>
      </c>
      <c r="O18" s="571">
        <v>201</v>
      </c>
    </row>
    <row r="19" spans="1:15" ht="30" customHeight="1">
      <c r="A19" s="448" t="s">
        <v>329</v>
      </c>
      <c r="B19" s="738">
        <f t="shared" si="6"/>
        <v>31980</v>
      </c>
      <c r="C19" s="570">
        <v>6425</v>
      </c>
      <c r="D19" s="570">
        <v>11761</v>
      </c>
      <c r="E19" s="570">
        <v>13794</v>
      </c>
      <c r="F19" s="570">
        <v>0</v>
      </c>
      <c r="G19" s="570">
        <v>0</v>
      </c>
      <c r="H19" s="643">
        <v>0</v>
      </c>
      <c r="I19" s="738">
        <f t="shared" si="7"/>
        <v>493</v>
      </c>
      <c r="J19" s="570">
        <v>3</v>
      </c>
      <c r="K19" s="570">
        <v>8</v>
      </c>
      <c r="L19" s="570">
        <v>35</v>
      </c>
      <c r="M19" s="570">
        <v>61</v>
      </c>
      <c r="N19" s="570">
        <v>66</v>
      </c>
      <c r="O19" s="571">
        <v>320</v>
      </c>
    </row>
    <row r="20" spans="1:15" ht="30" customHeight="1">
      <c r="A20" s="448" t="s">
        <v>330</v>
      </c>
      <c r="B20" s="738">
        <f t="shared" si="6"/>
        <v>27609</v>
      </c>
      <c r="C20" s="570">
        <v>4537</v>
      </c>
      <c r="D20" s="570">
        <v>10488</v>
      </c>
      <c r="E20" s="570">
        <v>12584</v>
      </c>
      <c r="F20" s="570">
        <v>0</v>
      </c>
      <c r="G20" s="570">
        <v>0</v>
      </c>
      <c r="H20" s="643">
        <v>0</v>
      </c>
      <c r="I20" s="738">
        <f t="shared" si="7"/>
        <v>630</v>
      </c>
      <c r="J20" s="570">
        <v>7</v>
      </c>
      <c r="K20" s="570">
        <v>40</v>
      </c>
      <c r="L20" s="570">
        <v>64</v>
      </c>
      <c r="M20" s="570">
        <v>100</v>
      </c>
      <c r="N20" s="570">
        <v>109</v>
      </c>
      <c r="O20" s="571">
        <v>310</v>
      </c>
    </row>
    <row r="21" spans="1:15" ht="30" customHeight="1">
      <c r="A21" s="448" t="s">
        <v>331</v>
      </c>
      <c r="B21" s="738">
        <f t="shared" si="6"/>
        <v>42586</v>
      </c>
      <c r="C21" s="570">
        <v>7502</v>
      </c>
      <c r="D21" s="570">
        <v>15872</v>
      </c>
      <c r="E21" s="570">
        <v>19212</v>
      </c>
      <c r="F21" s="570">
        <v>0</v>
      </c>
      <c r="G21" s="570">
        <v>0</v>
      </c>
      <c r="H21" s="643">
        <v>0</v>
      </c>
      <c r="I21" s="738">
        <f t="shared" si="7"/>
        <v>901</v>
      </c>
      <c r="J21" s="570">
        <v>16</v>
      </c>
      <c r="K21" s="570">
        <v>25</v>
      </c>
      <c r="L21" s="570">
        <v>76</v>
      </c>
      <c r="M21" s="570">
        <v>117</v>
      </c>
      <c r="N21" s="570">
        <v>145</v>
      </c>
      <c r="O21" s="571">
        <v>522</v>
      </c>
    </row>
    <row r="22" spans="1:15" ht="30" customHeight="1">
      <c r="A22" s="448" t="s">
        <v>332</v>
      </c>
      <c r="B22" s="738">
        <f t="shared" si="6"/>
        <v>62798</v>
      </c>
      <c r="C22" s="570">
        <v>11068</v>
      </c>
      <c r="D22" s="570">
        <v>23488</v>
      </c>
      <c r="E22" s="570">
        <v>28242</v>
      </c>
      <c r="F22" s="570">
        <v>0</v>
      </c>
      <c r="G22" s="570">
        <v>0</v>
      </c>
      <c r="H22" s="643">
        <v>0</v>
      </c>
      <c r="I22" s="738">
        <f t="shared" si="7"/>
        <v>827</v>
      </c>
      <c r="J22" s="570">
        <v>38</v>
      </c>
      <c r="K22" s="570">
        <v>28</v>
      </c>
      <c r="L22" s="570">
        <v>79</v>
      </c>
      <c r="M22" s="570">
        <v>122</v>
      </c>
      <c r="N22" s="570">
        <v>109</v>
      </c>
      <c r="O22" s="571">
        <v>451</v>
      </c>
    </row>
    <row r="23" spans="1:15" ht="30" customHeight="1" thickBot="1">
      <c r="A23" s="95" t="s">
        <v>333</v>
      </c>
      <c r="B23" s="743">
        <f t="shared" si="6"/>
        <v>13935</v>
      </c>
      <c r="C23" s="574">
        <v>3165</v>
      </c>
      <c r="D23" s="574">
        <v>5446</v>
      </c>
      <c r="E23" s="574">
        <v>5324</v>
      </c>
      <c r="F23" s="574">
        <v>0</v>
      </c>
      <c r="G23" s="574">
        <v>0</v>
      </c>
      <c r="H23" s="644">
        <v>0</v>
      </c>
      <c r="I23" s="743">
        <f t="shared" si="7"/>
        <v>225</v>
      </c>
      <c r="J23" s="574">
        <v>0</v>
      </c>
      <c r="K23" s="574">
        <v>10</v>
      </c>
      <c r="L23" s="574">
        <v>19</v>
      </c>
      <c r="M23" s="574">
        <v>37</v>
      </c>
      <c r="N23" s="574">
        <v>44</v>
      </c>
      <c r="O23" s="575">
        <v>115</v>
      </c>
    </row>
    <row r="25" spans="1:15">
      <c r="A25" s="529"/>
    </row>
  </sheetData>
  <mergeCells count="4">
    <mergeCell ref="B4:H4"/>
    <mergeCell ref="I4:O4"/>
    <mergeCell ref="A4:A5"/>
    <mergeCell ref="A1:O1"/>
  </mergeCells>
  <phoneticPr fontId="9" type="noConversion"/>
  <pageMargins left="0.7" right="0.7" top="0.75" bottom="0.64" header="0.3" footer="0.3"/>
  <pageSetup paperSize="9" scale="75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23"/>
  <sheetViews>
    <sheetView zoomScale="80" zoomScaleNormal="80" workbookViewId="0">
      <selection activeCell="N9" sqref="N9"/>
    </sheetView>
  </sheetViews>
  <sheetFormatPr defaultRowHeight="16.5"/>
  <cols>
    <col min="2" max="2" width="10.5" style="14" bestFit="1" customWidth="1"/>
    <col min="3" max="3" width="9.5" bestFit="1" customWidth="1"/>
    <col min="4" max="5" width="9.125" bestFit="1" customWidth="1"/>
    <col min="6" max="8" width="9.375" bestFit="1" customWidth="1"/>
    <col min="9" max="9" width="10.625" bestFit="1" customWidth="1"/>
    <col min="10" max="10" width="8.625" style="14" customWidth="1"/>
    <col min="11" max="11" width="9.625" bestFit="1" customWidth="1"/>
    <col min="12" max="12" width="9.375" bestFit="1" customWidth="1"/>
    <col min="13" max="14" width="9.5" bestFit="1" customWidth="1"/>
    <col min="15" max="15" width="9.125" bestFit="1" customWidth="1"/>
  </cols>
  <sheetData>
    <row r="1" spans="1:14" ht="26.25">
      <c r="A1" s="1331" t="s">
        <v>521</v>
      </c>
      <c r="B1" s="1331"/>
      <c r="C1" s="1331"/>
      <c r="D1" s="1331"/>
      <c r="E1" s="1331"/>
      <c r="F1" s="1331"/>
      <c r="G1" s="1331"/>
      <c r="H1" s="1331"/>
      <c r="I1" s="1331"/>
      <c r="J1" s="1331"/>
      <c r="K1" s="1331"/>
      <c r="L1" s="1331"/>
      <c r="M1" s="1331"/>
      <c r="N1" s="1331"/>
    </row>
    <row r="2" spans="1:14" ht="24">
      <c r="A2" s="34" t="s">
        <v>595</v>
      </c>
      <c r="B2" s="11"/>
      <c r="C2" s="1"/>
      <c r="D2" s="11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 thickBot="1">
      <c r="A3" s="32"/>
      <c r="B3" s="36"/>
      <c r="C3" s="12"/>
      <c r="H3" s="522" t="s">
        <v>959</v>
      </c>
      <c r="I3" s="14"/>
      <c r="J3"/>
      <c r="K3" s="28"/>
    </row>
    <row r="4" spans="1:14" ht="30" customHeight="1">
      <c r="A4" s="1762" t="s">
        <v>522</v>
      </c>
      <c r="B4" s="1679" t="s">
        <v>1461</v>
      </c>
      <c r="C4" s="1411"/>
      <c r="D4" s="1411"/>
      <c r="E4" s="1411"/>
      <c r="F4" s="1411"/>
      <c r="G4" s="1411"/>
      <c r="H4" s="1412"/>
      <c r="I4" s="1679" t="s">
        <v>1462</v>
      </c>
      <c r="J4" s="1411"/>
      <c r="K4" s="1412"/>
      <c r="L4" s="1679" t="s">
        <v>1464</v>
      </c>
      <c r="M4" s="1411"/>
      <c r="N4" s="1412"/>
    </row>
    <row r="5" spans="1:14" ht="30" customHeight="1" thickBot="1">
      <c r="A5" s="1763"/>
      <c r="B5" s="324" t="s">
        <v>448</v>
      </c>
      <c r="C5" s="279" t="s">
        <v>390</v>
      </c>
      <c r="D5" s="279" t="s">
        <v>391</v>
      </c>
      <c r="E5" s="279" t="s">
        <v>392</v>
      </c>
      <c r="F5" s="279" t="s">
        <v>435</v>
      </c>
      <c r="G5" s="279" t="s">
        <v>436</v>
      </c>
      <c r="H5" s="278" t="s">
        <v>437</v>
      </c>
      <c r="I5" s="324" t="s">
        <v>448</v>
      </c>
      <c r="J5" s="339" t="s">
        <v>1421</v>
      </c>
      <c r="K5" s="304" t="s">
        <v>760</v>
      </c>
      <c r="L5" s="306" t="s">
        <v>761</v>
      </c>
      <c r="M5" s="303" t="s">
        <v>759</v>
      </c>
      <c r="N5" s="304" t="s">
        <v>760</v>
      </c>
    </row>
    <row r="6" spans="1:14" ht="30" customHeight="1">
      <c r="A6" s="460" t="s">
        <v>227</v>
      </c>
      <c r="B6" s="729">
        <f>SUM(B7:B23)</f>
        <v>35521</v>
      </c>
      <c r="C6" s="730">
        <f>SUM(C7:C23)</f>
        <v>2264</v>
      </c>
      <c r="D6" s="730">
        <f t="shared" ref="D6:H6" si="0">SUM(D7:D23)</f>
        <v>7314</v>
      </c>
      <c r="E6" s="730">
        <f t="shared" si="0"/>
        <v>10132</v>
      </c>
      <c r="F6" s="730">
        <f t="shared" si="0"/>
        <v>7808</v>
      </c>
      <c r="G6" s="730">
        <f t="shared" si="0"/>
        <v>4814</v>
      </c>
      <c r="H6" s="731">
        <f t="shared" si="0"/>
        <v>3189</v>
      </c>
      <c r="I6" s="732">
        <f t="shared" ref="I6:N6" si="1">SUM(I7:I23)</f>
        <v>575704</v>
      </c>
      <c r="J6" s="730">
        <f t="shared" si="1"/>
        <v>17692</v>
      </c>
      <c r="K6" s="733">
        <f t="shared" si="1"/>
        <v>558012</v>
      </c>
      <c r="L6" s="730">
        <f t="shared" si="1"/>
        <v>3568</v>
      </c>
      <c r="M6" s="730">
        <f t="shared" si="1"/>
        <v>1681</v>
      </c>
      <c r="N6" s="731">
        <f t="shared" si="1"/>
        <v>1887</v>
      </c>
    </row>
    <row r="7" spans="1:14" ht="30" customHeight="1">
      <c r="A7" s="448" t="s">
        <v>318</v>
      </c>
      <c r="B7" s="734">
        <f>SUM(C7:H7)</f>
        <v>3742</v>
      </c>
      <c r="C7" s="570">
        <v>174</v>
      </c>
      <c r="D7" s="570">
        <v>599</v>
      </c>
      <c r="E7" s="570">
        <v>1063</v>
      </c>
      <c r="F7" s="570">
        <v>888</v>
      </c>
      <c r="G7" s="570">
        <v>584</v>
      </c>
      <c r="H7" s="571">
        <v>434</v>
      </c>
      <c r="I7" s="734">
        <f>J7+K7</f>
        <v>97277</v>
      </c>
      <c r="J7" s="570">
        <v>2658</v>
      </c>
      <c r="K7" s="571">
        <v>94619</v>
      </c>
      <c r="L7" s="734">
        <v>1618</v>
      </c>
      <c r="M7" s="570">
        <v>814</v>
      </c>
      <c r="N7" s="571">
        <v>804</v>
      </c>
    </row>
    <row r="8" spans="1:14" ht="30" customHeight="1">
      <c r="A8" s="448" t="s">
        <v>319</v>
      </c>
      <c r="B8" s="734">
        <f t="shared" ref="B8:B22" si="2">SUM(C8:H8)</f>
        <v>1204</v>
      </c>
      <c r="C8" s="570">
        <v>75</v>
      </c>
      <c r="D8" s="570">
        <v>268</v>
      </c>
      <c r="E8" s="570">
        <v>392</v>
      </c>
      <c r="F8" s="570">
        <v>285</v>
      </c>
      <c r="G8" s="570">
        <v>124</v>
      </c>
      <c r="H8" s="571">
        <v>60</v>
      </c>
      <c r="I8" s="734">
        <f t="shared" ref="I8:I23" si="3">J8+K8</f>
        <v>25757</v>
      </c>
      <c r="J8" s="570">
        <v>1076</v>
      </c>
      <c r="K8" s="571">
        <v>24681</v>
      </c>
      <c r="L8" s="734">
        <v>233</v>
      </c>
      <c r="M8" s="570">
        <v>138</v>
      </c>
      <c r="N8" s="571">
        <v>95</v>
      </c>
    </row>
    <row r="9" spans="1:14" ht="30" customHeight="1">
      <c r="A9" s="448" t="s">
        <v>320</v>
      </c>
      <c r="B9" s="734">
        <f t="shared" si="2"/>
        <v>1032</v>
      </c>
      <c r="C9" s="570">
        <v>86</v>
      </c>
      <c r="D9" s="570">
        <v>273</v>
      </c>
      <c r="E9" s="570">
        <v>306</v>
      </c>
      <c r="F9" s="570">
        <v>202</v>
      </c>
      <c r="G9" s="570">
        <v>111</v>
      </c>
      <c r="H9" s="571">
        <v>54</v>
      </c>
      <c r="I9" s="734">
        <f t="shared" si="3"/>
        <v>23525</v>
      </c>
      <c r="J9" s="570">
        <v>1047</v>
      </c>
      <c r="K9" s="571">
        <v>22478</v>
      </c>
      <c r="L9" s="734">
        <v>154</v>
      </c>
      <c r="M9" s="570">
        <v>54</v>
      </c>
      <c r="N9" s="571">
        <v>100</v>
      </c>
    </row>
    <row r="10" spans="1:14" ht="30" customHeight="1">
      <c r="A10" s="448" t="s">
        <v>321</v>
      </c>
      <c r="B10" s="734">
        <f t="shared" si="2"/>
        <v>1502</v>
      </c>
      <c r="C10" s="570">
        <v>92</v>
      </c>
      <c r="D10" s="570">
        <v>306</v>
      </c>
      <c r="E10" s="570">
        <v>457</v>
      </c>
      <c r="F10" s="570">
        <v>347</v>
      </c>
      <c r="G10" s="570">
        <v>189</v>
      </c>
      <c r="H10" s="571">
        <v>111</v>
      </c>
      <c r="I10" s="734">
        <f t="shared" si="3"/>
        <v>31347</v>
      </c>
      <c r="J10" s="570">
        <v>1297</v>
      </c>
      <c r="K10" s="571">
        <v>30050</v>
      </c>
      <c r="L10" s="734">
        <v>51</v>
      </c>
      <c r="M10" s="570">
        <v>22</v>
      </c>
      <c r="N10" s="571">
        <v>29</v>
      </c>
    </row>
    <row r="11" spans="1:14" ht="30" customHeight="1">
      <c r="A11" s="448" t="s">
        <v>322</v>
      </c>
      <c r="B11" s="734">
        <f t="shared" si="2"/>
        <v>881</v>
      </c>
      <c r="C11" s="570">
        <v>56</v>
      </c>
      <c r="D11" s="570">
        <v>210</v>
      </c>
      <c r="E11" s="570">
        <v>298</v>
      </c>
      <c r="F11" s="570">
        <v>159</v>
      </c>
      <c r="G11" s="570">
        <v>89</v>
      </c>
      <c r="H11" s="571">
        <v>69</v>
      </c>
      <c r="I11" s="734">
        <f t="shared" si="3"/>
        <v>20031</v>
      </c>
      <c r="J11" s="570">
        <v>901</v>
      </c>
      <c r="K11" s="571">
        <v>19130</v>
      </c>
      <c r="L11" s="734">
        <v>108</v>
      </c>
      <c r="M11" s="570">
        <v>71</v>
      </c>
      <c r="N11" s="571">
        <v>37</v>
      </c>
    </row>
    <row r="12" spans="1:14" ht="30" customHeight="1">
      <c r="A12" s="448" t="s">
        <v>323</v>
      </c>
      <c r="B12" s="734">
        <f t="shared" si="2"/>
        <v>961</v>
      </c>
      <c r="C12" s="570">
        <v>92</v>
      </c>
      <c r="D12" s="570">
        <v>245</v>
      </c>
      <c r="E12" s="570">
        <v>282</v>
      </c>
      <c r="F12" s="570">
        <v>178</v>
      </c>
      <c r="G12" s="570">
        <v>108</v>
      </c>
      <c r="H12" s="571">
        <v>56</v>
      </c>
      <c r="I12" s="734">
        <f t="shared" si="3"/>
        <v>16372</v>
      </c>
      <c r="J12" s="570">
        <v>668</v>
      </c>
      <c r="K12" s="571">
        <v>15704</v>
      </c>
      <c r="L12" s="734">
        <v>13</v>
      </c>
      <c r="M12" s="570">
        <v>1</v>
      </c>
      <c r="N12" s="571">
        <v>12</v>
      </c>
    </row>
    <row r="13" spans="1:14" ht="30" customHeight="1">
      <c r="A13" s="448" t="s">
        <v>324</v>
      </c>
      <c r="B13" s="734">
        <f t="shared" si="2"/>
        <v>781</v>
      </c>
      <c r="C13" s="570">
        <v>46</v>
      </c>
      <c r="D13" s="570">
        <v>154</v>
      </c>
      <c r="E13" s="570">
        <v>243</v>
      </c>
      <c r="F13" s="570">
        <v>210</v>
      </c>
      <c r="G13" s="570">
        <v>74</v>
      </c>
      <c r="H13" s="571">
        <v>54</v>
      </c>
      <c r="I13" s="734">
        <f t="shared" si="3"/>
        <v>11794</v>
      </c>
      <c r="J13" s="570">
        <v>224</v>
      </c>
      <c r="K13" s="571">
        <v>11570</v>
      </c>
      <c r="L13" s="734">
        <v>17</v>
      </c>
      <c r="M13" s="570">
        <v>4</v>
      </c>
      <c r="N13" s="571">
        <v>13</v>
      </c>
    </row>
    <row r="14" spans="1:14" s="107" customFormat="1" ht="30" customHeight="1">
      <c r="A14" s="449" t="s">
        <v>870</v>
      </c>
      <c r="B14" s="734">
        <f t="shared" si="2"/>
        <v>95</v>
      </c>
      <c r="C14" s="735">
        <v>5</v>
      </c>
      <c r="D14" s="735">
        <v>15</v>
      </c>
      <c r="E14" s="735">
        <v>24</v>
      </c>
      <c r="F14" s="735">
        <v>22</v>
      </c>
      <c r="G14" s="735">
        <v>19</v>
      </c>
      <c r="H14" s="736">
        <v>10</v>
      </c>
      <c r="I14" s="734">
        <f t="shared" si="3"/>
        <v>2432</v>
      </c>
      <c r="J14" s="735">
        <v>44</v>
      </c>
      <c r="K14" s="736">
        <v>2388</v>
      </c>
      <c r="L14" s="734">
        <v>0</v>
      </c>
      <c r="M14" s="735">
        <v>0</v>
      </c>
      <c r="N14" s="736">
        <v>0</v>
      </c>
    </row>
    <row r="15" spans="1:14" ht="30" customHeight="1">
      <c r="A15" s="448" t="s">
        <v>325</v>
      </c>
      <c r="B15" s="734">
        <f t="shared" si="2"/>
        <v>8582</v>
      </c>
      <c r="C15" s="570">
        <v>590</v>
      </c>
      <c r="D15" s="570">
        <v>1768</v>
      </c>
      <c r="E15" s="570">
        <v>2398</v>
      </c>
      <c r="F15" s="570">
        <v>1823</v>
      </c>
      <c r="G15" s="570">
        <v>1154</v>
      </c>
      <c r="H15" s="571">
        <v>849</v>
      </c>
      <c r="I15" s="734">
        <f t="shared" si="3"/>
        <v>150293</v>
      </c>
      <c r="J15" s="570">
        <v>3408</v>
      </c>
      <c r="K15" s="571">
        <v>146885</v>
      </c>
      <c r="L15" s="734">
        <v>234</v>
      </c>
      <c r="M15" s="570">
        <v>104</v>
      </c>
      <c r="N15" s="571">
        <v>130</v>
      </c>
    </row>
    <row r="16" spans="1:14" ht="30" customHeight="1">
      <c r="A16" s="448" t="s">
        <v>326</v>
      </c>
      <c r="B16" s="734">
        <f t="shared" si="2"/>
        <v>1407</v>
      </c>
      <c r="C16" s="570">
        <v>82</v>
      </c>
      <c r="D16" s="570">
        <v>301</v>
      </c>
      <c r="E16" s="570">
        <v>369</v>
      </c>
      <c r="F16" s="570">
        <v>311</v>
      </c>
      <c r="G16" s="570">
        <v>207</v>
      </c>
      <c r="H16" s="571">
        <v>137</v>
      </c>
      <c r="I16" s="734">
        <f t="shared" si="3"/>
        <v>19962</v>
      </c>
      <c r="J16" s="570">
        <v>748</v>
      </c>
      <c r="K16" s="571">
        <v>19214</v>
      </c>
      <c r="L16" s="734">
        <v>112</v>
      </c>
      <c r="M16" s="570">
        <v>36</v>
      </c>
      <c r="N16" s="571">
        <v>76</v>
      </c>
    </row>
    <row r="17" spans="1:14" ht="30" customHeight="1">
      <c r="A17" s="448" t="s">
        <v>327</v>
      </c>
      <c r="B17" s="734">
        <f t="shared" si="2"/>
        <v>1265</v>
      </c>
      <c r="C17" s="570">
        <v>48</v>
      </c>
      <c r="D17" s="570">
        <v>237</v>
      </c>
      <c r="E17" s="570">
        <v>360</v>
      </c>
      <c r="F17" s="570">
        <v>317</v>
      </c>
      <c r="G17" s="570">
        <v>197</v>
      </c>
      <c r="H17" s="571">
        <v>106</v>
      </c>
      <c r="I17" s="734">
        <f t="shared" si="3"/>
        <v>23369</v>
      </c>
      <c r="J17" s="570">
        <v>617</v>
      </c>
      <c r="K17" s="571">
        <v>22752</v>
      </c>
      <c r="L17" s="734">
        <v>37</v>
      </c>
      <c r="M17" s="570">
        <v>16</v>
      </c>
      <c r="N17" s="571">
        <v>21</v>
      </c>
    </row>
    <row r="18" spans="1:14" ht="30" customHeight="1">
      <c r="A18" s="448" t="s">
        <v>328</v>
      </c>
      <c r="B18" s="734">
        <f t="shared" si="2"/>
        <v>2119</v>
      </c>
      <c r="C18" s="570">
        <v>119</v>
      </c>
      <c r="D18" s="570">
        <v>432</v>
      </c>
      <c r="E18" s="570">
        <v>558</v>
      </c>
      <c r="F18" s="570">
        <v>540</v>
      </c>
      <c r="G18" s="570">
        <v>309</v>
      </c>
      <c r="H18" s="571">
        <v>161</v>
      </c>
      <c r="I18" s="734">
        <f t="shared" si="3"/>
        <v>29255</v>
      </c>
      <c r="J18" s="570">
        <v>725</v>
      </c>
      <c r="K18" s="571">
        <v>28530</v>
      </c>
      <c r="L18" s="734">
        <v>70</v>
      </c>
      <c r="M18" s="570">
        <v>40</v>
      </c>
      <c r="N18" s="571">
        <v>30</v>
      </c>
    </row>
    <row r="19" spans="1:14" ht="30" customHeight="1">
      <c r="A19" s="448" t="s">
        <v>329</v>
      </c>
      <c r="B19" s="734">
        <f t="shared" si="2"/>
        <v>1897</v>
      </c>
      <c r="C19" s="570">
        <v>128</v>
      </c>
      <c r="D19" s="570">
        <v>404</v>
      </c>
      <c r="E19" s="570">
        <v>562</v>
      </c>
      <c r="F19" s="570">
        <v>413</v>
      </c>
      <c r="G19" s="570">
        <v>239</v>
      </c>
      <c r="H19" s="571">
        <v>151</v>
      </c>
      <c r="I19" s="734">
        <f t="shared" si="3"/>
        <v>23224</v>
      </c>
      <c r="J19" s="570">
        <v>1112</v>
      </c>
      <c r="K19" s="571">
        <v>22112</v>
      </c>
      <c r="L19" s="734">
        <v>411</v>
      </c>
      <c r="M19" s="570">
        <v>192</v>
      </c>
      <c r="N19" s="571">
        <v>219</v>
      </c>
    </row>
    <row r="20" spans="1:14" ht="30" customHeight="1">
      <c r="A20" s="448" t="s">
        <v>330</v>
      </c>
      <c r="B20" s="734">
        <f t="shared" si="2"/>
        <v>2552</v>
      </c>
      <c r="C20" s="570">
        <v>171</v>
      </c>
      <c r="D20" s="570">
        <v>547</v>
      </c>
      <c r="E20" s="570">
        <v>707</v>
      </c>
      <c r="F20" s="570">
        <v>539</v>
      </c>
      <c r="G20" s="570">
        <v>336</v>
      </c>
      <c r="H20" s="571">
        <v>252</v>
      </c>
      <c r="I20" s="734">
        <f t="shared" si="3"/>
        <v>24870</v>
      </c>
      <c r="J20" s="570">
        <v>884</v>
      </c>
      <c r="K20" s="571">
        <v>23986</v>
      </c>
      <c r="L20" s="734">
        <v>51</v>
      </c>
      <c r="M20" s="570">
        <v>19</v>
      </c>
      <c r="N20" s="571">
        <v>32</v>
      </c>
    </row>
    <row r="21" spans="1:14" ht="30" customHeight="1">
      <c r="A21" s="448" t="s">
        <v>331</v>
      </c>
      <c r="B21" s="734">
        <f t="shared" si="2"/>
        <v>3839</v>
      </c>
      <c r="C21" s="570">
        <v>268</v>
      </c>
      <c r="D21" s="570">
        <v>748</v>
      </c>
      <c r="E21" s="570">
        <v>1000</v>
      </c>
      <c r="F21" s="570">
        <v>820</v>
      </c>
      <c r="G21" s="570">
        <v>605</v>
      </c>
      <c r="H21" s="571">
        <v>398</v>
      </c>
      <c r="I21" s="734">
        <f t="shared" si="3"/>
        <v>25354</v>
      </c>
      <c r="J21" s="570">
        <v>795</v>
      </c>
      <c r="K21" s="571">
        <v>24559</v>
      </c>
      <c r="L21" s="734">
        <v>233</v>
      </c>
      <c r="M21" s="570">
        <v>73</v>
      </c>
      <c r="N21" s="571">
        <v>160</v>
      </c>
    </row>
    <row r="22" spans="1:14" ht="30" customHeight="1">
      <c r="A22" s="448" t="s">
        <v>332</v>
      </c>
      <c r="B22" s="734">
        <f t="shared" si="2"/>
        <v>2934</v>
      </c>
      <c r="C22" s="570">
        <v>173</v>
      </c>
      <c r="D22" s="570">
        <v>630</v>
      </c>
      <c r="E22" s="570">
        <v>914</v>
      </c>
      <c r="F22" s="570">
        <v>605</v>
      </c>
      <c r="G22" s="570">
        <v>372</v>
      </c>
      <c r="H22" s="571">
        <v>240</v>
      </c>
      <c r="I22" s="734">
        <f t="shared" si="3"/>
        <v>38963</v>
      </c>
      <c r="J22" s="570">
        <v>997</v>
      </c>
      <c r="K22" s="571">
        <v>37966</v>
      </c>
      <c r="L22" s="734">
        <v>189</v>
      </c>
      <c r="M22" s="570">
        <v>80</v>
      </c>
      <c r="N22" s="571">
        <v>109</v>
      </c>
    </row>
    <row r="23" spans="1:14" ht="30" customHeight="1" thickBot="1">
      <c r="A23" s="95" t="s">
        <v>333</v>
      </c>
      <c r="B23" s="737">
        <f>SUM(C23:H23)</f>
        <v>728</v>
      </c>
      <c r="C23" s="574">
        <v>59</v>
      </c>
      <c r="D23" s="574">
        <v>177</v>
      </c>
      <c r="E23" s="574">
        <v>199</v>
      </c>
      <c r="F23" s="574">
        <v>149</v>
      </c>
      <c r="G23" s="574">
        <v>97</v>
      </c>
      <c r="H23" s="575">
        <v>47</v>
      </c>
      <c r="I23" s="737">
        <f t="shared" si="3"/>
        <v>11879</v>
      </c>
      <c r="J23" s="574">
        <v>491</v>
      </c>
      <c r="K23" s="575">
        <v>11388</v>
      </c>
      <c r="L23" s="737">
        <v>37</v>
      </c>
      <c r="M23" s="574">
        <v>17</v>
      </c>
      <c r="N23" s="575">
        <v>20</v>
      </c>
    </row>
  </sheetData>
  <mergeCells count="5">
    <mergeCell ref="B4:H4"/>
    <mergeCell ref="A4:A5"/>
    <mergeCell ref="A1:N1"/>
    <mergeCell ref="I4:K4"/>
    <mergeCell ref="L4:N4"/>
  </mergeCells>
  <phoneticPr fontId="9" type="noConversion"/>
  <pageMargins left="0.7" right="0.7" top="0.75" bottom="0.57999999999999996" header="0.3" footer="0.3"/>
  <pageSetup paperSize="9" scale="75" orientation="landscape" r:id="rId1"/>
  <ignoredErrors>
    <ignoredError sqref="B7:B8 B9:B23" formulaRange="1"/>
  </ignoredErrors>
</worksheet>
</file>

<file path=xl/worksheets/sheet49.xml><?xml version="1.0" encoding="utf-8"?>
<worksheet xmlns="http://schemas.openxmlformats.org/spreadsheetml/2006/main" xmlns:r="http://schemas.openxmlformats.org/officeDocument/2006/relationships">
  <dimension ref="A1:M27"/>
  <sheetViews>
    <sheetView zoomScale="80" zoomScaleNormal="80" workbookViewId="0">
      <selection activeCell="U21" sqref="U21"/>
    </sheetView>
  </sheetViews>
  <sheetFormatPr defaultRowHeight="16.5"/>
  <cols>
    <col min="2" max="2" width="11" customWidth="1"/>
    <col min="3" max="3" width="10.5" bestFit="1" customWidth="1"/>
    <col min="4" max="4" width="10.5" style="14" bestFit="1" customWidth="1"/>
    <col min="5" max="5" width="9.375" style="14" bestFit="1" customWidth="1"/>
    <col min="6" max="6" width="10.5" style="14" bestFit="1" customWidth="1"/>
    <col min="7" max="7" width="10.5" bestFit="1" customWidth="1"/>
    <col min="8" max="8" width="9.375" bestFit="1" customWidth="1"/>
    <col min="9" max="9" width="10.5" bestFit="1" customWidth="1"/>
    <col min="10" max="10" width="10.5" style="14" bestFit="1" customWidth="1"/>
    <col min="11" max="11" width="9.375" style="14" bestFit="1" customWidth="1"/>
    <col min="12" max="12" width="9" bestFit="1" customWidth="1"/>
    <col min="13" max="13" width="10.5" bestFit="1" customWidth="1"/>
  </cols>
  <sheetData>
    <row r="1" spans="1:13" ht="26.25">
      <c r="A1" s="1331" t="s">
        <v>517</v>
      </c>
      <c r="B1" s="1331"/>
      <c r="C1" s="1331"/>
      <c r="D1" s="1331"/>
      <c r="E1" s="1331"/>
      <c r="F1" s="1331"/>
      <c r="G1" s="1331"/>
      <c r="H1" s="1331"/>
      <c r="I1" s="1331"/>
      <c r="J1" s="1331"/>
      <c r="K1" s="1331"/>
      <c r="L1" s="1331"/>
    </row>
    <row r="2" spans="1:13" ht="24">
      <c r="A2" s="34" t="s">
        <v>596</v>
      </c>
      <c r="B2" s="4"/>
      <c r="C2" s="4"/>
      <c r="D2" s="4"/>
      <c r="E2" s="4"/>
      <c r="F2" s="4"/>
      <c r="G2" s="1"/>
      <c r="H2" s="1"/>
      <c r="I2" s="1"/>
      <c r="J2" s="1"/>
      <c r="K2" s="1"/>
      <c r="L2" s="1"/>
    </row>
    <row r="3" spans="1:13" ht="17.25" customHeight="1" thickBot="1">
      <c r="A3" s="130"/>
      <c r="B3" s="36"/>
      <c r="C3" s="121"/>
      <c r="D3" s="107"/>
      <c r="E3" s="107"/>
      <c r="F3" s="522" t="s">
        <v>959</v>
      </c>
      <c r="G3" s="107"/>
      <c r="H3" s="109"/>
      <c r="I3" s="122"/>
      <c r="J3" s="107"/>
      <c r="K3" s="28"/>
      <c r="L3" s="208" t="s">
        <v>763</v>
      </c>
    </row>
    <row r="4" spans="1:13" s="107" customFormat="1" ht="16.5" customHeight="1">
      <c r="A4" s="1769" t="s">
        <v>519</v>
      </c>
      <c r="B4" s="1648" t="s">
        <v>762</v>
      </c>
      <c r="C4" s="1712"/>
      <c r="D4" s="1712"/>
      <c r="E4" s="1712"/>
      <c r="F4" s="1712"/>
      <c r="G4" s="1712"/>
      <c r="H4" s="1712"/>
      <c r="I4" s="1712"/>
      <c r="J4" s="1712"/>
      <c r="K4" s="1712"/>
      <c r="L4" s="1714"/>
    </row>
    <row r="5" spans="1:13">
      <c r="A5" s="1770"/>
      <c r="B5" s="1649" t="s">
        <v>227</v>
      </c>
      <c r="C5" s="1766" t="s">
        <v>390</v>
      </c>
      <c r="D5" s="1766"/>
      <c r="E5" s="1766"/>
      <c r="F5" s="1766" t="s">
        <v>391</v>
      </c>
      <c r="G5" s="1766"/>
      <c r="H5" s="1766"/>
      <c r="I5" s="1766" t="s">
        <v>392</v>
      </c>
      <c r="J5" s="1766"/>
      <c r="K5" s="1766"/>
      <c r="L5" s="1767" t="s">
        <v>438</v>
      </c>
    </row>
    <row r="6" spans="1:13" ht="17.25" thickBot="1">
      <c r="A6" s="1771"/>
      <c r="B6" s="1768"/>
      <c r="C6" s="209" t="s">
        <v>577</v>
      </c>
      <c r="D6" s="209" t="s">
        <v>576</v>
      </c>
      <c r="E6" s="209" t="s">
        <v>575</v>
      </c>
      <c r="F6" s="209" t="s">
        <v>577</v>
      </c>
      <c r="G6" s="209" t="s">
        <v>576</v>
      </c>
      <c r="H6" s="209" t="s">
        <v>575</v>
      </c>
      <c r="I6" s="209" t="s">
        <v>577</v>
      </c>
      <c r="J6" s="209" t="s">
        <v>576</v>
      </c>
      <c r="K6" s="209" t="s">
        <v>575</v>
      </c>
      <c r="L6" s="1715"/>
    </row>
    <row r="7" spans="1:13" ht="18.75" customHeight="1">
      <c r="A7" s="588" t="s">
        <v>227</v>
      </c>
      <c r="B7" s="590">
        <f>SUM(B8:B24)</f>
        <v>680852</v>
      </c>
      <c r="C7" s="351">
        <f t="shared" ref="C7:L7" si="0">SUM(C8:C24)</f>
        <v>134585</v>
      </c>
      <c r="D7" s="351">
        <f t="shared" si="0"/>
        <v>132764</v>
      </c>
      <c r="E7" s="351">
        <f t="shared" si="0"/>
        <v>1821</v>
      </c>
      <c r="F7" s="351">
        <f t="shared" si="0"/>
        <v>254151</v>
      </c>
      <c r="G7" s="351">
        <f t="shared" si="0"/>
        <v>252667</v>
      </c>
      <c r="H7" s="351">
        <f t="shared" si="0"/>
        <v>1484</v>
      </c>
      <c r="I7" s="351">
        <f t="shared" si="0"/>
        <v>291832</v>
      </c>
      <c r="J7" s="351">
        <f t="shared" si="0"/>
        <v>290591</v>
      </c>
      <c r="K7" s="351">
        <f t="shared" si="0"/>
        <v>1241</v>
      </c>
      <c r="L7" s="589">
        <f t="shared" si="0"/>
        <v>284</v>
      </c>
    </row>
    <row r="8" spans="1:13" ht="30" customHeight="1">
      <c r="A8" s="325" t="s">
        <v>318</v>
      </c>
      <c r="B8" s="591">
        <f>C8+F8+I8+L8</f>
        <v>102343</v>
      </c>
      <c r="C8" s="99">
        <f>D8+E8</f>
        <v>19699</v>
      </c>
      <c r="D8" s="99">
        <v>19271</v>
      </c>
      <c r="E8" s="99">
        <v>428</v>
      </c>
      <c r="F8" s="99">
        <f>G8+H8</f>
        <v>37687</v>
      </c>
      <c r="G8" s="99">
        <v>37276</v>
      </c>
      <c r="H8" s="99">
        <v>411</v>
      </c>
      <c r="I8" s="450">
        <f>J8+K8</f>
        <v>44897</v>
      </c>
      <c r="J8" s="450">
        <v>44509</v>
      </c>
      <c r="K8" s="450">
        <v>388</v>
      </c>
      <c r="L8" s="565">
        <v>60</v>
      </c>
      <c r="M8" s="559"/>
    </row>
    <row r="9" spans="1:13" ht="30" customHeight="1">
      <c r="A9" s="345" t="s">
        <v>319</v>
      </c>
      <c r="B9" s="194">
        <f t="shared" ref="B9:B24" si="1">C9+F9+I9+L9</f>
        <v>34765</v>
      </c>
      <c r="C9" s="99">
        <f t="shared" ref="C9:C24" si="2">D9+E9</f>
        <v>5634</v>
      </c>
      <c r="D9" s="99">
        <v>5522</v>
      </c>
      <c r="E9" s="99">
        <v>112</v>
      </c>
      <c r="F9" s="99">
        <f t="shared" ref="F9:F24" si="3">G9+H9</f>
        <v>13363</v>
      </c>
      <c r="G9" s="99">
        <v>13307</v>
      </c>
      <c r="H9" s="99">
        <v>56</v>
      </c>
      <c r="I9" s="450">
        <f t="shared" ref="I9:I24" si="4">J9+K9</f>
        <v>15744</v>
      </c>
      <c r="J9" s="450">
        <v>15715</v>
      </c>
      <c r="K9" s="450">
        <v>29</v>
      </c>
      <c r="L9" s="565">
        <v>24</v>
      </c>
      <c r="M9" s="529"/>
    </row>
    <row r="10" spans="1:13" ht="30" customHeight="1">
      <c r="A10" s="345" t="s">
        <v>320</v>
      </c>
      <c r="B10" s="194">
        <f t="shared" si="1"/>
        <v>28953</v>
      </c>
      <c r="C10" s="99">
        <f t="shared" si="2"/>
        <v>4633</v>
      </c>
      <c r="D10" s="99">
        <v>4555</v>
      </c>
      <c r="E10" s="99">
        <v>78</v>
      </c>
      <c r="F10" s="99">
        <f t="shared" si="3"/>
        <v>11281</v>
      </c>
      <c r="G10" s="99">
        <v>11245</v>
      </c>
      <c r="H10" s="99">
        <v>36</v>
      </c>
      <c r="I10" s="450">
        <f t="shared" si="4"/>
        <v>13022</v>
      </c>
      <c r="J10" s="450">
        <v>13001</v>
      </c>
      <c r="K10" s="450">
        <v>21</v>
      </c>
      <c r="L10" s="565">
        <v>17</v>
      </c>
      <c r="M10" s="529"/>
    </row>
    <row r="11" spans="1:13" ht="30" customHeight="1">
      <c r="A11" s="345" t="s">
        <v>321</v>
      </c>
      <c r="B11" s="194">
        <f t="shared" si="1"/>
        <v>40972</v>
      </c>
      <c r="C11" s="99">
        <f t="shared" si="2"/>
        <v>7315</v>
      </c>
      <c r="D11" s="99">
        <v>7226</v>
      </c>
      <c r="E11" s="99">
        <v>89</v>
      </c>
      <c r="F11" s="99">
        <f t="shared" si="3"/>
        <v>15040</v>
      </c>
      <c r="G11" s="99">
        <v>14970</v>
      </c>
      <c r="H11" s="99">
        <v>70</v>
      </c>
      <c r="I11" s="450">
        <f t="shared" si="4"/>
        <v>18595</v>
      </c>
      <c r="J11" s="450">
        <v>18525</v>
      </c>
      <c r="K11" s="450">
        <v>70</v>
      </c>
      <c r="L11" s="565">
        <v>22</v>
      </c>
      <c r="M11" s="529"/>
    </row>
    <row r="12" spans="1:13" ht="30" customHeight="1">
      <c r="A12" s="345" t="s">
        <v>322</v>
      </c>
      <c r="B12" s="194">
        <f t="shared" si="1"/>
        <v>22002</v>
      </c>
      <c r="C12" s="99">
        <f t="shared" si="2"/>
        <v>5092</v>
      </c>
      <c r="D12" s="99">
        <v>5023</v>
      </c>
      <c r="E12" s="99">
        <v>69</v>
      </c>
      <c r="F12" s="99">
        <f t="shared" si="3"/>
        <v>8239</v>
      </c>
      <c r="G12" s="99">
        <v>8213</v>
      </c>
      <c r="H12" s="99">
        <v>26</v>
      </c>
      <c r="I12" s="450">
        <f t="shared" si="4"/>
        <v>8671</v>
      </c>
      <c r="J12" s="450">
        <v>8658</v>
      </c>
      <c r="K12" s="450">
        <v>13</v>
      </c>
      <c r="L12" s="565">
        <v>0</v>
      </c>
      <c r="M12" s="529"/>
    </row>
    <row r="13" spans="1:13" ht="30" customHeight="1">
      <c r="A13" s="345" t="s">
        <v>323</v>
      </c>
      <c r="B13" s="194">
        <f t="shared" si="1"/>
        <v>25513</v>
      </c>
      <c r="C13" s="99">
        <f t="shared" si="2"/>
        <v>5062</v>
      </c>
      <c r="D13" s="99">
        <v>5017</v>
      </c>
      <c r="E13" s="99">
        <v>45</v>
      </c>
      <c r="F13" s="99">
        <f t="shared" si="3"/>
        <v>9682</v>
      </c>
      <c r="G13" s="99">
        <v>9658</v>
      </c>
      <c r="H13" s="99">
        <v>24</v>
      </c>
      <c r="I13" s="450">
        <f t="shared" si="4"/>
        <v>10769</v>
      </c>
      <c r="J13" s="450">
        <v>10755</v>
      </c>
      <c r="K13" s="450">
        <v>14</v>
      </c>
      <c r="L13" s="565">
        <v>0</v>
      </c>
      <c r="M13" s="529"/>
    </row>
    <row r="14" spans="1:13" ht="30" customHeight="1">
      <c r="A14" s="345" t="s">
        <v>324</v>
      </c>
      <c r="B14" s="194">
        <f t="shared" si="1"/>
        <v>16919</v>
      </c>
      <c r="C14" s="99">
        <f t="shared" si="2"/>
        <v>2593</v>
      </c>
      <c r="D14" s="99">
        <v>2563</v>
      </c>
      <c r="E14" s="99">
        <v>30</v>
      </c>
      <c r="F14" s="99">
        <f t="shared" si="3"/>
        <v>6414</v>
      </c>
      <c r="G14" s="99">
        <v>6387</v>
      </c>
      <c r="H14" s="99">
        <v>27</v>
      </c>
      <c r="I14" s="450">
        <f t="shared" si="4"/>
        <v>7912</v>
      </c>
      <c r="J14" s="450">
        <v>7892</v>
      </c>
      <c r="K14" s="450">
        <v>20</v>
      </c>
      <c r="L14" s="565">
        <v>0</v>
      </c>
      <c r="M14" s="529"/>
    </row>
    <row r="15" spans="1:13" ht="30" customHeight="1">
      <c r="A15" s="449" t="s">
        <v>870</v>
      </c>
      <c r="B15" s="194">
        <f t="shared" si="1"/>
        <v>1782</v>
      </c>
      <c r="C15" s="450">
        <f t="shared" si="2"/>
        <v>359</v>
      </c>
      <c r="D15" s="450">
        <v>351</v>
      </c>
      <c r="E15" s="450">
        <v>8</v>
      </c>
      <c r="F15" s="450">
        <f t="shared" si="3"/>
        <v>689</v>
      </c>
      <c r="G15" s="450">
        <v>684</v>
      </c>
      <c r="H15" s="450">
        <v>5</v>
      </c>
      <c r="I15" s="450">
        <f t="shared" si="4"/>
        <v>734</v>
      </c>
      <c r="J15" s="450">
        <v>732</v>
      </c>
      <c r="K15" s="450">
        <v>2</v>
      </c>
      <c r="L15" s="587">
        <v>0</v>
      </c>
      <c r="M15" s="529"/>
    </row>
    <row r="16" spans="1:13" s="107" customFormat="1" ht="30" customHeight="1">
      <c r="A16" s="345" t="s">
        <v>325</v>
      </c>
      <c r="B16" s="194">
        <f t="shared" si="1"/>
        <v>205564</v>
      </c>
      <c r="C16" s="99">
        <f t="shared" si="2"/>
        <v>41563</v>
      </c>
      <c r="D16" s="99">
        <v>40932</v>
      </c>
      <c r="E16" s="99">
        <v>631</v>
      </c>
      <c r="F16" s="99">
        <f t="shared" si="3"/>
        <v>75466</v>
      </c>
      <c r="G16" s="99">
        <v>74887</v>
      </c>
      <c r="H16" s="99">
        <v>579</v>
      </c>
      <c r="I16" s="450">
        <f t="shared" si="4"/>
        <v>88434</v>
      </c>
      <c r="J16" s="450">
        <v>87906</v>
      </c>
      <c r="K16" s="450">
        <v>528</v>
      </c>
      <c r="L16" s="104">
        <v>101</v>
      </c>
      <c r="M16" s="529"/>
    </row>
    <row r="17" spans="1:13" ht="30" customHeight="1">
      <c r="A17" s="345" t="s">
        <v>326</v>
      </c>
      <c r="B17" s="194">
        <f t="shared" si="1"/>
        <v>16455</v>
      </c>
      <c r="C17" s="99">
        <f t="shared" si="2"/>
        <v>3520</v>
      </c>
      <c r="D17" s="99">
        <v>3489</v>
      </c>
      <c r="E17" s="99">
        <v>31</v>
      </c>
      <c r="F17" s="99">
        <f t="shared" si="3"/>
        <v>6317</v>
      </c>
      <c r="G17" s="99">
        <v>6296</v>
      </c>
      <c r="H17" s="99">
        <v>21</v>
      </c>
      <c r="I17" s="450">
        <f t="shared" si="4"/>
        <v>6618</v>
      </c>
      <c r="J17" s="450">
        <v>6608</v>
      </c>
      <c r="K17" s="450">
        <v>10</v>
      </c>
      <c r="L17" s="565">
        <v>0</v>
      </c>
      <c r="M17" s="529"/>
    </row>
    <row r="18" spans="1:13" ht="30" customHeight="1">
      <c r="A18" s="345" t="s">
        <v>327</v>
      </c>
      <c r="B18" s="194">
        <f t="shared" si="1"/>
        <v>18502</v>
      </c>
      <c r="C18" s="99">
        <f t="shared" si="2"/>
        <v>3457</v>
      </c>
      <c r="D18" s="99">
        <v>3436</v>
      </c>
      <c r="E18" s="99">
        <v>21</v>
      </c>
      <c r="F18" s="99">
        <f t="shared" si="3"/>
        <v>7138</v>
      </c>
      <c r="G18" s="99">
        <v>7109</v>
      </c>
      <c r="H18" s="99">
        <v>29</v>
      </c>
      <c r="I18" s="450">
        <f t="shared" si="4"/>
        <v>7904</v>
      </c>
      <c r="J18" s="450">
        <v>7896</v>
      </c>
      <c r="K18" s="450">
        <v>8</v>
      </c>
      <c r="L18" s="565">
        <v>3</v>
      </c>
      <c r="M18" s="529"/>
    </row>
    <row r="19" spans="1:13" ht="30" customHeight="1">
      <c r="A19" s="345" t="s">
        <v>328</v>
      </c>
      <c r="B19" s="194">
        <f t="shared" si="1"/>
        <v>28549</v>
      </c>
      <c r="C19" s="99">
        <f t="shared" si="2"/>
        <v>5669</v>
      </c>
      <c r="D19" s="99">
        <v>5639</v>
      </c>
      <c r="E19" s="99">
        <v>30</v>
      </c>
      <c r="F19" s="99">
        <f t="shared" si="3"/>
        <v>10889</v>
      </c>
      <c r="G19" s="99">
        <v>10844</v>
      </c>
      <c r="H19" s="99">
        <v>45</v>
      </c>
      <c r="I19" s="450">
        <f t="shared" si="4"/>
        <v>11990</v>
      </c>
      <c r="J19" s="450">
        <v>11953</v>
      </c>
      <c r="K19" s="450">
        <v>37</v>
      </c>
      <c r="L19" s="565">
        <v>1</v>
      </c>
      <c r="M19" s="529"/>
    </row>
    <row r="20" spans="1:13" ht="30" customHeight="1">
      <c r="A20" s="345" t="s">
        <v>329</v>
      </c>
      <c r="B20" s="194">
        <f t="shared" si="1"/>
        <v>23799</v>
      </c>
      <c r="C20" s="99">
        <f t="shared" si="2"/>
        <v>5848</v>
      </c>
      <c r="D20" s="99">
        <v>5810</v>
      </c>
      <c r="E20" s="99">
        <v>38</v>
      </c>
      <c r="F20" s="99">
        <f t="shared" si="3"/>
        <v>8770</v>
      </c>
      <c r="G20" s="99">
        <v>8749</v>
      </c>
      <c r="H20" s="99">
        <v>21</v>
      </c>
      <c r="I20" s="450">
        <f t="shared" si="4"/>
        <v>9173</v>
      </c>
      <c r="J20" s="450">
        <v>9154</v>
      </c>
      <c r="K20" s="450">
        <v>19</v>
      </c>
      <c r="L20" s="104">
        <v>8</v>
      </c>
      <c r="M20" s="529"/>
    </row>
    <row r="21" spans="1:13" ht="30" customHeight="1">
      <c r="A21" s="345" t="s">
        <v>330</v>
      </c>
      <c r="B21" s="194">
        <f t="shared" si="1"/>
        <v>17426</v>
      </c>
      <c r="C21" s="99">
        <f t="shared" si="2"/>
        <v>3592</v>
      </c>
      <c r="D21" s="99">
        <v>3569</v>
      </c>
      <c r="E21" s="99">
        <v>23</v>
      </c>
      <c r="F21" s="99">
        <f t="shared" si="3"/>
        <v>6574</v>
      </c>
      <c r="G21" s="99">
        <v>6563</v>
      </c>
      <c r="H21" s="99">
        <v>11</v>
      </c>
      <c r="I21" s="450">
        <f t="shared" si="4"/>
        <v>7260</v>
      </c>
      <c r="J21" s="450">
        <v>7252</v>
      </c>
      <c r="K21" s="450">
        <v>8</v>
      </c>
      <c r="L21" s="565">
        <v>0</v>
      </c>
      <c r="M21" s="529"/>
    </row>
    <row r="22" spans="1:13" ht="30" customHeight="1">
      <c r="A22" s="345" t="s">
        <v>331</v>
      </c>
      <c r="B22" s="194">
        <f t="shared" si="1"/>
        <v>36260</v>
      </c>
      <c r="C22" s="99">
        <f t="shared" si="2"/>
        <v>7359</v>
      </c>
      <c r="D22" s="99">
        <v>7278</v>
      </c>
      <c r="E22" s="99">
        <v>81</v>
      </c>
      <c r="F22" s="99">
        <f t="shared" si="3"/>
        <v>13588</v>
      </c>
      <c r="G22" s="99">
        <v>13548</v>
      </c>
      <c r="H22" s="99">
        <v>40</v>
      </c>
      <c r="I22" s="450">
        <f t="shared" si="4"/>
        <v>15280</v>
      </c>
      <c r="J22" s="450">
        <v>15249</v>
      </c>
      <c r="K22" s="450">
        <v>31</v>
      </c>
      <c r="L22" s="565">
        <v>33</v>
      </c>
      <c r="M22" s="529"/>
    </row>
    <row r="23" spans="1:13" ht="30" customHeight="1">
      <c r="A23" s="345" t="s">
        <v>332</v>
      </c>
      <c r="B23" s="194">
        <f t="shared" si="1"/>
        <v>52388</v>
      </c>
      <c r="C23" s="99">
        <f t="shared" si="2"/>
        <v>10550</v>
      </c>
      <c r="D23" s="99">
        <v>10453</v>
      </c>
      <c r="E23" s="99">
        <v>97</v>
      </c>
      <c r="F23" s="99">
        <f t="shared" si="3"/>
        <v>19777</v>
      </c>
      <c r="G23" s="99">
        <v>19701</v>
      </c>
      <c r="H23" s="99">
        <v>76</v>
      </c>
      <c r="I23" s="450">
        <f t="shared" si="4"/>
        <v>22046</v>
      </c>
      <c r="J23" s="450">
        <v>22007</v>
      </c>
      <c r="K23" s="450">
        <v>39</v>
      </c>
      <c r="L23" s="565">
        <v>15</v>
      </c>
      <c r="M23" s="529"/>
    </row>
    <row r="24" spans="1:13" ht="30" customHeight="1" thickBot="1">
      <c r="A24" s="346" t="s">
        <v>333</v>
      </c>
      <c r="B24" s="195">
        <f t="shared" si="1"/>
        <v>8660</v>
      </c>
      <c r="C24" s="105">
        <f t="shared" si="2"/>
        <v>2640</v>
      </c>
      <c r="D24" s="105">
        <v>2630</v>
      </c>
      <c r="E24" s="105">
        <v>10</v>
      </c>
      <c r="F24" s="105">
        <f t="shared" si="3"/>
        <v>3237</v>
      </c>
      <c r="G24" s="105">
        <v>3230</v>
      </c>
      <c r="H24" s="105">
        <v>7</v>
      </c>
      <c r="I24" s="105">
        <f t="shared" si="4"/>
        <v>2783</v>
      </c>
      <c r="J24" s="105">
        <v>2779</v>
      </c>
      <c r="K24" s="105">
        <v>4</v>
      </c>
      <c r="L24" s="567">
        <v>0</v>
      </c>
      <c r="M24" s="529"/>
    </row>
    <row r="25" spans="1:13" ht="30" customHeight="1">
      <c r="M25" s="529"/>
    </row>
    <row r="26" spans="1:13" ht="67.5" customHeight="1">
      <c r="A26" s="1765" t="s">
        <v>1467</v>
      </c>
      <c r="B26" s="1765"/>
      <c r="C26" s="1765"/>
      <c r="D26" s="1765"/>
      <c r="E26" s="1765"/>
      <c r="F26" s="1765"/>
      <c r="G26" s="1765"/>
      <c r="H26" s="1765"/>
      <c r="I26" s="1765"/>
      <c r="J26" s="1765"/>
      <c r="K26" s="1765"/>
      <c r="L26" s="1765"/>
    </row>
    <row r="27" spans="1:13" ht="63.75" customHeight="1"/>
  </sheetData>
  <mergeCells count="9">
    <mergeCell ref="A26:L26"/>
    <mergeCell ref="I5:K5"/>
    <mergeCell ref="A1:L1"/>
    <mergeCell ref="B4:L4"/>
    <mergeCell ref="L5:L6"/>
    <mergeCell ref="B5:B6"/>
    <mergeCell ref="A4:A6"/>
    <mergeCell ref="C5:E5"/>
    <mergeCell ref="F5:H5"/>
  </mergeCells>
  <phoneticPr fontId="9" type="noConversion"/>
  <pageMargins left="0.23622047244094491" right="0.19685039370078741" top="0.74803149606299213" bottom="0.62992125984251968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E6" sqref="E6"/>
    </sheetView>
  </sheetViews>
  <sheetFormatPr defaultRowHeight="16.5"/>
  <cols>
    <col min="1" max="1" width="12.125" customWidth="1"/>
    <col min="2" max="2" width="9.5" bestFit="1" customWidth="1"/>
    <col min="3" max="3" width="11.25" customWidth="1"/>
    <col min="4" max="5" width="12.5" customWidth="1"/>
    <col min="6" max="9" width="11.25" customWidth="1"/>
  </cols>
  <sheetData>
    <row r="1" spans="1:10" ht="26.25">
      <c r="A1" s="1358" t="s">
        <v>700</v>
      </c>
      <c r="B1" s="1358"/>
      <c r="C1" s="1358"/>
      <c r="D1" s="1358"/>
      <c r="E1" s="1358"/>
      <c r="F1" s="1358"/>
      <c r="G1" s="1358"/>
      <c r="H1" s="1358"/>
      <c r="I1" s="1358"/>
      <c r="J1" s="9"/>
    </row>
    <row r="2" spans="1:10" ht="16.5" customHeight="1">
      <c r="A2" s="17" t="s">
        <v>701</v>
      </c>
      <c r="B2" s="17"/>
      <c r="C2" s="18"/>
      <c r="D2" s="19"/>
      <c r="E2" s="19"/>
      <c r="F2" s="19"/>
      <c r="G2" s="19"/>
      <c r="H2" s="19"/>
      <c r="I2" s="19"/>
      <c r="J2" s="4"/>
    </row>
    <row r="3" spans="1:10" ht="16.5" customHeight="1">
      <c r="A3" s="20" t="s">
        <v>702</v>
      </c>
      <c r="B3" s="20"/>
      <c r="C3" s="18"/>
      <c r="D3" s="19"/>
      <c r="E3" s="19"/>
      <c r="F3" s="19"/>
      <c r="G3" s="19"/>
      <c r="H3" s="19"/>
      <c r="I3" s="19"/>
      <c r="J3" s="4"/>
    </row>
    <row r="4" spans="1:10" ht="17.25" thickBot="1">
      <c r="A4" s="21"/>
      <c r="B4" s="21"/>
      <c r="C4" s="21"/>
      <c r="D4" s="522" t="s">
        <v>959</v>
      </c>
      <c r="E4" s="18"/>
      <c r="F4" s="18"/>
      <c r="G4" s="18"/>
      <c r="H4" s="18"/>
      <c r="I4" s="22" t="s">
        <v>241</v>
      </c>
    </row>
    <row r="5" spans="1:10" ht="37.5" customHeight="1" thickBot="1">
      <c r="A5" s="470" t="s">
        <v>230</v>
      </c>
      <c r="B5" s="464" t="s">
        <v>231</v>
      </c>
      <c r="C5" s="541" t="s">
        <v>694</v>
      </c>
      <c r="D5" s="541" t="s">
        <v>943</v>
      </c>
      <c r="E5" s="542" t="s">
        <v>944</v>
      </c>
      <c r="F5" s="541" t="s">
        <v>945</v>
      </c>
      <c r="G5" s="541" t="s">
        <v>696</v>
      </c>
      <c r="H5" s="541" t="s">
        <v>695</v>
      </c>
      <c r="I5" s="544" t="s">
        <v>697</v>
      </c>
    </row>
    <row r="6" spans="1:10" ht="30" customHeight="1" thickBot="1">
      <c r="A6" s="167" t="s">
        <v>231</v>
      </c>
      <c r="B6" s="917">
        <f>SUM(C6:I6)</f>
        <v>43770</v>
      </c>
      <c r="C6" s="918">
        <f>SUM(C7:C23)</f>
        <v>2332</v>
      </c>
      <c r="D6" s="918">
        <f t="shared" ref="D6:G6" si="0">SUM(D7:D23)</f>
        <v>1439</v>
      </c>
      <c r="E6" s="918">
        <f t="shared" si="0"/>
        <v>868</v>
      </c>
      <c r="F6" s="918">
        <f t="shared" si="0"/>
        <v>14751</v>
      </c>
      <c r="G6" s="918">
        <f t="shared" si="0"/>
        <v>23632</v>
      </c>
      <c r="H6" s="918">
        <f>SUM(H7:H23)</f>
        <v>129</v>
      </c>
      <c r="I6" s="919">
        <f>SUM(I7:I23)</f>
        <v>619</v>
      </c>
    </row>
    <row r="7" spans="1:10" ht="30" customHeight="1">
      <c r="A7" s="91" t="s">
        <v>242</v>
      </c>
      <c r="B7" s="920">
        <f>SUM(C7:I7)</f>
        <v>6742</v>
      </c>
      <c r="C7" s="921">
        <v>750</v>
      </c>
      <c r="D7" s="921">
        <v>39</v>
      </c>
      <c r="E7" s="921">
        <v>167</v>
      </c>
      <c r="F7" s="921">
        <v>2337</v>
      </c>
      <c r="G7" s="921">
        <v>3258</v>
      </c>
      <c r="H7" s="921">
        <v>26</v>
      </c>
      <c r="I7" s="922">
        <v>165</v>
      </c>
      <c r="J7" s="220"/>
    </row>
    <row r="8" spans="1:10" ht="30" customHeight="1">
      <c r="A8" s="88" t="s">
        <v>293</v>
      </c>
      <c r="B8" s="923">
        <f>SUM(C8:I8)</f>
        <v>1897</v>
      </c>
      <c r="C8" s="722">
        <v>152</v>
      </c>
      <c r="D8" s="722">
        <v>84</v>
      </c>
      <c r="E8" s="722">
        <v>38</v>
      </c>
      <c r="F8" s="722">
        <v>814</v>
      </c>
      <c r="G8" s="722">
        <v>776</v>
      </c>
      <c r="H8" s="722">
        <v>5</v>
      </c>
      <c r="I8" s="924">
        <v>28</v>
      </c>
      <c r="J8" s="220"/>
    </row>
    <row r="9" spans="1:10" ht="30" customHeight="1">
      <c r="A9" s="90" t="s">
        <v>244</v>
      </c>
      <c r="B9" s="923">
        <f t="shared" ref="B9:B23" si="1">SUM(C9:I9)</f>
        <v>1590</v>
      </c>
      <c r="C9" s="722">
        <v>39</v>
      </c>
      <c r="D9" s="722">
        <v>123</v>
      </c>
      <c r="E9" s="722">
        <v>34</v>
      </c>
      <c r="F9" s="722">
        <v>726</v>
      </c>
      <c r="G9" s="722">
        <v>646</v>
      </c>
      <c r="H9" s="722">
        <v>5</v>
      </c>
      <c r="I9" s="924">
        <v>17</v>
      </c>
      <c r="J9" s="220"/>
    </row>
    <row r="10" spans="1:10" ht="30" customHeight="1">
      <c r="A10" s="89" t="s">
        <v>245</v>
      </c>
      <c r="B10" s="923">
        <f t="shared" si="1"/>
        <v>2263</v>
      </c>
      <c r="C10" s="722">
        <v>125</v>
      </c>
      <c r="D10" s="722">
        <v>10</v>
      </c>
      <c r="E10" s="722">
        <v>22</v>
      </c>
      <c r="F10" s="722">
        <v>799</v>
      </c>
      <c r="G10" s="722">
        <v>1255</v>
      </c>
      <c r="H10" s="722">
        <v>8</v>
      </c>
      <c r="I10" s="924">
        <v>44</v>
      </c>
      <c r="J10" s="220"/>
    </row>
    <row r="11" spans="1:10" ht="30" customHeight="1">
      <c r="A11" s="88" t="s">
        <v>252</v>
      </c>
      <c r="B11" s="923">
        <f t="shared" si="1"/>
        <v>1251</v>
      </c>
      <c r="C11" s="722">
        <v>31</v>
      </c>
      <c r="D11" s="722">
        <v>108</v>
      </c>
      <c r="E11" s="722">
        <v>24</v>
      </c>
      <c r="F11" s="722">
        <v>401</v>
      </c>
      <c r="G11" s="722">
        <v>658</v>
      </c>
      <c r="H11" s="722">
        <v>9</v>
      </c>
      <c r="I11" s="924">
        <v>20</v>
      </c>
      <c r="J11" s="220"/>
    </row>
    <row r="12" spans="1:10" ht="30" customHeight="1">
      <c r="A12" s="90" t="s">
        <v>247</v>
      </c>
      <c r="B12" s="923">
        <f t="shared" si="1"/>
        <v>1680</v>
      </c>
      <c r="C12" s="722">
        <v>28</v>
      </c>
      <c r="D12" s="722">
        <v>42</v>
      </c>
      <c r="E12" s="722">
        <v>17</v>
      </c>
      <c r="F12" s="722">
        <v>437</v>
      </c>
      <c r="G12" s="722">
        <v>1121</v>
      </c>
      <c r="H12" s="722">
        <v>4</v>
      </c>
      <c r="I12" s="924">
        <v>31</v>
      </c>
      <c r="J12" s="220"/>
    </row>
    <row r="13" spans="1:10" ht="30" customHeight="1">
      <c r="A13" s="89" t="s">
        <v>272</v>
      </c>
      <c r="B13" s="923">
        <f t="shared" si="1"/>
        <v>933</v>
      </c>
      <c r="C13" s="722">
        <v>32</v>
      </c>
      <c r="D13" s="722">
        <v>13</v>
      </c>
      <c r="E13" s="722">
        <v>5</v>
      </c>
      <c r="F13" s="722">
        <v>459</v>
      </c>
      <c r="G13" s="722">
        <v>402</v>
      </c>
      <c r="H13" s="722">
        <v>2</v>
      </c>
      <c r="I13" s="924">
        <v>20</v>
      </c>
      <c r="J13" s="220"/>
    </row>
    <row r="14" spans="1:10" ht="30" customHeight="1">
      <c r="A14" s="418" t="s">
        <v>856</v>
      </c>
      <c r="B14" s="923">
        <f t="shared" si="1"/>
        <v>118</v>
      </c>
      <c r="C14" s="722">
        <v>5</v>
      </c>
      <c r="D14" s="722">
        <v>8</v>
      </c>
      <c r="E14" s="722">
        <v>4</v>
      </c>
      <c r="F14" s="722">
        <v>36</v>
      </c>
      <c r="G14" s="722">
        <v>61</v>
      </c>
      <c r="H14" s="722">
        <v>0</v>
      </c>
      <c r="I14" s="924">
        <v>4</v>
      </c>
      <c r="J14" s="220"/>
    </row>
    <row r="15" spans="1:10" ht="30" customHeight="1">
      <c r="A15" s="88" t="s">
        <v>284</v>
      </c>
      <c r="B15" s="923">
        <f t="shared" si="1"/>
        <v>13364</v>
      </c>
      <c r="C15" s="722">
        <v>546</v>
      </c>
      <c r="D15" s="722">
        <v>72</v>
      </c>
      <c r="E15" s="722">
        <v>134</v>
      </c>
      <c r="F15" s="722">
        <v>4035</v>
      </c>
      <c r="G15" s="722">
        <v>8387</v>
      </c>
      <c r="H15" s="722">
        <v>54</v>
      </c>
      <c r="I15" s="924">
        <v>136</v>
      </c>
      <c r="J15" s="220"/>
    </row>
    <row r="16" spans="1:10" ht="30" customHeight="1">
      <c r="A16" s="90" t="s">
        <v>8</v>
      </c>
      <c r="B16" s="923">
        <f t="shared" si="1"/>
        <v>1265</v>
      </c>
      <c r="C16" s="722">
        <v>83</v>
      </c>
      <c r="D16" s="722">
        <v>115</v>
      </c>
      <c r="E16" s="722">
        <v>46</v>
      </c>
      <c r="F16" s="722">
        <v>412</v>
      </c>
      <c r="G16" s="722">
        <v>585</v>
      </c>
      <c r="H16" s="722">
        <v>4</v>
      </c>
      <c r="I16" s="924">
        <v>20</v>
      </c>
      <c r="J16" s="220"/>
    </row>
    <row r="17" spans="1:10" ht="30" customHeight="1">
      <c r="A17" s="89" t="s">
        <v>10</v>
      </c>
      <c r="B17" s="923">
        <f t="shared" si="1"/>
        <v>1212</v>
      </c>
      <c r="C17" s="722">
        <v>56</v>
      </c>
      <c r="D17" s="722">
        <v>109</v>
      </c>
      <c r="E17" s="722">
        <v>35</v>
      </c>
      <c r="F17" s="722">
        <v>434</v>
      </c>
      <c r="G17" s="722">
        <v>552</v>
      </c>
      <c r="H17" s="722">
        <v>5</v>
      </c>
      <c r="I17" s="924">
        <v>21</v>
      </c>
      <c r="J17" s="220"/>
    </row>
    <row r="18" spans="1:10" ht="30" customHeight="1">
      <c r="A18" s="88" t="s">
        <v>273</v>
      </c>
      <c r="B18" s="923">
        <f t="shared" si="1"/>
        <v>2083</v>
      </c>
      <c r="C18" s="722">
        <v>65</v>
      </c>
      <c r="D18" s="722">
        <v>126</v>
      </c>
      <c r="E18" s="722">
        <v>61</v>
      </c>
      <c r="F18" s="722">
        <v>660</v>
      </c>
      <c r="G18" s="722">
        <v>1139</v>
      </c>
      <c r="H18" s="722">
        <v>4</v>
      </c>
      <c r="I18" s="924">
        <v>28</v>
      </c>
      <c r="J18" s="220"/>
    </row>
    <row r="19" spans="1:10" ht="30" customHeight="1">
      <c r="A19" s="90" t="s">
        <v>11</v>
      </c>
      <c r="B19" s="923">
        <f t="shared" si="1"/>
        <v>1647</v>
      </c>
      <c r="C19" s="722">
        <v>54</v>
      </c>
      <c r="D19" s="722">
        <v>147</v>
      </c>
      <c r="E19" s="722">
        <v>97</v>
      </c>
      <c r="F19" s="722">
        <v>497</v>
      </c>
      <c r="G19" s="722">
        <v>841</v>
      </c>
      <c r="H19" s="722">
        <v>0</v>
      </c>
      <c r="I19" s="924">
        <v>11</v>
      </c>
      <c r="J19" s="220"/>
    </row>
    <row r="20" spans="1:10" ht="30" customHeight="1">
      <c r="A20" s="89" t="s">
        <v>274</v>
      </c>
      <c r="B20" s="923">
        <f t="shared" si="1"/>
        <v>1222</v>
      </c>
      <c r="C20" s="722">
        <v>80</v>
      </c>
      <c r="D20" s="722">
        <v>178</v>
      </c>
      <c r="E20" s="722">
        <v>54</v>
      </c>
      <c r="F20" s="722">
        <v>389</v>
      </c>
      <c r="G20" s="722">
        <v>506</v>
      </c>
      <c r="H20" s="722">
        <v>1</v>
      </c>
      <c r="I20" s="924">
        <v>14</v>
      </c>
      <c r="J20" s="220"/>
    </row>
    <row r="21" spans="1:10" ht="30" customHeight="1">
      <c r="A21" s="88" t="s">
        <v>12</v>
      </c>
      <c r="B21" s="923">
        <f t="shared" si="1"/>
        <v>2273</v>
      </c>
      <c r="C21" s="722">
        <v>132</v>
      </c>
      <c r="D21" s="722">
        <v>85</v>
      </c>
      <c r="E21" s="722">
        <v>39</v>
      </c>
      <c r="F21" s="722">
        <v>924</v>
      </c>
      <c r="G21" s="722">
        <v>1067</v>
      </c>
      <c r="H21" s="722">
        <v>0</v>
      </c>
      <c r="I21" s="924">
        <v>26</v>
      </c>
      <c r="J21" s="220"/>
    </row>
    <row r="22" spans="1:10" ht="30" customHeight="1">
      <c r="A22" s="90" t="s">
        <v>275</v>
      </c>
      <c r="B22" s="923">
        <f t="shared" si="1"/>
        <v>3626</v>
      </c>
      <c r="C22" s="722">
        <v>133</v>
      </c>
      <c r="D22" s="722">
        <v>102</v>
      </c>
      <c r="E22" s="722">
        <v>51</v>
      </c>
      <c r="F22" s="722">
        <v>1115</v>
      </c>
      <c r="G22" s="722">
        <v>2197</v>
      </c>
      <c r="H22" s="722">
        <v>2</v>
      </c>
      <c r="I22" s="924">
        <v>26</v>
      </c>
      <c r="J22" s="220"/>
    </row>
    <row r="23" spans="1:10" ht="30" customHeight="1" thickBot="1">
      <c r="A23" s="92" t="s">
        <v>13</v>
      </c>
      <c r="B23" s="925">
        <f t="shared" si="1"/>
        <v>604</v>
      </c>
      <c r="C23" s="723">
        <v>21</v>
      </c>
      <c r="D23" s="723">
        <v>78</v>
      </c>
      <c r="E23" s="723">
        <v>40</v>
      </c>
      <c r="F23" s="723">
        <v>276</v>
      </c>
      <c r="G23" s="723">
        <v>181</v>
      </c>
      <c r="H23" s="723">
        <v>0</v>
      </c>
      <c r="I23" s="926">
        <v>8</v>
      </c>
    </row>
    <row r="24" spans="1:10">
      <c r="B24" s="910"/>
      <c r="C24" s="910"/>
      <c r="D24" s="910"/>
      <c r="E24" s="910"/>
      <c r="F24" s="910"/>
      <c r="G24" s="910"/>
      <c r="H24" s="910"/>
      <c r="I24" s="910"/>
    </row>
  </sheetData>
  <mergeCells count="1">
    <mergeCell ref="A1:I1"/>
  </mergeCells>
  <phoneticPr fontId="9" type="noConversion"/>
  <pageMargins left="0.45" right="0.25" top="0.75" bottom="0.75" header="0.3" footer="0.3"/>
  <pageSetup paperSize="9" scale="9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S41"/>
  <sheetViews>
    <sheetView workbookViewId="0">
      <selection activeCell="P21" sqref="P21"/>
    </sheetView>
  </sheetViews>
  <sheetFormatPr defaultRowHeight="16.5"/>
  <cols>
    <col min="2" max="2" width="4.375" customWidth="1"/>
    <col min="3" max="3" width="11.375" bestFit="1" customWidth="1"/>
    <col min="4" max="4" width="9.5" style="386" bestFit="1" customWidth="1"/>
    <col min="5" max="5" width="10.5" style="386" customWidth="1"/>
    <col min="6" max="7" width="10.5" style="386" bestFit="1" customWidth="1"/>
    <col min="8" max="9" width="9.5" style="386" bestFit="1" customWidth="1"/>
    <col min="10" max="10" width="4.25" customWidth="1"/>
    <col min="11" max="11" width="9.5" style="386" bestFit="1" customWidth="1"/>
    <col min="12" max="16" width="9.25" style="386" bestFit="1" customWidth="1"/>
    <col min="17" max="17" width="9.125" style="386" bestFit="1" customWidth="1"/>
  </cols>
  <sheetData>
    <row r="1" spans="1:19" ht="26.25">
      <c r="A1" s="1331" t="s">
        <v>540</v>
      </c>
      <c r="B1" s="1331"/>
      <c r="C1" s="1331"/>
      <c r="D1" s="1331"/>
      <c r="E1" s="1331"/>
      <c r="F1" s="1331"/>
      <c r="G1" s="1331"/>
      <c r="H1" s="1331"/>
      <c r="I1" s="1331"/>
      <c r="J1" s="1331"/>
      <c r="K1" s="1331"/>
      <c r="L1" s="1331"/>
      <c r="M1" s="1331"/>
      <c r="N1" s="1331"/>
      <c r="O1" s="1331"/>
      <c r="P1" s="1331"/>
      <c r="Q1" s="1331"/>
    </row>
    <row r="2" spans="1:19" ht="24">
      <c r="A2" s="34" t="s">
        <v>563</v>
      </c>
      <c r="B2" s="11"/>
      <c r="C2" s="1"/>
      <c r="D2" s="383"/>
      <c r="E2" s="385"/>
      <c r="F2" s="387"/>
      <c r="G2" s="387"/>
      <c r="H2" s="387"/>
      <c r="I2" s="387"/>
      <c r="J2" s="4"/>
      <c r="K2" s="387"/>
      <c r="L2" s="387"/>
      <c r="M2" s="387"/>
      <c r="N2" s="387"/>
      <c r="O2" s="387"/>
      <c r="P2" s="387"/>
      <c r="Q2" s="383"/>
    </row>
    <row r="3" spans="1:19" ht="17.25" thickBot="1">
      <c r="A3" s="32"/>
      <c r="B3" s="36"/>
      <c r="C3" s="55"/>
      <c r="D3" s="384"/>
      <c r="I3" s="522" t="s">
        <v>959</v>
      </c>
      <c r="J3" s="14"/>
      <c r="M3" s="28"/>
      <c r="Q3" s="29" t="s">
        <v>431</v>
      </c>
    </row>
    <row r="4" spans="1:19" ht="16.5" customHeight="1">
      <c r="A4" s="1762" t="s">
        <v>541</v>
      </c>
      <c r="B4" s="1411" t="s">
        <v>758</v>
      </c>
      <c r="C4" s="1411"/>
      <c r="D4" s="1411"/>
      <c r="E4" s="1411"/>
      <c r="F4" s="1411"/>
      <c r="G4" s="1411"/>
      <c r="H4" s="1411"/>
      <c r="I4" s="1411"/>
      <c r="J4" s="1679" t="s">
        <v>1468</v>
      </c>
      <c r="K4" s="1411"/>
      <c r="L4" s="1411"/>
      <c r="M4" s="1411"/>
      <c r="N4" s="1411"/>
      <c r="O4" s="1411"/>
      <c r="P4" s="1411"/>
      <c r="Q4" s="1412"/>
    </row>
    <row r="5" spans="1:19" ht="17.25" thickBot="1">
      <c r="A5" s="1763"/>
      <c r="B5" s="1772" t="s">
        <v>231</v>
      </c>
      <c r="C5" s="1773"/>
      <c r="D5" s="339" t="s">
        <v>390</v>
      </c>
      <c r="E5" s="339" t="s">
        <v>391</v>
      </c>
      <c r="F5" s="339" t="s">
        <v>392</v>
      </c>
      <c r="G5" s="339" t="s">
        <v>435</v>
      </c>
      <c r="H5" s="339" t="s">
        <v>436</v>
      </c>
      <c r="I5" s="350" t="s">
        <v>437</v>
      </c>
      <c r="J5" s="1681" t="s">
        <v>231</v>
      </c>
      <c r="K5" s="1773"/>
      <c r="L5" s="339" t="s">
        <v>390</v>
      </c>
      <c r="M5" s="339" t="s">
        <v>391</v>
      </c>
      <c r="N5" s="339" t="s">
        <v>392</v>
      </c>
      <c r="O5" s="339" t="s">
        <v>435</v>
      </c>
      <c r="P5" s="339" t="s">
        <v>436</v>
      </c>
      <c r="Q5" s="340" t="s">
        <v>437</v>
      </c>
    </row>
    <row r="6" spans="1:19">
      <c r="A6" s="1776" t="s">
        <v>227</v>
      </c>
      <c r="B6" s="443" t="s">
        <v>49</v>
      </c>
      <c r="C6" s="748">
        <f>K6+'50'!C6+'50'!K6+'51'!C6+'51'!K6+'51'!O6</f>
        <v>762110</v>
      </c>
      <c r="D6" s="730">
        <f t="shared" ref="D6:Q6" si="0">SUM(D8,D10,D12,D14,D16,D18,D20,D22,D24,D26,D28,D30,D32,D34,D36,D38,D40)</f>
        <v>76407</v>
      </c>
      <c r="E6" s="730">
        <f t="shared" si="0"/>
        <v>166692</v>
      </c>
      <c r="F6" s="730">
        <f t="shared" si="0"/>
        <v>205989</v>
      </c>
      <c r="G6" s="730">
        <f t="shared" si="0"/>
        <v>131453</v>
      </c>
      <c r="H6" s="730">
        <f t="shared" si="0"/>
        <v>94802</v>
      </c>
      <c r="I6" s="730">
        <f t="shared" si="0"/>
        <v>86767</v>
      </c>
      <c r="J6" s="749" t="s">
        <v>49</v>
      </c>
      <c r="K6" s="730">
        <f t="shared" si="0"/>
        <v>4916</v>
      </c>
      <c r="L6" s="730">
        <f t="shared" si="0"/>
        <v>723</v>
      </c>
      <c r="M6" s="730">
        <f t="shared" si="0"/>
        <v>1660</v>
      </c>
      <c r="N6" s="730">
        <f t="shared" si="0"/>
        <v>2533</v>
      </c>
      <c r="O6" s="730">
        <f t="shared" si="0"/>
        <v>0</v>
      </c>
      <c r="P6" s="730">
        <f t="shared" si="0"/>
        <v>0</v>
      </c>
      <c r="Q6" s="731">
        <f t="shared" si="0"/>
        <v>0</v>
      </c>
      <c r="S6" s="835"/>
    </row>
    <row r="7" spans="1:19">
      <c r="A7" s="1775"/>
      <c r="B7" s="441" t="s">
        <v>228</v>
      </c>
      <c r="C7" s="750">
        <f>K7+'50'!C7+'50'!K7+'51'!C7+'51'!K7+'51'!O7</f>
        <v>712535</v>
      </c>
      <c r="D7" s="751">
        <f t="shared" ref="D7:Q7" si="1">SUM(D9,D11,D13,D15,D17,D19,D21,D23,D25,D27,D29,D31,D33,D35,D37,D39,D41)</f>
        <v>69940</v>
      </c>
      <c r="E7" s="751">
        <f t="shared" si="1"/>
        <v>157229</v>
      </c>
      <c r="F7" s="751">
        <f t="shared" si="1"/>
        <v>193007</v>
      </c>
      <c r="G7" s="751">
        <f t="shared" si="1"/>
        <v>122930</v>
      </c>
      <c r="H7" s="751">
        <f t="shared" si="1"/>
        <v>88692</v>
      </c>
      <c r="I7" s="751">
        <f t="shared" si="1"/>
        <v>80737</v>
      </c>
      <c r="J7" s="752" t="s">
        <v>228</v>
      </c>
      <c r="K7" s="751">
        <f t="shared" si="1"/>
        <v>4745</v>
      </c>
      <c r="L7" s="751">
        <f t="shared" si="1"/>
        <v>637</v>
      </c>
      <c r="M7" s="751">
        <f t="shared" si="1"/>
        <v>1608</v>
      </c>
      <c r="N7" s="751">
        <f t="shared" si="1"/>
        <v>2500</v>
      </c>
      <c r="O7" s="751">
        <f t="shared" si="1"/>
        <v>0</v>
      </c>
      <c r="P7" s="751">
        <f t="shared" si="1"/>
        <v>0</v>
      </c>
      <c r="Q7" s="753">
        <f t="shared" si="1"/>
        <v>0</v>
      </c>
      <c r="S7" s="835"/>
    </row>
    <row r="8" spans="1:19">
      <c r="A8" s="1774" t="s">
        <v>318</v>
      </c>
      <c r="B8" s="441" t="s">
        <v>49</v>
      </c>
      <c r="C8" s="739">
        <v>122259</v>
      </c>
      <c r="D8" s="754">
        <v>11281</v>
      </c>
      <c r="E8" s="754">
        <v>25826</v>
      </c>
      <c r="F8" s="754">
        <v>32303</v>
      </c>
      <c r="G8" s="754">
        <v>21004</v>
      </c>
      <c r="H8" s="754">
        <v>16089</v>
      </c>
      <c r="I8" s="755">
        <v>15756</v>
      </c>
      <c r="J8" s="752" t="s">
        <v>49</v>
      </c>
      <c r="K8" s="570">
        <f>SUM(L8:Q8)</f>
        <v>657</v>
      </c>
      <c r="L8" s="570">
        <v>86</v>
      </c>
      <c r="M8" s="570">
        <v>228</v>
      </c>
      <c r="N8" s="570">
        <v>343</v>
      </c>
      <c r="O8" s="570">
        <v>0</v>
      </c>
      <c r="P8" s="570">
        <v>0</v>
      </c>
      <c r="Q8" s="571">
        <v>0</v>
      </c>
    </row>
    <row r="9" spans="1:19">
      <c r="A9" s="1775"/>
      <c r="B9" s="441" t="s">
        <v>228</v>
      </c>
      <c r="C9" s="739">
        <v>115472</v>
      </c>
      <c r="D9" s="754">
        <v>10509</v>
      </c>
      <c r="E9" s="754">
        <v>24698</v>
      </c>
      <c r="F9" s="754">
        <v>30444</v>
      </c>
      <c r="G9" s="754">
        <v>19894</v>
      </c>
      <c r="H9" s="754">
        <v>15103</v>
      </c>
      <c r="I9" s="755">
        <v>14824</v>
      </c>
      <c r="J9" s="752" t="s">
        <v>228</v>
      </c>
      <c r="K9" s="570">
        <f t="shared" ref="K9:K41" si="2">SUM(L9:Q9)</f>
        <v>565</v>
      </c>
      <c r="L9" s="570">
        <v>80</v>
      </c>
      <c r="M9" s="570">
        <v>220</v>
      </c>
      <c r="N9" s="570">
        <v>265</v>
      </c>
      <c r="O9" s="570">
        <v>0</v>
      </c>
      <c r="P9" s="570">
        <v>0</v>
      </c>
      <c r="Q9" s="571">
        <v>0</v>
      </c>
    </row>
    <row r="10" spans="1:19">
      <c r="A10" s="1774" t="s">
        <v>319</v>
      </c>
      <c r="B10" s="441" t="s">
        <v>49</v>
      </c>
      <c r="C10" s="739">
        <v>38191</v>
      </c>
      <c r="D10" s="754">
        <v>3247</v>
      </c>
      <c r="E10" s="754">
        <v>9058</v>
      </c>
      <c r="F10" s="754">
        <v>11859</v>
      </c>
      <c r="G10" s="754">
        <v>6610</v>
      </c>
      <c r="H10" s="754">
        <v>3690</v>
      </c>
      <c r="I10" s="755">
        <v>3727</v>
      </c>
      <c r="J10" s="752" t="s">
        <v>49</v>
      </c>
      <c r="K10" s="570">
        <f t="shared" si="2"/>
        <v>330</v>
      </c>
      <c r="L10" s="570">
        <v>44</v>
      </c>
      <c r="M10" s="570">
        <v>109</v>
      </c>
      <c r="N10" s="570">
        <v>177</v>
      </c>
      <c r="O10" s="570">
        <v>0</v>
      </c>
      <c r="P10" s="570">
        <v>0</v>
      </c>
      <c r="Q10" s="571">
        <v>0</v>
      </c>
    </row>
    <row r="11" spans="1:19">
      <c r="A11" s="1775"/>
      <c r="B11" s="441" t="s">
        <v>228</v>
      </c>
      <c r="C11" s="739">
        <v>35799</v>
      </c>
      <c r="D11" s="754">
        <v>2951</v>
      </c>
      <c r="E11" s="754">
        <v>8607</v>
      </c>
      <c r="F11" s="754">
        <v>11147</v>
      </c>
      <c r="G11" s="754">
        <v>6102</v>
      </c>
      <c r="H11" s="754">
        <v>3682</v>
      </c>
      <c r="I11" s="755">
        <v>3310</v>
      </c>
      <c r="J11" s="752" t="s">
        <v>228</v>
      </c>
      <c r="K11" s="570">
        <f t="shared" si="2"/>
        <v>323</v>
      </c>
      <c r="L11" s="570">
        <v>34</v>
      </c>
      <c r="M11" s="570">
        <v>101</v>
      </c>
      <c r="N11" s="570">
        <v>188</v>
      </c>
      <c r="O11" s="570">
        <v>0</v>
      </c>
      <c r="P11" s="570">
        <v>0</v>
      </c>
      <c r="Q11" s="571">
        <v>0</v>
      </c>
    </row>
    <row r="12" spans="1:19">
      <c r="A12" s="1774" t="s">
        <v>320</v>
      </c>
      <c r="B12" s="441" t="s">
        <v>49</v>
      </c>
      <c r="C12" s="739">
        <v>32630</v>
      </c>
      <c r="D12" s="754">
        <v>2635</v>
      </c>
      <c r="E12" s="754">
        <v>7362</v>
      </c>
      <c r="F12" s="754">
        <v>9744</v>
      </c>
      <c r="G12" s="754">
        <v>6617</v>
      </c>
      <c r="H12" s="754">
        <v>3302</v>
      </c>
      <c r="I12" s="755">
        <v>2970</v>
      </c>
      <c r="J12" s="752" t="s">
        <v>49</v>
      </c>
      <c r="K12" s="570">
        <f t="shared" si="2"/>
        <v>323</v>
      </c>
      <c r="L12" s="570">
        <v>47</v>
      </c>
      <c r="M12" s="570">
        <v>104</v>
      </c>
      <c r="N12" s="570">
        <v>172</v>
      </c>
      <c r="O12" s="570">
        <v>0</v>
      </c>
      <c r="P12" s="570">
        <v>0</v>
      </c>
      <c r="Q12" s="571">
        <v>0</v>
      </c>
    </row>
    <row r="13" spans="1:19">
      <c r="A13" s="1775"/>
      <c r="B13" s="441" t="s">
        <v>228</v>
      </c>
      <c r="C13" s="739">
        <v>30500</v>
      </c>
      <c r="D13" s="754">
        <v>2442</v>
      </c>
      <c r="E13" s="754">
        <v>7044</v>
      </c>
      <c r="F13" s="754">
        <v>9017</v>
      </c>
      <c r="G13" s="754">
        <v>6184</v>
      </c>
      <c r="H13" s="754">
        <v>3094</v>
      </c>
      <c r="I13" s="755">
        <v>2719</v>
      </c>
      <c r="J13" s="752" t="s">
        <v>228</v>
      </c>
      <c r="K13" s="570">
        <f t="shared" si="2"/>
        <v>252</v>
      </c>
      <c r="L13" s="570">
        <v>32</v>
      </c>
      <c r="M13" s="570">
        <v>87</v>
      </c>
      <c r="N13" s="570">
        <v>133</v>
      </c>
      <c r="O13" s="570">
        <v>0</v>
      </c>
      <c r="P13" s="570">
        <v>0</v>
      </c>
      <c r="Q13" s="571">
        <v>0</v>
      </c>
    </row>
    <row r="14" spans="1:19">
      <c r="A14" s="1774" t="s">
        <v>321</v>
      </c>
      <c r="B14" s="441" t="s">
        <v>49</v>
      </c>
      <c r="C14" s="739">
        <v>41929</v>
      </c>
      <c r="D14" s="754">
        <v>3927</v>
      </c>
      <c r="E14" s="754">
        <v>9437</v>
      </c>
      <c r="F14" s="754">
        <v>11869</v>
      </c>
      <c r="G14" s="754">
        <v>7409</v>
      </c>
      <c r="H14" s="754">
        <v>4916</v>
      </c>
      <c r="I14" s="755">
        <v>4371</v>
      </c>
      <c r="J14" s="752" t="s">
        <v>49</v>
      </c>
      <c r="K14" s="570">
        <f t="shared" si="2"/>
        <v>366</v>
      </c>
      <c r="L14" s="570">
        <v>40</v>
      </c>
      <c r="M14" s="570">
        <v>134</v>
      </c>
      <c r="N14" s="570">
        <v>192</v>
      </c>
      <c r="O14" s="570">
        <v>0</v>
      </c>
      <c r="P14" s="570">
        <v>0</v>
      </c>
      <c r="Q14" s="571">
        <v>0</v>
      </c>
    </row>
    <row r="15" spans="1:19">
      <c r="A15" s="1775"/>
      <c r="B15" s="441" t="s">
        <v>228</v>
      </c>
      <c r="C15" s="739">
        <v>39371</v>
      </c>
      <c r="D15" s="754">
        <v>3593</v>
      </c>
      <c r="E15" s="754">
        <v>8675</v>
      </c>
      <c r="F15" s="754">
        <v>11281</v>
      </c>
      <c r="G15" s="754">
        <v>7045</v>
      </c>
      <c r="H15" s="754">
        <v>4672</v>
      </c>
      <c r="I15" s="755">
        <v>4105</v>
      </c>
      <c r="J15" s="752" t="s">
        <v>228</v>
      </c>
      <c r="K15" s="570">
        <f t="shared" si="2"/>
        <v>380</v>
      </c>
      <c r="L15" s="570">
        <v>48</v>
      </c>
      <c r="M15" s="570">
        <v>123</v>
      </c>
      <c r="N15" s="570">
        <v>209</v>
      </c>
      <c r="O15" s="570">
        <v>0</v>
      </c>
      <c r="P15" s="570">
        <v>0</v>
      </c>
      <c r="Q15" s="571">
        <v>0</v>
      </c>
    </row>
    <row r="16" spans="1:19">
      <c r="A16" s="1774" t="s">
        <v>322</v>
      </c>
      <c r="B16" s="441" t="s">
        <v>49</v>
      </c>
      <c r="C16" s="739">
        <v>26561</v>
      </c>
      <c r="D16" s="754">
        <v>2935</v>
      </c>
      <c r="E16" s="754">
        <v>5743</v>
      </c>
      <c r="F16" s="754">
        <v>6876</v>
      </c>
      <c r="G16" s="754">
        <v>4387</v>
      </c>
      <c r="H16" s="754">
        <v>3230</v>
      </c>
      <c r="I16" s="755">
        <v>3390</v>
      </c>
      <c r="J16" s="752" t="s">
        <v>49</v>
      </c>
      <c r="K16" s="570">
        <f t="shared" si="2"/>
        <v>294</v>
      </c>
      <c r="L16" s="570">
        <v>44</v>
      </c>
      <c r="M16" s="570">
        <v>117</v>
      </c>
      <c r="N16" s="570">
        <v>133</v>
      </c>
      <c r="O16" s="570">
        <v>0</v>
      </c>
      <c r="P16" s="570">
        <v>0</v>
      </c>
      <c r="Q16" s="571">
        <v>0</v>
      </c>
    </row>
    <row r="17" spans="1:17">
      <c r="A17" s="1775"/>
      <c r="B17" s="441" t="s">
        <v>228</v>
      </c>
      <c r="C17" s="739">
        <v>24508</v>
      </c>
      <c r="D17" s="754">
        <v>2722</v>
      </c>
      <c r="E17" s="754">
        <v>5384</v>
      </c>
      <c r="F17" s="754">
        <v>6432</v>
      </c>
      <c r="G17" s="754">
        <v>4002</v>
      </c>
      <c r="H17" s="754">
        <v>2997</v>
      </c>
      <c r="I17" s="755">
        <v>2971</v>
      </c>
      <c r="J17" s="752" t="s">
        <v>228</v>
      </c>
      <c r="K17" s="570">
        <f t="shared" si="2"/>
        <v>301</v>
      </c>
      <c r="L17" s="570">
        <v>50</v>
      </c>
      <c r="M17" s="570">
        <v>90</v>
      </c>
      <c r="N17" s="570">
        <v>161</v>
      </c>
      <c r="O17" s="570">
        <v>0</v>
      </c>
      <c r="P17" s="570">
        <v>0</v>
      </c>
      <c r="Q17" s="571">
        <v>0</v>
      </c>
    </row>
    <row r="18" spans="1:17">
      <c r="A18" s="1774" t="s">
        <v>323</v>
      </c>
      <c r="B18" s="441" t="s">
        <v>49</v>
      </c>
      <c r="C18" s="739">
        <v>24405</v>
      </c>
      <c r="D18" s="754">
        <v>2816</v>
      </c>
      <c r="E18" s="754">
        <v>5895</v>
      </c>
      <c r="F18" s="754">
        <v>6885</v>
      </c>
      <c r="G18" s="754">
        <v>3953</v>
      </c>
      <c r="H18" s="754">
        <v>2621</v>
      </c>
      <c r="I18" s="755">
        <v>2235</v>
      </c>
      <c r="J18" s="752" t="s">
        <v>49</v>
      </c>
      <c r="K18" s="570">
        <f t="shared" si="2"/>
        <v>192</v>
      </c>
      <c r="L18" s="570">
        <v>23</v>
      </c>
      <c r="M18" s="570">
        <v>68</v>
      </c>
      <c r="N18" s="570">
        <v>101</v>
      </c>
      <c r="O18" s="570">
        <v>0</v>
      </c>
      <c r="P18" s="570">
        <v>0</v>
      </c>
      <c r="Q18" s="571">
        <v>0</v>
      </c>
    </row>
    <row r="19" spans="1:17">
      <c r="A19" s="1775"/>
      <c r="B19" s="441" t="s">
        <v>228</v>
      </c>
      <c r="C19" s="739">
        <v>22579</v>
      </c>
      <c r="D19" s="754">
        <v>2526</v>
      </c>
      <c r="E19" s="754">
        <v>5455</v>
      </c>
      <c r="F19" s="754">
        <v>6486</v>
      </c>
      <c r="G19" s="754">
        <v>3651</v>
      </c>
      <c r="H19" s="754">
        <v>2404</v>
      </c>
      <c r="I19" s="755">
        <v>2057</v>
      </c>
      <c r="J19" s="752" t="s">
        <v>228</v>
      </c>
      <c r="K19" s="570">
        <f t="shared" si="2"/>
        <v>228</v>
      </c>
      <c r="L19" s="570">
        <v>35</v>
      </c>
      <c r="M19" s="570">
        <v>71</v>
      </c>
      <c r="N19" s="570">
        <v>122</v>
      </c>
      <c r="O19" s="570">
        <v>0</v>
      </c>
      <c r="P19" s="570">
        <v>0</v>
      </c>
      <c r="Q19" s="571">
        <v>0</v>
      </c>
    </row>
    <row r="20" spans="1:17">
      <c r="A20" s="1774" t="s">
        <v>324</v>
      </c>
      <c r="B20" s="441" t="s">
        <v>49</v>
      </c>
      <c r="C20" s="739">
        <v>17851</v>
      </c>
      <c r="D20" s="754">
        <v>1544</v>
      </c>
      <c r="E20" s="754">
        <v>4239</v>
      </c>
      <c r="F20" s="754">
        <v>5437</v>
      </c>
      <c r="G20" s="754">
        <v>3456</v>
      </c>
      <c r="H20" s="754">
        <v>1752</v>
      </c>
      <c r="I20" s="755">
        <v>1423</v>
      </c>
      <c r="J20" s="752" t="s">
        <v>49</v>
      </c>
      <c r="K20" s="570">
        <f t="shared" si="2"/>
        <v>57</v>
      </c>
      <c r="L20" s="570">
        <v>8</v>
      </c>
      <c r="M20" s="570">
        <v>19</v>
      </c>
      <c r="N20" s="570">
        <v>30</v>
      </c>
      <c r="O20" s="570">
        <v>0</v>
      </c>
      <c r="P20" s="570">
        <v>0</v>
      </c>
      <c r="Q20" s="571">
        <v>0</v>
      </c>
    </row>
    <row r="21" spans="1:17">
      <c r="A21" s="1775"/>
      <c r="B21" s="441" t="s">
        <v>228</v>
      </c>
      <c r="C21" s="739">
        <v>16253</v>
      </c>
      <c r="D21" s="754">
        <v>1306</v>
      </c>
      <c r="E21" s="754">
        <v>3993</v>
      </c>
      <c r="F21" s="754">
        <v>5046</v>
      </c>
      <c r="G21" s="754">
        <v>2996</v>
      </c>
      <c r="H21" s="754">
        <v>1578</v>
      </c>
      <c r="I21" s="755">
        <v>1334</v>
      </c>
      <c r="J21" s="752" t="s">
        <v>228</v>
      </c>
      <c r="K21" s="570">
        <f t="shared" si="2"/>
        <v>69</v>
      </c>
      <c r="L21" s="570">
        <v>8</v>
      </c>
      <c r="M21" s="570">
        <v>22</v>
      </c>
      <c r="N21" s="570">
        <v>39</v>
      </c>
      <c r="O21" s="570">
        <v>0</v>
      </c>
      <c r="P21" s="570">
        <v>0</v>
      </c>
      <c r="Q21" s="571">
        <v>0</v>
      </c>
    </row>
    <row r="22" spans="1:17" s="107" customFormat="1">
      <c r="A22" s="1778" t="s">
        <v>881</v>
      </c>
      <c r="B22" s="441" t="s">
        <v>49</v>
      </c>
      <c r="C22" s="741">
        <v>2602</v>
      </c>
      <c r="D22" s="754">
        <v>213</v>
      </c>
      <c r="E22" s="754">
        <v>505</v>
      </c>
      <c r="F22" s="754">
        <v>623</v>
      </c>
      <c r="G22" s="754">
        <v>481</v>
      </c>
      <c r="H22" s="754">
        <v>441</v>
      </c>
      <c r="I22" s="755">
        <v>339</v>
      </c>
      <c r="J22" s="752" t="s">
        <v>49</v>
      </c>
      <c r="K22" s="735">
        <f t="shared" si="2"/>
        <v>5</v>
      </c>
      <c r="L22" s="735">
        <v>2</v>
      </c>
      <c r="M22" s="735">
        <v>1</v>
      </c>
      <c r="N22" s="735">
        <v>2</v>
      </c>
      <c r="O22" s="735">
        <v>0</v>
      </c>
      <c r="P22" s="735">
        <v>0</v>
      </c>
      <c r="Q22" s="736">
        <v>0</v>
      </c>
    </row>
    <row r="23" spans="1:17" s="107" customFormat="1" ht="16.5" customHeight="1">
      <c r="A23" s="1775"/>
      <c r="B23" s="441" t="s">
        <v>228</v>
      </c>
      <c r="C23" s="741">
        <v>2528</v>
      </c>
      <c r="D23" s="754">
        <v>218</v>
      </c>
      <c r="E23" s="754">
        <v>463</v>
      </c>
      <c r="F23" s="754">
        <v>616</v>
      </c>
      <c r="G23" s="754">
        <v>475</v>
      </c>
      <c r="H23" s="754">
        <v>402</v>
      </c>
      <c r="I23" s="755">
        <v>354</v>
      </c>
      <c r="J23" s="752" t="s">
        <v>228</v>
      </c>
      <c r="K23" s="735">
        <f t="shared" si="2"/>
        <v>9</v>
      </c>
      <c r="L23" s="735">
        <v>1</v>
      </c>
      <c r="M23" s="735">
        <v>1</v>
      </c>
      <c r="N23" s="735">
        <v>7</v>
      </c>
      <c r="O23" s="735">
        <v>0</v>
      </c>
      <c r="P23" s="735">
        <v>0</v>
      </c>
      <c r="Q23" s="736">
        <v>0</v>
      </c>
    </row>
    <row r="24" spans="1:17">
      <c r="A24" s="1774" t="s">
        <v>325</v>
      </c>
      <c r="B24" s="441" t="s">
        <v>49</v>
      </c>
      <c r="C24" s="739">
        <v>203672</v>
      </c>
      <c r="D24" s="754">
        <v>22842</v>
      </c>
      <c r="E24" s="754">
        <v>44998</v>
      </c>
      <c r="F24" s="754">
        <v>55134</v>
      </c>
      <c r="G24" s="754">
        <v>34064</v>
      </c>
      <c r="H24" s="754">
        <v>25058</v>
      </c>
      <c r="I24" s="755">
        <v>21576</v>
      </c>
      <c r="J24" s="752" t="s">
        <v>49</v>
      </c>
      <c r="K24" s="570">
        <f t="shared" si="2"/>
        <v>912</v>
      </c>
      <c r="L24" s="570">
        <v>153</v>
      </c>
      <c r="M24" s="570">
        <v>303</v>
      </c>
      <c r="N24" s="570">
        <v>456</v>
      </c>
      <c r="O24" s="570">
        <v>0</v>
      </c>
      <c r="P24" s="570">
        <v>0</v>
      </c>
      <c r="Q24" s="571">
        <v>0</v>
      </c>
    </row>
    <row r="25" spans="1:17">
      <c r="A25" s="1775"/>
      <c r="B25" s="441" t="s">
        <v>228</v>
      </c>
      <c r="C25" s="739">
        <v>190626</v>
      </c>
      <c r="D25" s="754">
        <v>20726</v>
      </c>
      <c r="E25" s="754">
        <v>42371</v>
      </c>
      <c r="F25" s="754">
        <v>51972</v>
      </c>
      <c r="G25" s="754">
        <v>31860</v>
      </c>
      <c r="H25" s="754">
        <v>23450</v>
      </c>
      <c r="I25" s="755">
        <v>20247</v>
      </c>
      <c r="J25" s="752" t="s">
        <v>228</v>
      </c>
      <c r="K25" s="570">
        <f t="shared" si="2"/>
        <v>925</v>
      </c>
      <c r="L25" s="570">
        <v>120</v>
      </c>
      <c r="M25" s="570">
        <v>307</v>
      </c>
      <c r="N25" s="570">
        <v>498</v>
      </c>
      <c r="O25" s="570">
        <v>0</v>
      </c>
      <c r="P25" s="570">
        <v>0</v>
      </c>
      <c r="Q25" s="571">
        <v>0</v>
      </c>
    </row>
    <row r="26" spans="1:17">
      <c r="A26" s="1774" t="s">
        <v>326</v>
      </c>
      <c r="B26" s="441" t="s">
        <v>49</v>
      </c>
      <c r="C26" s="739">
        <v>23472</v>
      </c>
      <c r="D26" s="754">
        <v>2020</v>
      </c>
      <c r="E26" s="754">
        <v>4743</v>
      </c>
      <c r="F26" s="754">
        <v>5769</v>
      </c>
      <c r="G26" s="754">
        <v>4149</v>
      </c>
      <c r="H26" s="754">
        <v>3539</v>
      </c>
      <c r="I26" s="755">
        <v>3252</v>
      </c>
      <c r="J26" s="752" t="s">
        <v>49</v>
      </c>
      <c r="K26" s="570">
        <f t="shared" si="2"/>
        <v>202</v>
      </c>
      <c r="L26" s="570">
        <v>35</v>
      </c>
      <c r="M26" s="570">
        <v>75</v>
      </c>
      <c r="N26" s="570">
        <v>92</v>
      </c>
      <c r="O26" s="570">
        <v>0</v>
      </c>
      <c r="P26" s="570">
        <v>0</v>
      </c>
      <c r="Q26" s="571">
        <v>0</v>
      </c>
    </row>
    <row r="27" spans="1:17">
      <c r="A27" s="1775"/>
      <c r="B27" s="441" t="s">
        <v>228</v>
      </c>
      <c r="C27" s="739">
        <v>21486</v>
      </c>
      <c r="D27" s="754">
        <v>1849</v>
      </c>
      <c r="E27" s="754">
        <v>4313</v>
      </c>
      <c r="F27" s="754">
        <v>5356</v>
      </c>
      <c r="G27" s="754">
        <v>3803</v>
      </c>
      <c r="H27" s="754">
        <v>3219</v>
      </c>
      <c r="I27" s="755">
        <v>2946</v>
      </c>
      <c r="J27" s="752" t="s">
        <v>228</v>
      </c>
      <c r="K27" s="570">
        <f t="shared" si="2"/>
        <v>178</v>
      </c>
      <c r="L27" s="570">
        <v>28</v>
      </c>
      <c r="M27" s="570">
        <v>64</v>
      </c>
      <c r="N27" s="570">
        <v>86</v>
      </c>
      <c r="O27" s="570">
        <v>0</v>
      </c>
      <c r="P27" s="570">
        <v>0</v>
      </c>
      <c r="Q27" s="571">
        <v>0</v>
      </c>
    </row>
    <row r="28" spans="1:17">
      <c r="A28" s="1774" t="s">
        <v>327</v>
      </c>
      <c r="B28" s="441" t="s">
        <v>49</v>
      </c>
      <c r="C28" s="739">
        <v>26377</v>
      </c>
      <c r="D28" s="754">
        <v>1950</v>
      </c>
      <c r="E28" s="754">
        <v>5158</v>
      </c>
      <c r="F28" s="754">
        <v>6703</v>
      </c>
      <c r="G28" s="754">
        <v>4774</v>
      </c>
      <c r="H28" s="754">
        <v>4033</v>
      </c>
      <c r="I28" s="755">
        <v>3759</v>
      </c>
      <c r="J28" s="752" t="s">
        <v>49</v>
      </c>
      <c r="K28" s="570">
        <f t="shared" si="2"/>
        <v>131</v>
      </c>
      <c r="L28" s="570">
        <v>15</v>
      </c>
      <c r="M28" s="570">
        <v>41</v>
      </c>
      <c r="N28" s="570">
        <v>75</v>
      </c>
      <c r="O28" s="570">
        <v>0</v>
      </c>
      <c r="P28" s="570">
        <v>0</v>
      </c>
      <c r="Q28" s="571">
        <v>0</v>
      </c>
    </row>
    <row r="29" spans="1:17">
      <c r="A29" s="1775"/>
      <c r="B29" s="441" t="s">
        <v>228</v>
      </c>
      <c r="C29" s="739">
        <v>24897</v>
      </c>
      <c r="D29" s="754">
        <v>1934</v>
      </c>
      <c r="E29" s="754">
        <v>4999</v>
      </c>
      <c r="F29" s="754">
        <v>6256</v>
      </c>
      <c r="G29" s="754">
        <v>4491</v>
      </c>
      <c r="H29" s="754">
        <v>3737</v>
      </c>
      <c r="I29" s="755">
        <v>3480</v>
      </c>
      <c r="J29" s="752" t="s">
        <v>228</v>
      </c>
      <c r="K29" s="570">
        <f t="shared" si="2"/>
        <v>126</v>
      </c>
      <c r="L29" s="570">
        <v>13</v>
      </c>
      <c r="M29" s="570">
        <v>46</v>
      </c>
      <c r="N29" s="570">
        <v>67</v>
      </c>
      <c r="O29" s="570">
        <v>0</v>
      </c>
      <c r="P29" s="570">
        <v>0</v>
      </c>
      <c r="Q29" s="571">
        <v>0</v>
      </c>
    </row>
    <row r="30" spans="1:17">
      <c r="A30" s="1774" t="s">
        <v>328</v>
      </c>
      <c r="B30" s="441" t="s">
        <v>49</v>
      </c>
      <c r="C30" s="739">
        <v>35701</v>
      </c>
      <c r="D30" s="754">
        <v>3247</v>
      </c>
      <c r="E30" s="754">
        <v>7499</v>
      </c>
      <c r="F30" s="754">
        <v>9191</v>
      </c>
      <c r="G30" s="754">
        <v>6400</v>
      </c>
      <c r="H30" s="754">
        <v>4965</v>
      </c>
      <c r="I30" s="755">
        <v>4399</v>
      </c>
      <c r="J30" s="752" t="s">
        <v>49</v>
      </c>
      <c r="K30" s="570">
        <f t="shared" si="2"/>
        <v>178</v>
      </c>
      <c r="L30" s="570">
        <v>35</v>
      </c>
      <c r="M30" s="570">
        <v>57</v>
      </c>
      <c r="N30" s="570">
        <v>86</v>
      </c>
      <c r="O30" s="570">
        <v>0</v>
      </c>
      <c r="P30" s="570">
        <v>0</v>
      </c>
      <c r="Q30" s="571">
        <v>0</v>
      </c>
    </row>
    <row r="31" spans="1:17">
      <c r="A31" s="1775"/>
      <c r="B31" s="441" t="s">
        <v>228</v>
      </c>
      <c r="C31" s="739">
        <v>33355</v>
      </c>
      <c r="D31" s="754">
        <v>3008</v>
      </c>
      <c r="E31" s="754">
        <v>6961</v>
      </c>
      <c r="F31" s="754">
        <v>8431</v>
      </c>
      <c r="G31" s="754">
        <v>6046</v>
      </c>
      <c r="H31" s="754">
        <v>4793</v>
      </c>
      <c r="I31" s="755">
        <v>4116</v>
      </c>
      <c r="J31" s="752" t="s">
        <v>228</v>
      </c>
      <c r="K31" s="570">
        <f t="shared" si="2"/>
        <v>182</v>
      </c>
      <c r="L31" s="570">
        <v>33</v>
      </c>
      <c r="M31" s="570">
        <v>57</v>
      </c>
      <c r="N31" s="570">
        <v>92</v>
      </c>
      <c r="O31" s="570">
        <v>0</v>
      </c>
      <c r="P31" s="570">
        <v>0</v>
      </c>
      <c r="Q31" s="571">
        <v>0</v>
      </c>
    </row>
    <row r="32" spans="1:17">
      <c r="A32" s="1774" t="s">
        <v>329</v>
      </c>
      <c r="B32" s="441" t="s">
        <v>49</v>
      </c>
      <c r="C32" s="739">
        <v>30226</v>
      </c>
      <c r="D32" s="754">
        <v>3477</v>
      </c>
      <c r="E32" s="754">
        <v>6346</v>
      </c>
      <c r="F32" s="754">
        <v>7617</v>
      </c>
      <c r="G32" s="754">
        <v>4413</v>
      </c>
      <c r="H32" s="754">
        <v>4030</v>
      </c>
      <c r="I32" s="755">
        <v>4343</v>
      </c>
      <c r="J32" s="752" t="s">
        <v>49</v>
      </c>
      <c r="K32" s="570">
        <f t="shared" si="2"/>
        <v>330</v>
      </c>
      <c r="L32" s="570">
        <v>51</v>
      </c>
      <c r="M32" s="570">
        <v>99</v>
      </c>
      <c r="N32" s="570">
        <v>180</v>
      </c>
      <c r="O32" s="570">
        <v>0</v>
      </c>
      <c r="P32" s="570">
        <v>0</v>
      </c>
      <c r="Q32" s="571">
        <v>0</v>
      </c>
    </row>
    <row r="33" spans="1:17">
      <c r="A33" s="1775"/>
      <c r="B33" s="441" t="s">
        <v>228</v>
      </c>
      <c r="C33" s="739">
        <v>28417</v>
      </c>
      <c r="D33" s="754">
        <v>3172</v>
      </c>
      <c r="E33" s="754">
        <v>6050</v>
      </c>
      <c r="F33" s="754">
        <v>7096</v>
      </c>
      <c r="G33" s="754">
        <v>4316</v>
      </c>
      <c r="H33" s="754">
        <v>3721</v>
      </c>
      <c r="I33" s="755">
        <v>4062</v>
      </c>
      <c r="J33" s="752" t="s">
        <v>228</v>
      </c>
      <c r="K33" s="570">
        <f t="shared" si="2"/>
        <v>308</v>
      </c>
      <c r="L33" s="570">
        <v>42</v>
      </c>
      <c r="M33" s="570">
        <v>124</v>
      </c>
      <c r="N33" s="570">
        <v>142</v>
      </c>
      <c r="O33" s="570">
        <v>0</v>
      </c>
      <c r="P33" s="570">
        <v>0</v>
      </c>
      <c r="Q33" s="571">
        <v>0</v>
      </c>
    </row>
    <row r="34" spans="1:17">
      <c r="A34" s="1774" t="s">
        <v>330</v>
      </c>
      <c r="B34" s="441" t="s">
        <v>49</v>
      </c>
      <c r="C34" s="739">
        <v>28874</v>
      </c>
      <c r="D34" s="754">
        <v>2441</v>
      </c>
      <c r="E34" s="754">
        <v>5677</v>
      </c>
      <c r="F34" s="754">
        <v>7128</v>
      </c>
      <c r="G34" s="754">
        <v>4957</v>
      </c>
      <c r="H34" s="754">
        <v>4422</v>
      </c>
      <c r="I34" s="755">
        <v>4249</v>
      </c>
      <c r="J34" s="752" t="s">
        <v>49</v>
      </c>
      <c r="K34" s="570">
        <f t="shared" si="2"/>
        <v>226</v>
      </c>
      <c r="L34" s="570">
        <v>21</v>
      </c>
      <c r="M34" s="570">
        <v>61</v>
      </c>
      <c r="N34" s="570">
        <v>144</v>
      </c>
      <c r="O34" s="570">
        <v>0</v>
      </c>
      <c r="P34" s="570">
        <v>0</v>
      </c>
      <c r="Q34" s="571">
        <v>0</v>
      </c>
    </row>
    <row r="35" spans="1:17">
      <c r="A35" s="1775"/>
      <c r="B35" s="441" t="s">
        <v>228</v>
      </c>
      <c r="C35" s="739">
        <v>27295</v>
      </c>
      <c r="D35" s="754">
        <v>2314</v>
      </c>
      <c r="E35" s="754">
        <v>5532</v>
      </c>
      <c r="F35" s="754">
        <v>6510</v>
      </c>
      <c r="G35" s="754">
        <v>4791</v>
      </c>
      <c r="H35" s="754">
        <v>4088</v>
      </c>
      <c r="I35" s="755">
        <v>4060</v>
      </c>
      <c r="J35" s="752" t="s">
        <v>228</v>
      </c>
      <c r="K35" s="570">
        <f t="shared" si="2"/>
        <v>231</v>
      </c>
      <c r="L35" s="570">
        <v>19</v>
      </c>
      <c r="M35" s="570">
        <v>73</v>
      </c>
      <c r="N35" s="570">
        <v>139</v>
      </c>
      <c r="O35" s="570">
        <v>0</v>
      </c>
      <c r="P35" s="570">
        <v>0</v>
      </c>
      <c r="Q35" s="571">
        <v>0</v>
      </c>
    </row>
    <row r="36" spans="1:17">
      <c r="A36" s="1774" t="s">
        <v>331</v>
      </c>
      <c r="B36" s="441" t="s">
        <v>49</v>
      </c>
      <c r="C36" s="739">
        <v>38241</v>
      </c>
      <c r="D36" s="754">
        <v>4141</v>
      </c>
      <c r="E36" s="754">
        <v>8724</v>
      </c>
      <c r="F36" s="754">
        <v>10605</v>
      </c>
      <c r="G36" s="754">
        <v>6739</v>
      </c>
      <c r="H36" s="754">
        <v>4242</v>
      </c>
      <c r="I36" s="755">
        <v>3790</v>
      </c>
      <c r="J36" s="752" t="s">
        <v>49</v>
      </c>
      <c r="K36" s="570">
        <f t="shared" si="2"/>
        <v>273</v>
      </c>
      <c r="L36" s="570">
        <v>42</v>
      </c>
      <c r="M36" s="570">
        <v>98</v>
      </c>
      <c r="N36" s="570">
        <v>133</v>
      </c>
      <c r="O36" s="570">
        <v>0</v>
      </c>
      <c r="P36" s="570">
        <v>0</v>
      </c>
      <c r="Q36" s="571">
        <v>0</v>
      </c>
    </row>
    <row r="37" spans="1:17">
      <c r="A37" s="1775"/>
      <c r="B37" s="441" t="s">
        <v>228</v>
      </c>
      <c r="C37" s="739">
        <v>35181</v>
      </c>
      <c r="D37" s="754">
        <v>3723</v>
      </c>
      <c r="E37" s="754">
        <v>8094</v>
      </c>
      <c r="F37" s="754">
        <v>9941</v>
      </c>
      <c r="G37" s="754">
        <v>6142</v>
      </c>
      <c r="H37" s="754">
        <v>3781</v>
      </c>
      <c r="I37" s="755">
        <v>3500</v>
      </c>
      <c r="J37" s="752" t="s">
        <v>228</v>
      </c>
      <c r="K37" s="570">
        <f t="shared" si="2"/>
        <v>236</v>
      </c>
      <c r="L37" s="570">
        <v>36</v>
      </c>
      <c r="M37" s="570">
        <v>75</v>
      </c>
      <c r="N37" s="570">
        <v>125</v>
      </c>
      <c r="O37" s="570">
        <v>0</v>
      </c>
      <c r="P37" s="570">
        <v>0</v>
      </c>
      <c r="Q37" s="571">
        <v>0</v>
      </c>
    </row>
    <row r="38" spans="1:17">
      <c r="A38" s="1774" t="s">
        <v>332</v>
      </c>
      <c r="B38" s="441" t="s">
        <v>49</v>
      </c>
      <c r="C38" s="739">
        <v>55213</v>
      </c>
      <c r="D38" s="754">
        <v>5978</v>
      </c>
      <c r="E38" s="754">
        <v>12548</v>
      </c>
      <c r="F38" s="754">
        <v>15309</v>
      </c>
      <c r="G38" s="754">
        <v>9422</v>
      </c>
      <c r="H38" s="754">
        <v>6281</v>
      </c>
      <c r="I38" s="755">
        <v>5675</v>
      </c>
      <c r="J38" s="752" t="s">
        <v>49</v>
      </c>
      <c r="K38" s="570">
        <f t="shared" si="2"/>
        <v>303</v>
      </c>
      <c r="L38" s="570">
        <v>52</v>
      </c>
      <c r="M38" s="570">
        <v>98</v>
      </c>
      <c r="N38" s="570">
        <v>153</v>
      </c>
      <c r="O38" s="570">
        <v>0</v>
      </c>
      <c r="P38" s="570">
        <v>0</v>
      </c>
      <c r="Q38" s="571">
        <v>0</v>
      </c>
    </row>
    <row r="39" spans="1:17">
      <c r="A39" s="1775"/>
      <c r="B39" s="441" t="s">
        <v>228</v>
      </c>
      <c r="C39" s="739">
        <v>51094</v>
      </c>
      <c r="D39" s="754">
        <v>5390</v>
      </c>
      <c r="E39" s="754">
        <v>11791</v>
      </c>
      <c r="F39" s="754">
        <v>14241</v>
      </c>
      <c r="G39" s="754">
        <v>8634</v>
      </c>
      <c r="H39" s="754">
        <v>5893</v>
      </c>
      <c r="I39" s="755">
        <v>5145</v>
      </c>
      <c r="J39" s="752" t="s">
        <v>228</v>
      </c>
      <c r="K39" s="570">
        <f t="shared" si="2"/>
        <v>293</v>
      </c>
      <c r="L39" s="570">
        <v>37</v>
      </c>
      <c r="M39" s="570">
        <v>95</v>
      </c>
      <c r="N39" s="570">
        <v>161</v>
      </c>
      <c r="O39" s="570">
        <v>0</v>
      </c>
      <c r="P39" s="570">
        <v>0</v>
      </c>
      <c r="Q39" s="571">
        <v>0</v>
      </c>
    </row>
    <row r="40" spans="1:17">
      <c r="A40" s="1774" t="s">
        <v>333</v>
      </c>
      <c r="B40" s="441" t="s">
        <v>49</v>
      </c>
      <c r="C40" s="739">
        <v>13906</v>
      </c>
      <c r="D40" s="754">
        <v>1713</v>
      </c>
      <c r="E40" s="754">
        <v>2934</v>
      </c>
      <c r="F40" s="754">
        <v>2937</v>
      </c>
      <c r="G40" s="754">
        <v>2618</v>
      </c>
      <c r="H40" s="754">
        <v>2191</v>
      </c>
      <c r="I40" s="755">
        <v>1513</v>
      </c>
      <c r="J40" s="752" t="s">
        <v>49</v>
      </c>
      <c r="K40" s="570">
        <f t="shared" si="2"/>
        <v>137</v>
      </c>
      <c r="L40" s="570">
        <v>25</v>
      </c>
      <c r="M40" s="570">
        <v>48</v>
      </c>
      <c r="N40" s="570">
        <v>64</v>
      </c>
      <c r="O40" s="570">
        <v>0</v>
      </c>
      <c r="P40" s="570">
        <v>0</v>
      </c>
      <c r="Q40" s="571">
        <v>0</v>
      </c>
    </row>
    <row r="41" spans="1:17" ht="17.25" thickBot="1">
      <c r="A41" s="1777"/>
      <c r="B41" s="442" t="s">
        <v>228</v>
      </c>
      <c r="C41" s="744">
        <v>13174</v>
      </c>
      <c r="D41" s="756">
        <v>1557</v>
      </c>
      <c r="E41" s="756">
        <v>2799</v>
      </c>
      <c r="F41" s="756">
        <v>2735</v>
      </c>
      <c r="G41" s="756">
        <v>2498</v>
      </c>
      <c r="H41" s="756">
        <v>2078</v>
      </c>
      <c r="I41" s="757">
        <v>1507</v>
      </c>
      <c r="J41" s="758" t="s">
        <v>228</v>
      </c>
      <c r="K41" s="574">
        <f t="shared" si="2"/>
        <v>139</v>
      </c>
      <c r="L41" s="574">
        <v>21</v>
      </c>
      <c r="M41" s="574">
        <v>52</v>
      </c>
      <c r="N41" s="574">
        <v>66</v>
      </c>
      <c r="O41" s="574">
        <v>0</v>
      </c>
      <c r="P41" s="574">
        <v>0</v>
      </c>
      <c r="Q41" s="575">
        <v>0</v>
      </c>
    </row>
  </sheetData>
  <mergeCells count="24">
    <mergeCell ref="A22:A23"/>
    <mergeCell ref="A24:A25"/>
    <mergeCell ref="A26:A27"/>
    <mergeCell ref="A28:A29"/>
    <mergeCell ref="A30:A31"/>
    <mergeCell ref="A40:A41"/>
    <mergeCell ref="A32:A33"/>
    <mergeCell ref="A34:A35"/>
    <mergeCell ref="A36:A37"/>
    <mergeCell ref="A38:A39"/>
    <mergeCell ref="A14:A15"/>
    <mergeCell ref="A16:A17"/>
    <mergeCell ref="A18:A19"/>
    <mergeCell ref="A20:A21"/>
    <mergeCell ref="A6:A7"/>
    <mergeCell ref="A8:A9"/>
    <mergeCell ref="A10:A11"/>
    <mergeCell ref="A12:A13"/>
    <mergeCell ref="A1:Q1"/>
    <mergeCell ref="A4:A5"/>
    <mergeCell ref="B4:I4"/>
    <mergeCell ref="J4:Q4"/>
    <mergeCell ref="B5:C5"/>
    <mergeCell ref="J5:K5"/>
  </mergeCells>
  <phoneticPr fontId="25" type="noConversion"/>
  <pageMargins left="0.35433070866141736" right="0.19685039370078741" top="0.62992125984251968" bottom="0.62992125984251968" header="0.51181102362204722" footer="0.51181102362204722"/>
  <pageSetup paperSize="9" scale="85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41"/>
  <sheetViews>
    <sheetView zoomScale="80" zoomScaleNormal="80" workbookViewId="0">
      <selection activeCell="T27" sqref="T27"/>
    </sheetView>
  </sheetViews>
  <sheetFormatPr defaultRowHeight="16.5"/>
  <cols>
    <col min="2" max="2" width="5.25" customWidth="1"/>
    <col min="3" max="3" width="9.75" bestFit="1" customWidth="1"/>
    <col min="4" max="4" width="9.125" bestFit="1" customWidth="1"/>
    <col min="5" max="6" width="9.625" bestFit="1" customWidth="1"/>
    <col min="7" max="9" width="9.125" bestFit="1" customWidth="1"/>
    <col min="10" max="10" width="5.25" customWidth="1"/>
    <col min="11" max="17" width="9.125" bestFit="1" customWidth="1"/>
  </cols>
  <sheetData>
    <row r="1" spans="1:17" ht="26.25">
      <c r="A1" s="1331" t="s">
        <v>521</v>
      </c>
      <c r="B1" s="1331"/>
      <c r="C1" s="1331"/>
      <c r="D1" s="1331"/>
      <c r="E1" s="1331"/>
      <c r="F1" s="1331"/>
      <c r="G1" s="1331"/>
      <c r="H1" s="1331"/>
      <c r="I1" s="1331"/>
      <c r="J1" s="1331"/>
      <c r="K1" s="1331"/>
      <c r="L1" s="1331"/>
      <c r="M1" s="1331"/>
      <c r="N1" s="1331"/>
      <c r="O1" s="1331"/>
      <c r="P1" s="1331"/>
      <c r="Q1" s="1331"/>
    </row>
    <row r="2" spans="1:17" ht="24">
      <c r="A2" s="34" t="s">
        <v>563</v>
      </c>
      <c r="B2" s="11"/>
      <c r="C2" s="1"/>
      <c r="D2" s="1"/>
      <c r="E2" s="1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"/>
    </row>
    <row r="3" spans="1:17" ht="17.25" customHeight="1" thickBot="1">
      <c r="A3" s="32"/>
      <c r="B3" s="36"/>
      <c r="C3" s="55"/>
      <c r="D3" s="12"/>
      <c r="I3" s="522" t="s">
        <v>959</v>
      </c>
      <c r="J3" s="14"/>
      <c r="M3" s="28"/>
      <c r="Q3" s="3" t="s">
        <v>446</v>
      </c>
    </row>
    <row r="4" spans="1:17">
      <c r="A4" s="1690" t="s">
        <v>522</v>
      </c>
      <c r="B4" s="1480" t="s">
        <v>1469</v>
      </c>
      <c r="C4" s="1438"/>
      <c r="D4" s="1438"/>
      <c r="E4" s="1438"/>
      <c r="F4" s="1438"/>
      <c r="G4" s="1438"/>
      <c r="H4" s="1438"/>
      <c r="I4" s="1643"/>
      <c r="J4" s="1462" t="s">
        <v>755</v>
      </c>
      <c r="K4" s="1438"/>
      <c r="L4" s="1438"/>
      <c r="M4" s="1438"/>
      <c r="N4" s="1438"/>
      <c r="O4" s="1438"/>
      <c r="P4" s="1438"/>
      <c r="Q4" s="1439"/>
    </row>
    <row r="5" spans="1:17" ht="17.25" thickBot="1">
      <c r="A5" s="1764"/>
      <c r="B5" s="1773" t="s">
        <v>448</v>
      </c>
      <c r="C5" s="1482"/>
      <c r="D5" s="197" t="s">
        <v>390</v>
      </c>
      <c r="E5" s="197" t="s">
        <v>391</v>
      </c>
      <c r="F5" s="197" t="s">
        <v>392</v>
      </c>
      <c r="G5" s="197" t="s">
        <v>435</v>
      </c>
      <c r="H5" s="197" t="s">
        <v>436</v>
      </c>
      <c r="I5" s="198" t="s">
        <v>437</v>
      </c>
      <c r="J5" s="1481" t="s">
        <v>448</v>
      </c>
      <c r="K5" s="1482"/>
      <c r="L5" s="303" t="s">
        <v>390</v>
      </c>
      <c r="M5" s="303" t="s">
        <v>391</v>
      </c>
      <c r="N5" s="303" t="s">
        <v>392</v>
      </c>
      <c r="O5" s="303" t="s">
        <v>435</v>
      </c>
      <c r="P5" s="303" t="s">
        <v>436</v>
      </c>
      <c r="Q5" s="304" t="s">
        <v>437</v>
      </c>
    </row>
    <row r="6" spans="1:17">
      <c r="A6" s="1776" t="s">
        <v>523</v>
      </c>
      <c r="B6" s="447" t="s">
        <v>49</v>
      </c>
      <c r="C6" s="759">
        <f>SUM(C8,C10,C12,C14,C16,C18,C20,C22,C24,C26,C28,C30,C32,C34,C36,C38,C40)</f>
        <v>432919</v>
      </c>
      <c r="D6" s="759">
        <f t="shared" ref="D6:I7" si="0">SUM(D8,D10,D12,D14,D16,D18,D20,D22,D24,D26,D28,D30,D32,D34,D36,D38,D40)</f>
        <v>74396</v>
      </c>
      <c r="E6" s="759">
        <f t="shared" si="0"/>
        <v>161027</v>
      </c>
      <c r="F6" s="759">
        <f t="shared" si="0"/>
        <v>197496</v>
      </c>
      <c r="G6" s="759">
        <f t="shared" si="0"/>
        <v>0</v>
      </c>
      <c r="H6" s="759">
        <f t="shared" si="0"/>
        <v>0</v>
      </c>
      <c r="I6" s="759">
        <f t="shared" si="0"/>
        <v>0</v>
      </c>
      <c r="J6" s="749" t="s">
        <v>49</v>
      </c>
      <c r="K6" s="759">
        <f>SUM(K8,K10,K12,K14,K16,K18,K20,K22,K24,K26,K28,K30,K32,K34,K36,K38,K40)</f>
        <v>8143</v>
      </c>
      <c r="L6" s="759">
        <f t="shared" ref="L6:Q6" si="1">SUM(L8,L10,L12,L14,L16,L18,L20,L22,L24,L26,L28,L30,L32,L34,L36,L38,L40)</f>
        <v>138</v>
      </c>
      <c r="M6" s="759">
        <f t="shared" si="1"/>
        <v>217</v>
      </c>
      <c r="N6" s="759">
        <f t="shared" si="1"/>
        <v>727</v>
      </c>
      <c r="O6" s="759">
        <f t="shared" si="1"/>
        <v>1376</v>
      </c>
      <c r="P6" s="759">
        <f t="shared" si="1"/>
        <v>1540</v>
      </c>
      <c r="Q6" s="760">
        <f t="shared" si="1"/>
        <v>4145</v>
      </c>
    </row>
    <row r="7" spans="1:17">
      <c r="A7" s="1775"/>
      <c r="B7" s="444" t="s">
        <v>228</v>
      </c>
      <c r="C7" s="761">
        <f>SUM(C9,C11,C13,C15,C17,C19,C21,C23,C25,C27,C29,C31,C33,C35,C37,C39,C41)</f>
        <v>405305</v>
      </c>
      <c r="D7" s="761">
        <f t="shared" si="0"/>
        <v>68095</v>
      </c>
      <c r="E7" s="761">
        <f t="shared" si="0"/>
        <v>151961</v>
      </c>
      <c r="F7" s="761">
        <f t="shared" si="0"/>
        <v>185248</v>
      </c>
      <c r="G7" s="761">
        <f t="shared" si="0"/>
        <v>1</v>
      </c>
      <c r="H7" s="761">
        <f t="shared" si="0"/>
        <v>0</v>
      </c>
      <c r="I7" s="761">
        <f t="shared" si="0"/>
        <v>0</v>
      </c>
      <c r="J7" s="752" t="s">
        <v>228</v>
      </c>
      <c r="K7" s="761">
        <f>SUM(K9,K11,K13,K15,K17,K19,K21,K23,K25,K27,K29,K31,K33,K35,K37,K39,K41)</f>
        <v>3824</v>
      </c>
      <c r="L7" s="761">
        <f t="shared" ref="L7:Q7" si="2">SUM(L9,L11,L13,L15,L17,L19,L21,L23,L25,L27,L29,L31,L33,L35,L37,L39,L41)</f>
        <v>94</v>
      </c>
      <c r="M7" s="761">
        <f t="shared" si="2"/>
        <v>134</v>
      </c>
      <c r="N7" s="761">
        <f t="shared" si="2"/>
        <v>357</v>
      </c>
      <c r="O7" s="761">
        <f t="shared" si="2"/>
        <v>607</v>
      </c>
      <c r="P7" s="761">
        <f t="shared" si="2"/>
        <v>681</v>
      </c>
      <c r="Q7" s="762">
        <f t="shared" si="2"/>
        <v>1951</v>
      </c>
    </row>
    <row r="8" spans="1:17">
      <c r="A8" s="1774" t="s">
        <v>524</v>
      </c>
      <c r="B8" s="444" t="s">
        <v>49</v>
      </c>
      <c r="C8" s="763">
        <f>SUM(D8:I8)</f>
        <v>67690</v>
      </c>
      <c r="D8" s="764">
        <v>11087</v>
      </c>
      <c r="E8" s="764">
        <v>25285</v>
      </c>
      <c r="F8" s="764">
        <v>31318</v>
      </c>
      <c r="G8" s="764">
        <v>0</v>
      </c>
      <c r="H8" s="764">
        <v>0</v>
      </c>
      <c r="I8" s="765">
        <v>0</v>
      </c>
      <c r="J8" s="752" t="s">
        <v>49</v>
      </c>
      <c r="K8" s="763">
        <f>SUM(L8:Q8)</f>
        <v>1476</v>
      </c>
      <c r="L8" s="570">
        <v>18</v>
      </c>
      <c r="M8" s="570">
        <v>24</v>
      </c>
      <c r="N8" s="570">
        <v>106</v>
      </c>
      <c r="O8" s="570">
        <v>271</v>
      </c>
      <c r="P8" s="570">
        <v>366</v>
      </c>
      <c r="Q8" s="571">
        <v>691</v>
      </c>
    </row>
    <row r="9" spans="1:17">
      <c r="A9" s="1775"/>
      <c r="B9" s="444" t="s">
        <v>228</v>
      </c>
      <c r="C9" s="763">
        <f t="shared" ref="C9:C41" si="3">SUM(D9:I9)</f>
        <v>64091</v>
      </c>
      <c r="D9" s="764">
        <v>10335</v>
      </c>
      <c r="E9" s="764">
        <v>24151</v>
      </c>
      <c r="F9" s="764">
        <v>29605</v>
      </c>
      <c r="G9" s="764">
        <v>0</v>
      </c>
      <c r="H9" s="764">
        <v>0</v>
      </c>
      <c r="I9" s="765">
        <v>0</v>
      </c>
      <c r="J9" s="752" t="s">
        <v>228</v>
      </c>
      <c r="K9" s="763">
        <f t="shared" ref="K9:K41" si="4">SUM(L9:Q9)</f>
        <v>615</v>
      </c>
      <c r="L9" s="570">
        <v>10</v>
      </c>
      <c r="M9" s="570">
        <v>17</v>
      </c>
      <c r="N9" s="570">
        <v>46</v>
      </c>
      <c r="O9" s="570">
        <v>120</v>
      </c>
      <c r="P9" s="570">
        <v>127</v>
      </c>
      <c r="Q9" s="571">
        <v>295</v>
      </c>
    </row>
    <row r="10" spans="1:17">
      <c r="A10" s="1774" t="s">
        <v>525</v>
      </c>
      <c r="B10" s="444" t="s">
        <v>49</v>
      </c>
      <c r="C10" s="763">
        <f t="shared" si="3"/>
        <v>23401</v>
      </c>
      <c r="D10" s="764">
        <v>3156</v>
      </c>
      <c r="E10" s="764">
        <v>8804</v>
      </c>
      <c r="F10" s="764">
        <v>11441</v>
      </c>
      <c r="G10" s="764">
        <v>0</v>
      </c>
      <c r="H10" s="764">
        <v>0</v>
      </c>
      <c r="I10" s="765">
        <v>0</v>
      </c>
      <c r="J10" s="752" t="s">
        <v>49</v>
      </c>
      <c r="K10" s="763">
        <f t="shared" si="4"/>
        <v>516</v>
      </c>
      <c r="L10" s="570">
        <v>6</v>
      </c>
      <c r="M10" s="570">
        <v>14</v>
      </c>
      <c r="N10" s="570">
        <v>49</v>
      </c>
      <c r="O10" s="570">
        <v>85</v>
      </c>
      <c r="P10" s="570">
        <v>66</v>
      </c>
      <c r="Q10" s="571">
        <v>296</v>
      </c>
    </row>
    <row r="11" spans="1:17">
      <c r="A11" s="1775"/>
      <c r="B11" s="444" t="s">
        <v>228</v>
      </c>
      <c r="C11" s="763">
        <f t="shared" si="3"/>
        <v>21977</v>
      </c>
      <c r="D11" s="764">
        <v>2879</v>
      </c>
      <c r="E11" s="764">
        <v>8364</v>
      </c>
      <c r="F11" s="764">
        <v>10734</v>
      </c>
      <c r="G11" s="764">
        <v>0</v>
      </c>
      <c r="H11" s="764">
        <v>0</v>
      </c>
      <c r="I11" s="765">
        <v>0</v>
      </c>
      <c r="J11" s="752" t="s">
        <v>228</v>
      </c>
      <c r="K11" s="763">
        <f t="shared" si="4"/>
        <v>249</v>
      </c>
      <c r="L11" s="570">
        <v>4</v>
      </c>
      <c r="M11" s="570">
        <v>5</v>
      </c>
      <c r="N11" s="570">
        <v>25</v>
      </c>
      <c r="O11" s="570">
        <v>31</v>
      </c>
      <c r="P11" s="570">
        <v>44</v>
      </c>
      <c r="Q11" s="571">
        <v>140</v>
      </c>
    </row>
    <row r="12" spans="1:17">
      <c r="A12" s="1774" t="s">
        <v>526</v>
      </c>
      <c r="B12" s="444" t="s">
        <v>49</v>
      </c>
      <c r="C12" s="763">
        <f t="shared" si="3"/>
        <v>19027</v>
      </c>
      <c r="D12" s="764">
        <v>2531</v>
      </c>
      <c r="E12" s="764">
        <v>7116</v>
      </c>
      <c r="F12" s="764">
        <v>9380</v>
      </c>
      <c r="G12" s="764">
        <v>0</v>
      </c>
      <c r="H12" s="764">
        <v>0</v>
      </c>
      <c r="I12" s="765">
        <v>0</v>
      </c>
      <c r="J12" s="752" t="s">
        <v>49</v>
      </c>
      <c r="K12" s="763">
        <f t="shared" si="4"/>
        <v>637</v>
      </c>
      <c r="L12" s="570">
        <v>7</v>
      </c>
      <c r="M12" s="570">
        <v>15</v>
      </c>
      <c r="N12" s="570">
        <v>45</v>
      </c>
      <c r="O12" s="570">
        <v>88</v>
      </c>
      <c r="P12" s="570">
        <v>104</v>
      </c>
      <c r="Q12" s="571">
        <v>378</v>
      </c>
    </row>
    <row r="13" spans="1:17">
      <c r="A13" s="1775"/>
      <c r="B13" s="444" t="s">
        <v>228</v>
      </c>
      <c r="C13" s="763">
        <f t="shared" si="3"/>
        <v>17864</v>
      </c>
      <c r="D13" s="764">
        <v>2371</v>
      </c>
      <c r="E13" s="764">
        <v>6804</v>
      </c>
      <c r="F13" s="764">
        <v>8689</v>
      </c>
      <c r="G13" s="764">
        <v>0</v>
      </c>
      <c r="H13" s="764">
        <v>0</v>
      </c>
      <c r="I13" s="765">
        <v>0</v>
      </c>
      <c r="J13" s="752" t="s">
        <v>228</v>
      </c>
      <c r="K13" s="763">
        <f t="shared" si="4"/>
        <v>316</v>
      </c>
      <c r="L13" s="570">
        <v>3</v>
      </c>
      <c r="M13" s="570">
        <v>7</v>
      </c>
      <c r="N13" s="570">
        <v>36</v>
      </c>
      <c r="O13" s="570">
        <v>43</v>
      </c>
      <c r="P13" s="570">
        <v>47</v>
      </c>
      <c r="Q13" s="571">
        <v>180</v>
      </c>
    </row>
    <row r="14" spans="1:17">
      <c r="A14" s="1774" t="s">
        <v>527</v>
      </c>
      <c r="B14" s="444" t="s">
        <v>49</v>
      </c>
      <c r="C14" s="763">
        <f t="shared" si="3"/>
        <v>24373</v>
      </c>
      <c r="D14" s="764">
        <v>3832</v>
      </c>
      <c r="E14" s="764">
        <v>9142</v>
      </c>
      <c r="F14" s="764">
        <v>11399</v>
      </c>
      <c r="G14" s="764">
        <v>0</v>
      </c>
      <c r="H14" s="764">
        <v>0</v>
      </c>
      <c r="I14" s="765">
        <v>0</v>
      </c>
      <c r="J14" s="752" t="s">
        <v>49</v>
      </c>
      <c r="K14" s="763">
        <f t="shared" si="4"/>
        <v>397</v>
      </c>
      <c r="L14" s="570">
        <v>6</v>
      </c>
      <c r="M14" s="570">
        <v>8</v>
      </c>
      <c r="N14" s="570">
        <v>44</v>
      </c>
      <c r="O14" s="570">
        <v>99</v>
      </c>
      <c r="P14" s="570">
        <v>85</v>
      </c>
      <c r="Q14" s="571">
        <v>155</v>
      </c>
    </row>
    <row r="15" spans="1:17">
      <c r="A15" s="1775"/>
      <c r="B15" s="444" t="s">
        <v>228</v>
      </c>
      <c r="C15" s="763">
        <f t="shared" si="3"/>
        <v>22718</v>
      </c>
      <c r="D15" s="764">
        <v>3497</v>
      </c>
      <c r="E15" s="764">
        <v>8389</v>
      </c>
      <c r="F15" s="764">
        <v>10831</v>
      </c>
      <c r="G15" s="764">
        <v>1</v>
      </c>
      <c r="H15" s="764">
        <v>0</v>
      </c>
      <c r="I15" s="765">
        <v>0</v>
      </c>
      <c r="J15" s="752" t="s">
        <v>228</v>
      </c>
      <c r="K15" s="763">
        <f t="shared" si="4"/>
        <v>166</v>
      </c>
      <c r="L15" s="570">
        <v>5</v>
      </c>
      <c r="M15" s="570">
        <v>10</v>
      </c>
      <c r="N15" s="570">
        <v>18</v>
      </c>
      <c r="O15" s="570">
        <v>33</v>
      </c>
      <c r="P15" s="570">
        <v>37</v>
      </c>
      <c r="Q15" s="571">
        <v>63</v>
      </c>
    </row>
    <row r="16" spans="1:17">
      <c r="A16" s="1774" t="s">
        <v>528</v>
      </c>
      <c r="B16" s="444" t="s">
        <v>49</v>
      </c>
      <c r="C16" s="763">
        <f t="shared" si="3"/>
        <v>14920</v>
      </c>
      <c r="D16" s="764">
        <v>2860</v>
      </c>
      <c r="E16" s="764">
        <v>5505</v>
      </c>
      <c r="F16" s="764">
        <v>6555</v>
      </c>
      <c r="G16" s="764">
        <v>0</v>
      </c>
      <c r="H16" s="764">
        <v>0</v>
      </c>
      <c r="I16" s="765">
        <v>0</v>
      </c>
      <c r="J16" s="752" t="s">
        <v>49</v>
      </c>
      <c r="K16" s="763">
        <f t="shared" si="4"/>
        <v>401</v>
      </c>
      <c r="L16" s="570">
        <v>1</v>
      </c>
      <c r="M16" s="570">
        <v>8</v>
      </c>
      <c r="N16" s="570">
        <v>37</v>
      </c>
      <c r="O16" s="570">
        <v>62</v>
      </c>
      <c r="P16" s="570">
        <v>47</v>
      </c>
      <c r="Q16" s="571">
        <v>246</v>
      </c>
    </row>
    <row r="17" spans="1:17">
      <c r="A17" s="1775"/>
      <c r="B17" s="444" t="s">
        <v>228</v>
      </c>
      <c r="C17" s="763">
        <f t="shared" si="3"/>
        <v>13953</v>
      </c>
      <c r="D17" s="764">
        <v>2646</v>
      </c>
      <c r="E17" s="764">
        <v>5191</v>
      </c>
      <c r="F17" s="764">
        <v>6116</v>
      </c>
      <c r="G17" s="764">
        <v>0</v>
      </c>
      <c r="H17" s="764">
        <v>0</v>
      </c>
      <c r="I17" s="765">
        <v>0</v>
      </c>
      <c r="J17" s="752" t="s">
        <v>228</v>
      </c>
      <c r="K17" s="763">
        <f t="shared" si="4"/>
        <v>180</v>
      </c>
      <c r="L17" s="570">
        <v>0</v>
      </c>
      <c r="M17" s="570">
        <v>6</v>
      </c>
      <c r="N17" s="570">
        <v>8</v>
      </c>
      <c r="O17" s="570">
        <v>14</v>
      </c>
      <c r="P17" s="570">
        <v>26</v>
      </c>
      <c r="Q17" s="571">
        <v>126</v>
      </c>
    </row>
    <row r="18" spans="1:17">
      <c r="A18" s="1774" t="s">
        <v>529</v>
      </c>
      <c r="B18" s="444" t="s">
        <v>49</v>
      </c>
      <c r="C18" s="763">
        <f t="shared" si="3"/>
        <v>15051</v>
      </c>
      <c r="D18" s="764">
        <v>2736</v>
      </c>
      <c r="E18" s="764">
        <v>5689</v>
      </c>
      <c r="F18" s="764">
        <v>6626</v>
      </c>
      <c r="G18" s="764">
        <v>0</v>
      </c>
      <c r="H18" s="764">
        <v>0</v>
      </c>
      <c r="I18" s="765">
        <v>0</v>
      </c>
      <c r="J18" s="752" t="s">
        <v>49</v>
      </c>
      <c r="K18" s="763">
        <f t="shared" si="4"/>
        <v>150</v>
      </c>
      <c r="L18" s="570">
        <v>7</v>
      </c>
      <c r="M18" s="570">
        <v>3</v>
      </c>
      <c r="N18" s="570">
        <v>12</v>
      </c>
      <c r="O18" s="570">
        <v>21</v>
      </c>
      <c r="P18" s="570">
        <v>28</v>
      </c>
      <c r="Q18" s="571">
        <v>79</v>
      </c>
    </row>
    <row r="19" spans="1:17">
      <c r="A19" s="1775"/>
      <c r="B19" s="444" t="s">
        <v>228</v>
      </c>
      <c r="C19" s="763">
        <f t="shared" si="3"/>
        <v>13932</v>
      </c>
      <c r="D19" s="764">
        <v>2447</v>
      </c>
      <c r="E19" s="764">
        <v>5268</v>
      </c>
      <c r="F19" s="764">
        <v>6217</v>
      </c>
      <c r="G19" s="764">
        <v>0</v>
      </c>
      <c r="H19" s="764">
        <v>0</v>
      </c>
      <c r="I19" s="765">
        <v>0</v>
      </c>
      <c r="J19" s="752" t="s">
        <v>228</v>
      </c>
      <c r="K19" s="763">
        <f t="shared" si="4"/>
        <v>85</v>
      </c>
      <c r="L19" s="570">
        <v>2</v>
      </c>
      <c r="M19" s="570">
        <v>6</v>
      </c>
      <c r="N19" s="570">
        <v>11</v>
      </c>
      <c r="O19" s="570">
        <v>16</v>
      </c>
      <c r="P19" s="570">
        <v>14</v>
      </c>
      <c r="Q19" s="571">
        <v>36</v>
      </c>
    </row>
    <row r="20" spans="1:17">
      <c r="A20" s="1774" t="s">
        <v>530</v>
      </c>
      <c r="B20" s="444" t="s">
        <v>49</v>
      </c>
      <c r="C20" s="763">
        <f t="shared" si="3"/>
        <v>10895</v>
      </c>
      <c r="D20" s="764">
        <v>1514</v>
      </c>
      <c r="E20" s="764">
        <v>4133</v>
      </c>
      <c r="F20" s="764">
        <v>5248</v>
      </c>
      <c r="G20" s="764">
        <v>0</v>
      </c>
      <c r="H20" s="764">
        <v>0</v>
      </c>
      <c r="I20" s="765">
        <v>0</v>
      </c>
      <c r="J20" s="752" t="s">
        <v>49</v>
      </c>
      <c r="K20" s="763">
        <f t="shared" si="4"/>
        <v>319</v>
      </c>
      <c r="L20" s="570">
        <v>4</v>
      </c>
      <c r="M20" s="570">
        <v>11</v>
      </c>
      <c r="N20" s="570">
        <v>32</v>
      </c>
      <c r="O20" s="570">
        <v>63</v>
      </c>
      <c r="P20" s="570">
        <v>45</v>
      </c>
      <c r="Q20" s="571">
        <v>164</v>
      </c>
    </row>
    <row r="21" spans="1:17">
      <c r="A21" s="1775"/>
      <c r="B21" s="444" t="s">
        <v>228</v>
      </c>
      <c r="C21" s="763">
        <f t="shared" si="3"/>
        <v>10024</v>
      </c>
      <c r="D21" s="764">
        <v>1267</v>
      </c>
      <c r="E21" s="764">
        <v>3886</v>
      </c>
      <c r="F21" s="764">
        <v>4871</v>
      </c>
      <c r="G21" s="764">
        <v>0</v>
      </c>
      <c r="H21" s="764">
        <v>0</v>
      </c>
      <c r="I21" s="765">
        <v>0</v>
      </c>
      <c r="J21" s="752" t="s">
        <v>228</v>
      </c>
      <c r="K21" s="763">
        <f t="shared" si="4"/>
        <v>148</v>
      </c>
      <c r="L21" s="570">
        <v>3</v>
      </c>
      <c r="M21" s="570">
        <v>7</v>
      </c>
      <c r="N21" s="570">
        <v>20</v>
      </c>
      <c r="O21" s="570">
        <v>20</v>
      </c>
      <c r="P21" s="570">
        <v>19</v>
      </c>
      <c r="Q21" s="571">
        <v>79</v>
      </c>
    </row>
    <row r="22" spans="1:17" s="107" customFormat="1" ht="16.5" customHeight="1">
      <c r="A22" s="1778" t="s">
        <v>881</v>
      </c>
      <c r="B22" s="441" t="s">
        <v>49</v>
      </c>
      <c r="C22" s="766">
        <f t="shared" si="3"/>
        <v>1303</v>
      </c>
      <c r="D22" s="767">
        <v>206</v>
      </c>
      <c r="E22" s="767">
        <v>495</v>
      </c>
      <c r="F22" s="767">
        <v>602</v>
      </c>
      <c r="G22" s="767">
        <v>0</v>
      </c>
      <c r="H22" s="767">
        <v>0</v>
      </c>
      <c r="I22" s="768">
        <v>0</v>
      </c>
      <c r="J22" s="752" t="s">
        <v>49</v>
      </c>
      <c r="K22" s="766">
        <f t="shared" si="4"/>
        <v>6</v>
      </c>
      <c r="L22" s="735">
        <v>1</v>
      </c>
      <c r="M22" s="735">
        <v>0</v>
      </c>
      <c r="N22" s="735">
        <v>2</v>
      </c>
      <c r="O22" s="735">
        <v>2</v>
      </c>
      <c r="P22" s="735">
        <v>1</v>
      </c>
      <c r="Q22" s="736">
        <v>0</v>
      </c>
    </row>
    <row r="23" spans="1:17" s="107" customFormat="1">
      <c r="A23" s="1775"/>
      <c r="B23" s="441" t="s">
        <v>228</v>
      </c>
      <c r="C23" s="766">
        <f t="shared" si="3"/>
        <v>1273</v>
      </c>
      <c r="D23" s="767">
        <v>216</v>
      </c>
      <c r="E23" s="767">
        <v>456</v>
      </c>
      <c r="F23" s="767">
        <v>601</v>
      </c>
      <c r="G23" s="767">
        <v>0</v>
      </c>
      <c r="H23" s="767">
        <v>0</v>
      </c>
      <c r="I23" s="768">
        <v>0</v>
      </c>
      <c r="J23" s="752" t="s">
        <v>228</v>
      </c>
      <c r="K23" s="766">
        <f t="shared" si="4"/>
        <v>7</v>
      </c>
      <c r="L23" s="735">
        <v>0</v>
      </c>
      <c r="M23" s="735">
        <v>0</v>
      </c>
      <c r="N23" s="735">
        <v>1</v>
      </c>
      <c r="O23" s="735">
        <v>3</v>
      </c>
      <c r="P23" s="735">
        <v>1</v>
      </c>
      <c r="Q23" s="736">
        <v>2</v>
      </c>
    </row>
    <row r="24" spans="1:17">
      <c r="A24" s="1774" t="s">
        <v>531</v>
      </c>
      <c r="B24" s="444" t="s">
        <v>49</v>
      </c>
      <c r="C24" s="763">
        <f t="shared" si="3"/>
        <v>119331</v>
      </c>
      <c r="D24" s="764">
        <v>22346</v>
      </c>
      <c r="E24" s="764">
        <v>43709</v>
      </c>
      <c r="F24" s="764">
        <v>53276</v>
      </c>
      <c r="G24" s="764">
        <v>0</v>
      </c>
      <c r="H24" s="764">
        <v>0</v>
      </c>
      <c r="I24" s="765">
        <v>0</v>
      </c>
      <c r="J24" s="752" t="s">
        <v>49</v>
      </c>
      <c r="K24" s="763">
        <f t="shared" si="4"/>
        <v>1521</v>
      </c>
      <c r="L24" s="570">
        <v>45</v>
      </c>
      <c r="M24" s="570">
        <v>41</v>
      </c>
      <c r="N24" s="570">
        <v>140</v>
      </c>
      <c r="O24" s="570">
        <v>287</v>
      </c>
      <c r="P24" s="570">
        <v>345</v>
      </c>
      <c r="Q24" s="571">
        <v>663</v>
      </c>
    </row>
    <row r="25" spans="1:17">
      <c r="A25" s="1775"/>
      <c r="B25" s="444" t="s">
        <v>228</v>
      </c>
      <c r="C25" s="763">
        <f t="shared" si="3"/>
        <v>111756</v>
      </c>
      <c r="D25" s="764">
        <v>20275</v>
      </c>
      <c r="E25" s="764">
        <v>41215</v>
      </c>
      <c r="F25" s="764">
        <v>50266</v>
      </c>
      <c r="G25" s="764">
        <v>0</v>
      </c>
      <c r="H25" s="764">
        <v>0</v>
      </c>
      <c r="I25" s="765">
        <v>0</v>
      </c>
      <c r="J25" s="752" t="s">
        <v>228</v>
      </c>
      <c r="K25" s="763">
        <f t="shared" si="4"/>
        <v>744</v>
      </c>
      <c r="L25" s="570">
        <v>39</v>
      </c>
      <c r="M25" s="570">
        <v>26</v>
      </c>
      <c r="N25" s="570">
        <v>71</v>
      </c>
      <c r="O25" s="570">
        <v>115</v>
      </c>
      <c r="P25" s="570">
        <v>153</v>
      </c>
      <c r="Q25" s="571">
        <v>340</v>
      </c>
    </row>
    <row r="26" spans="1:17">
      <c r="A26" s="1774" t="s">
        <v>532</v>
      </c>
      <c r="B26" s="444" t="s">
        <v>49</v>
      </c>
      <c r="C26" s="763">
        <f t="shared" si="3"/>
        <v>11905</v>
      </c>
      <c r="D26" s="764">
        <v>1938</v>
      </c>
      <c r="E26" s="764">
        <v>4493</v>
      </c>
      <c r="F26" s="764">
        <v>5474</v>
      </c>
      <c r="G26" s="764">
        <v>0</v>
      </c>
      <c r="H26" s="764">
        <v>0</v>
      </c>
      <c r="I26" s="765">
        <v>0</v>
      </c>
      <c r="J26" s="752" t="s">
        <v>49</v>
      </c>
      <c r="K26" s="763">
        <f t="shared" si="4"/>
        <v>143</v>
      </c>
      <c r="L26" s="570">
        <v>0</v>
      </c>
      <c r="M26" s="570">
        <v>4</v>
      </c>
      <c r="N26" s="570">
        <v>15</v>
      </c>
      <c r="O26" s="570">
        <v>19</v>
      </c>
      <c r="P26" s="570">
        <v>32</v>
      </c>
      <c r="Q26" s="571">
        <v>73</v>
      </c>
    </row>
    <row r="27" spans="1:17">
      <c r="A27" s="1775"/>
      <c r="B27" s="444" t="s">
        <v>228</v>
      </c>
      <c r="C27" s="763">
        <f t="shared" si="3"/>
        <v>10983</v>
      </c>
      <c r="D27" s="764">
        <v>1784</v>
      </c>
      <c r="E27" s="764">
        <v>4114</v>
      </c>
      <c r="F27" s="764">
        <v>5085</v>
      </c>
      <c r="G27" s="764">
        <v>0</v>
      </c>
      <c r="H27" s="764">
        <v>0</v>
      </c>
      <c r="I27" s="765">
        <v>0</v>
      </c>
      <c r="J27" s="752" t="s">
        <v>228</v>
      </c>
      <c r="K27" s="763">
        <f t="shared" si="4"/>
        <v>66</v>
      </c>
      <c r="L27" s="570">
        <v>2</v>
      </c>
      <c r="M27" s="570">
        <v>5</v>
      </c>
      <c r="N27" s="570">
        <v>4</v>
      </c>
      <c r="O27" s="570">
        <v>11</v>
      </c>
      <c r="P27" s="570">
        <v>11</v>
      </c>
      <c r="Q27" s="571">
        <v>33</v>
      </c>
    </row>
    <row r="28" spans="1:17">
      <c r="A28" s="1774" t="s">
        <v>533</v>
      </c>
      <c r="B28" s="444" t="s">
        <v>49</v>
      </c>
      <c r="C28" s="763">
        <f t="shared" si="3"/>
        <v>13319</v>
      </c>
      <c r="D28" s="764">
        <v>1916</v>
      </c>
      <c r="E28" s="764">
        <v>4986</v>
      </c>
      <c r="F28" s="764">
        <v>6417</v>
      </c>
      <c r="G28" s="764">
        <v>0</v>
      </c>
      <c r="H28" s="764">
        <v>0</v>
      </c>
      <c r="I28" s="765">
        <v>0</v>
      </c>
      <c r="J28" s="752" t="s">
        <v>49</v>
      </c>
      <c r="K28" s="763">
        <f t="shared" si="4"/>
        <v>198</v>
      </c>
      <c r="L28" s="570">
        <v>1</v>
      </c>
      <c r="M28" s="570">
        <v>4</v>
      </c>
      <c r="N28" s="570">
        <v>26</v>
      </c>
      <c r="O28" s="570">
        <v>38</v>
      </c>
      <c r="P28" s="570">
        <v>27</v>
      </c>
      <c r="Q28" s="571">
        <v>102</v>
      </c>
    </row>
    <row r="29" spans="1:17">
      <c r="A29" s="1775"/>
      <c r="B29" s="444" t="s">
        <v>228</v>
      </c>
      <c r="C29" s="763">
        <f t="shared" si="3"/>
        <v>12724</v>
      </c>
      <c r="D29" s="764">
        <v>1890</v>
      </c>
      <c r="E29" s="764">
        <v>4836</v>
      </c>
      <c r="F29" s="764">
        <v>5998</v>
      </c>
      <c r="G29" s="764">
        <v>0</v>
      </c>
      <c r="H29" s="764">
        <v>0</v>
      </c>
      <c r="I29" s="765">
        <v>0</v>
      </c>
      <c r="J29" s="752" t="s">
        <v>228</v>
      </c>
      <c r="K29" s="763">
        <f t="shared" si="4"/>
        <v>105</v>
      </c>
      <c r="L29" s="570">
        <v>1</v>
      </c>
      <c r="M29" s="570">
        <v>7</v>
      </c>
      <c r="N29" s="570">
        <v>16</v>
      </c>
      <c r="O29" s="570">
        <v>17</v>
      </c>
      <c r="P29" s="570">
        <v>28</v>
      </c>
      <c r="Q29" s="571">
        <v>36</v>
      </c>
    </row>
    <row r="30" spans="1:17">
      <c r="A30" s="1774" t="s">
        <v>534</v>
      </c>
      <c r="B30" s="444" t="s">
        <v>49</v>
      </c>
      <c r="C30" s="763">
        <f t="shared" si="3"/>
        <v>19129</v>
      </c>
      <c r="D30" s="764">
        <v>3145</v>
      </c>
      <c r="E30" s="764">
        <v>7221</v>
      </c>
      <c r="F30" s="764">
        <v>8763</v>
      </c>
      <c r="G30" s="764">
        <v>0</v>
      </c>
      <c r="H30" s="764">
        <v>0</v>
      </c>
      <c r="I30" s="765">
        <v>0</v>
      </c>
      <c r="J30" s="752" t="s">
        <v>49</v>
      </c>
      <c r="K30" s="763">
        <f t="shared" si="4"/>
        <v>302</v>
      </c>
      <c r="L30" s="570">
        <v>2</v>
      </c>
      <c r="M30" s="570">
        <v>8</v>
      </c>
      <c r="N30" s="570">
        <v>32</v>
      </c>
      <c r="O30" s="570">
        <v>59</v>
      </c>
      <c r="P30" s="570">
        <v>63</v>
      </c>
      <c r="Q30" s="571">
        <v>138</v>
      </c>
    </row>
    <row r="31" spans="1:17">
      <c r="A31" s="1775"/>
      <c r="B31" s="444" t="s">
        <v>228</v>
      </c>
      <c r="C31" s="763">
        <f t="shared" si="3"/>
        <v>17677</v>
      </c>
      <c r="D31" s="764">
        <v>2920</v>
      </c>
      <c r="E31" s="764">
        <v>6681</v>
      </c>
      <c r="F31" s="764">
        <v>8076</v>
      </c>
      <c r="G31" s="764">
        <v>0</v>
      </c>
      <c r="H31" s="764">
        <v>0</v>
      </c>
      <c r="I31" s="765">
        <v>0</v>
      </c>
      <c r="J31" s="752" t="s">
        <v>228</v>
      </c>
      <c r="K31" s="763">
        <f t="shared" si="4"/>
        <v>144</v>
      </c>
      <c r="L31" s="570">
        <v>1</v>
      </c>
      <c r="M31" s="570">
        <v>4</v>
      </c>
      <c r="N31" s="570">
        <v>15</v>
      </c>
      <c r="O31" s="570">
        <v>29</v>
      </c>
      <c r="P31" s="570">
        <v>32</v>
      </c>
      <c r="Q31" s="571">
        <v>63</v>
      </c>
    </row>
    <row r="32" spans="1:17">
      <c r="A32" s="1774" t="s">
        <v>535</v>
      </c>
      <c r="B32" s="444" t="s">
        <v>49</v>
      </c>
      <c r="C32" s="763">
        <f t="shared" si="3"/>
        <v>16487</v>
      </c>
      <c r="D32" s="764">
        <v>3361</v>
      </c>
      <c r="E32" s="764">
        <v>6027</v>
      </c>
      <c r="F32" s="764">
        <v>7099</v>
      </c>
      <c r="G32" s="764">
        <v>0</v>
      </c>
      <c r="H32" s="764">
        <v>0</v>
      </c>
      <c r="I32" s="765">
        <v>0</v>
      </c>
      <c r="J32" s="752" t="s">
        <v>49</v>
      </c>
      <c r="K32" s="763">
        <f t="shared" si="4"/>
        <v>333</v>
      </c>
      <c r="L32" s="570">
        <v>2</v>
      </c>
      <c r="M32" s="570">
        <v>7</v>
      </c>
      <c r="N32" s="570">
        <v>28</v>
      </c>
      <c r="O32" s="570">
        <v>35</v>
      </c>
      <c r="P32" s="570">
        <v>45</v>
      </c>
      <c r="Q32" s="571">
        <v>216</v>
      </c>
    </row>
    <row r="33" spans="1:17">
      <c r="A33" s="1775"/>
      <c r="B33" s="444" t="s">
        <v>228</v>
      </c>
      <c r="C33" s="763">
        <f t="shared" si="3"/>
        <v>15493</v>
      </c>
      <c r="D33" s="764">
        <v>3064</v>
      </c>
      <c r="E33" s="764">
        <v>5734</v>
      </c>
      <c r="F33" s="764">
        <v>6695</v>
      </c>
      <c r="G33" s="764">
        <v>0</v>
      </c>
      <c r="H33" s="764">
        <v>0</v>
      </c>
      <c r="I33" s="765">
        <v>0</v>
      </c>
      <c r="J33" s="752" t="s">
        <v>228</v>
      </c>
      <c r="K33" s="763">
        <f t="shared" si="4"/>
        <v>160</v>
      </c>
      <c r="L33" s="570">
        <v>1</v>
      </c>
      <c r="M33" s="570">
        <v>1</v>
      </c>
      <c r="N33" s="570">
        <v>7</v>
      </c>
      <c r="O33" s="570">
        <v>26</v>
      </c>
      <c r="P33" s="570">
        <v>21</v>
      </c>
      <c r="Q33" s="571">
        <v>104</v>
      </c>
    </row>
    <row r="34" spans="1:17">
      <c r="A34" s="1774" t="s">
        <v>536</v>
      </c>
      <c r="B34" s="444" t="s">
        <v>49</v>
      </c>
      <c r="C34" s="763">
        <f t="shared" si="3"/>
        <v>14228</v>
      </c>
      <c r="D34" s="764">
        <v>2328</v>
      </c>
      <c r="E34" s="764">
        <v>5318</v>
      </c>
      <c r="F34" s="764">
        <v>6582</v>
      </c>
      <c r="G34" s="764">
        <v>0</v>
      </c>
      <c r="H34" s="764">
        <v>0</v>
      </c>
      <c r="I34" s="765">
        <v>0</v>
      </c>
      <c r="J34" s="752" t="s">
        <v>49</v>
      </c>
      <c r="K34" s="763">
        <f t="shared" si="4"/>
        <v>405</v>
      </c>
      <c r="L34" s="570">
        <v>4</v>
      </c>
      <c r="M34" s="570">
        <v>24</v>
      </c>
      <c r="N34" s="570">
        <v>38</v>
      </c>
      <c r="O34" s="570">
        <v>65</v>
      </c>
      <c r="P34" s="570">
        <v>70</v>
      </c>
      <c r="Q34" s="571">
        <v>204</v>
      </c>
    </row>
    <row r="35" spans="1:17">
      <c r="A35" s="1775"/>
      <c r="B35" s="444" t="s">
        <v>228</v>
      </c>
      <c r="C35" s="763">
        <f t="shared" si="3"/>
        <v>13381</v>
      </c>
      <c r="D35" s="764">
        <v>2209</v>
      </c>
      <c r="E35" s="764">
        <v>5170</v>
      </c>
      <c r="F35" s="764">
        <v>6002</v>
      </c>
      <c r="G35" s="764">
        <v>0</v>
      </c>
      <c r="H35" s="764">
        <v>0</v>
      </c>
      <c r="I35" s="765">
        <v>0</v>
      </c>
      <c r="J35" s="752" t="s">
        <v>228</v>
      </c>
      <c r="K35" s="763">
        <f t="shared" si="4"/>
        <v>225</v>
      </c>
      <c r="L35" s="570">
        <v>3</v>
      </c>
      <c r="M35" s="570">
        <v>16</v>
      </c>
      <c r="N35" s="570">
        <v>26</v>
      </c>
      <c r="O35" s="570">
        <v>35</v>
      </c>
      <c r="P35" s="570">
        <v>39</v>
      </c>
      <c r="Q35" s="571">
        <v>106</v>
      </c>
    </row>
    <row r="36" spans="1:17">
      <c r="A36" s="1774" t="s">
        <v>537</v>
      </c>
      <c r="B36" s="444" t="s">
        <v>49</v>
      </c>
      <c r="C36" s="763">
        <f t="shared" si="3"/>
        <v>22068</v>
      </c>
      <c r="D36" s="764">
        <v>3954</v>
      </c>
      <c r="E36" s="764">
        <v>8213</v>
      </c>
      <c r="F36" s="764">
        <v>9901</v>
      </c>
      <c r="G36" s="764">
        <v>0</v>
      </c>
      <c r="H36" s="764">
        <v>0</v>
      </c>
      <c r="I36" s="765">
        <v>0</v>
      </c>
      <c r="J36" s="752" t="s">
        <v>49</v>
      </c>
      <c r="K36" s="763">
        <f t="shared" si="4"/>
        <v>630</v>
      </c>
      <c r="L36" s="570">
        <v>11</v>
      </c>
      <c r="M36" s="570">
        <v>15</v>
      </c>
      <c r="N36" s="570">
        <v>55</v>
      </c>
      <c r="O36" s="570">
        <v>79</v>
      </c>
      <c r="P36" s="570">
        <v>110</v>
      </c>
      <c r="Q36" s="571">
        <v>360</v>
      </c>
    </row>
    <row r="37" spans="1:17">
      <c r="A37" s="1775"/>
      <c r="B37" s="444" t="s">
        <v>228</v>
      </c>
      <c r="C37" s="763">
        <f t="shared" si="3"/>
        <v>20518</v>
      </c>
      <c r="D37" s="764">
        <v>3548</v>
      </c>
      <c r="E37" s="764">
        <v>7659</v>
      </c>
      <c r="F37" s="764">
        <v>9311</v>
      </c>
      <c r="G37" s="764">
        <v>0</v>
      </c>
      <c r="H37" s="764">
        <v>0</v>
      </c>
      <c r="I37" s="765">
        <v>0</v>
      </c>
      <c r="J37" s="752" t="s">
        <v>228</v>
      </c>
      <c r="K37" s="763">
        <f t="shared" si="4"/>
        <v>271</v>
      </c>
      <c r="L37" s="570">
        <v>5</v>
      </c>
      <c r="M37" s="570">
        <v>10</v>
      </c>
      <c r="N37" s="570">
        <v>21</v>
      </c>
      <c r="O37" s="570">
        <v>38</v>
      </c>
      <c r="P37" s="570">
        <v>35</v>
      </c>
      <c r="Q37" s="571">
        <v>162</v>
      </c>
    </row>
    <row r="38" spans="1:17">
      <c r="A38" s="1774" t="s">
        <v>538</v>
      </c>
      <c r="B38" s="444" t="s">
        <v>49</v>
      </c>
      <c r="C38" s="763">
        <f t="shared" si="3"/>
        <v>32588</v>
      </c>
      <c r="D38" s="764">
        <v>5825</v>
      </c>
      <c r="E38" s="764">
        <v>12107</v>
      </c>
      <c r="F38" s="764">
        <v>14656</v>
      </c>
      <c r="G38" s="764">
        <v>0</v>
      </c>
      <c r="H38" s="764">
        <v>0</v>
      </c>
      <c r="I38" s="765">
        <v>0</v>
      </c>
      <c r="J38" s="752" t="s">
        <v>49</v>
      </c>
      <c r="K38" s="763">
        <f t="shared" si="4"/>
        <v>564</v>
      </c>
      <c r="L38" s="570">
        <v>23</v>
      </c>
      <c r="M38" s="570">
        <v>24</v>
      </c>
      <c r="N38" s="570">
        <v>54</v>
      </c>
      <c r="O38" s="570">
        <v>84</v>
      </c>
      <c r="P38" s="570">
        <v>75</v>
      </c>
      <c r="Q38" s="571">
        <v>304</v>
      </c>
    </row>
    <row r="39" spans="1:17">
      <c r="A39" s="1775"/>
      <c r="B39" s="444" t="s">
        <v>228</v>
      </c>
      <c r="C39" s="763">
        <f t="shared" si="3"/>
        <v>30210</v>
      </c>
      <c r="D39" s="764">
        <v>5243</v>
      </c>
      <c r="E39" s="764">
        <v>11381</v>
      </c>
      <c r="F39" s="764">
        <v>13586</v>
      </c>
      <c r="G39" s="764">
        <v>0</v>
      </c>
      <c r="H39" s="764">
        <v>0</v>
      </c>
      <c r="I39" s="765">
        <v>0</v>
      </c>
      <c r="J39" s="752" t="s">
        <v>228</v>
      </c>
      <c r="K39" s="763">
        <f t="shared" si="4"/>
        <v>263</v>
      </c>
      <c r="L39" s="570">
        <v>15</v>
      </c>
      <c r="M39" s="570">
        <v>4</v>
      </c>
      <c r="N39" s="570">
        <v>25</v>
      </c>
      <c r="O39" s="570">
        <v>38</v>
      </c>
      <c r="P39" s="570">
        <v>34</v>
      </c>
      <c r="Q39" s="571">
        <v>147</v>
      </c>
    </row>
    <row r="40" spans="1:17">
      <c r="A40" s="1774" t="s">
        <v>539</v>
      </c>
      <c r="B40" s="444" t="s">
        <v>49</v>
      </c>
      <c r="C40" s="763">
        <f t="shared" si="3"/>
        <v>7204</v>
      </c>
      <c r="D40" s="764">
        <v>1661</v>
      </c>
      <c r="E40" s="764">
        <v>2784</v>
      </c>
      <c r="F40" s="764">
        <v>2759</v>
      </c>
      <c r="G40" s="764">
        <v>0</v>
      </c>
      <c r="H40" s="764">
        <v>0</v>
      </c>
      <c r="I40" s="765">
        <v>0</v>
      </c>
      <c r="J40" s="752" t="s">
        <v>49</v>
      </c>
      <c r="K40" s="763">
        <f t="shared" si="4"/>
        <v>145</v>
      </c>
      <c r="L40" s="570">
        <v>0</v>
      </c>
      <c r="M40" s="570">
        <v>7</v>
      </c>
      <c r="N40" s="570">
        <v>12</v>
      </c>
      <c r="O40" s="570">
        <v>19</v>
      </c>
      <c r="P40" s="570">
        <v>31</v>
      </c>
      <c r="Q40" s="571">
        <v>76</v>
      </c>
    </row>
    <row r="41" spans="1:17" ht="17.25" thickBot="1">
      <c r="A41" s="1777"/>
      <c r="B41" s="445" t="s">
        <v>228</v>
      </c>
      <c r="C41" s="769">
        <f t="shared" si="3"/>
        <v>6731</v>
      </c>
      <c r="D41" s="770">
        <v>1504</v>
      </c>
      <c r="E41" s="770">
        <v>2662</v>
      </c>
      <c r="F41" s="770">
        <v>2565</v>
      </c>
      <c r="G41" s="770">
        <v>0</v>
      </c>
      <c r="H41" s="770">
        <v>0</v>
      </c>
      <c r="I41" s="771">
        <v>0</v>
      </c>
      <c r="J41" s="758" t="s">
        <v>228</v>
      </c>
      <c r="K41" s="769">
        <f t="shared" si="4"/>
        <v>80</v>
      </c>
      <c r="L41" s="574">
        <v>0</v>
      </c>
      <c r="M41" s="574">
        <v>3</v>
      </c>
      <c r="N41" s="574">
        <v>7</v>
      </c>
      <c r="O41" s="574">
        <v>18</v>
      </c>
      <c r="P41" s="574">
        <v>13</v>
      </c>
      <c r="Q41" s="575">
        <v>39</v>
      </c>
    </row>
  </sheetData>
  <mergeCells count="24">
    <mergeCell ref="A22:A23"/>
    <mergeCell ref="A24:A25"/>
    <mergeCell ref="A26:A27"/>
    <mergeCell ref="A28:A29"/>
    <mergeCell ref="A30:A31"/>
    <mergeCell ref="A40:A41"/>
    <mergeCell ref="A32:A33"/>
    <mergeCell ref="A34:A35"/>
    <mergeCell ref="A36:A37"/>
    <mergeCell ref="A38:A39"/>
    <mergeCell ref="A14:A15"/>
    <mergeCell ref="A16:A17"/>
    <mergeCell ref="A18:A19"/>
    <mergeCell ref="A20:A21"/>
    <mergeCell ref="A6:A7"/>
    <mergeCell ref="A8:A9"/>
    <mergeCell ref="A10:A11"/>
    <mergeCell ref="A12:A13"/>
    <mergeCell ref="A1:Q1"/>
    <mergeCell ref="A4:A5"/>
    <mergeCell ref="B4:I4"/>
    <mergeCell ref="J4:Q4"/>
    <mergeCell ref="B5:C5"/>
    <mergeCell ref="J5:K5"/>
  </mergeCells>
  <phoneticPr fontId="9" type="noConversion"/>
  <pageMargins left="0.31496062992125984" right="0.23622047244094491" top="0.62992125984251968" bottom="0.62992125984251968" header="0.51181102362204722" footer="0.51181102362204722"/>
  <pageSetup paperSize="9" scale="85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41"/>
  <sheetViews>
    <sheetView zoomScale="80" zoomScaleNormal="80" workbookViewId="0">
      <selection activeCell="U21" sqref="U21"/>
    </sheetView>
  </sheetViews>
  <sheetFormatPr defaultRowHeight="16.5"/>
  <cols>
    <col min="2" max="2" width="5.125" customWidth="1"/>
    <col min="3" max="9" width="9.125" bestFit="1" customWidth="1"/>
    <col min="10" max="10" width="5.625" customWidth="1"/>
    <col min="11" max="11" width="9.625" bestFit="1" customWidth="1"/>
    <col min="12" max="12" width="9.125" bestFit="1" customWidth="1"/>
    <col min="13" max="13" width="9.625" bestFit="1" customWidth="1"/>
    <col min="14" max="14" width="5.625" style="107" customWidth="1"/>
    <col min="15" max="15" width="7.5" style="107" customWidth="1"/>
    <col min="16" max="17" width="9.125" bestFit="1" customWidth="1"/>
  </cols>
  <sheetData>
    <row r="1" spans="1:17" ht="26.25">
      <c r="A1" s="1331" t="s">
        <v>542</v>
      </c>
      <c r="B1" s="1331"/>
      <c r="C1" s="1331"/>
      <c r="D1" s="1331"/>
      <c r="E1" s="1331"/>
      <c r="F1" s="1331"/>
      <c r="G1" s="1331"/>
      <c r="H1" s="1331"/>
      <c r="I1" s="1331"/>
      <c r="J1" s="1331"/>
      <c r="K1" s="1331"/>
      <c r="L1" s="1331"/>
      <c r="M1" s="1331"/>
      <c r="N1" s="1331"/>
      <c r="O1" s="1331"/>
      <c r="P1" s="1331"/>
      <c r="Q1" s="1331"/>
    </row>
    <row r="2" spans="1:17" ht="24">
      <c r="A2" s="34" t="s">
        <v>563</v>
      </c>
      <c r="B2" s="11"/>
      <c r="C2" s="1"/>
      <c r="D2" s="1"/>
      <c r="E2" s="11"/>
      <c r="F2" s="4"/>
      <c r="G2" s="4"/>
      <c r="H2" s="4"/>
      <c r="I2" s="4"/>
      <c r="J2" s="4"/>
      <c r="K2" s="4"/>
      <c r="L2" s="4"/>
      <c r="M2" s="4"/>
      <c r="N2" s="111"/>
      <c r="O2" s="111"/>
      <c r="P2" s="4"/>
      <c r="Q2" s="4"/>
    </row>
    <row r="3" spans="1:17" ht="17.25" customHeight="1" thickBot="1">
      <c r="A3" s="32"/>
      <c r="B3" s="36"/>
      <c r="C3" s="55"/>
      <c r="D3" s="12"/>
      <c r="I3" s="522" t="s">
        <v>959</v>
      </c>
      <c r="J3" s="14"/>
      <c r="M3" s="28"/>
      <c r="N3" s="122"/>
      <c r="O3" s="122"/>
    </row>
    <row r="4" spans="1:17">
      <c r="A4" s="1779" t="s">
        <v>543</v>
      </c>
      <c r="B4" s="1679" t="s">
        <v>756</v>
      </c>
      <c r="C4" s="1416"/>
      <c r="D4" s="1416"/>
      <c r="E4" s="1416"/>
      <c r="F4" s="1416"/>
      <c r="G4" s="1416"/>
      <c r="H4" s="1416"/>
      <c r="I4" s="1417"/>
      <c r="J4" s="1416" t="s">
        <v>1462</v>
      </c>
      <c r="K4" s="1416"/>
      <c r="L4" s="1416"/>
      <c r="M4" s="1416"/>
      <c r="N4" s="1679" t="s">
        <v>757</v>
      </c>
      <c r="O4" s="1416"/>
      <c r="P4" s="1416"/>
      <c r="Q4" s="1417"/>
    </row>
    <row r="5" spans="1:17" ht="17.25" thickBot="1">
      <c r="A5" s="1780"/>
      <c r="B5" s="1681" t="s">
        <v>544</v>
      </c>
      <c r="C5" s="1773"/>
      <c r="D5" s="649" t="s">
        <v>390</v>
      </c>
      <c r="E5" s="649" t="s">
        <v>391</v>
      </c>
      <c r="F5" s="649" t="s">
        <v>392</v>
      </c>
      <c r="G5" s="649" t="s">
        <v>435</v>
      </c>
      <c r="H5" s="649" t="s">
        <v>436</v>
      </c>
      <c r="I5" s="650" t="s">
        <v>437</v>
      </c>
      <c r="J5" s="1772" t="s">
        <v>544</v>
      </c>
      <c r="K5" s="1773"/>
      <c r="L5" s="339" t="s">
        <v>764</v>
      </c>
      <c r="M5" s="350" t="s">
        <v>765</v>
      </c>
      <c r="N5" s="1681" t="s">
        <v>21</v>
      </c>
      <c r="O5" s="1773"/>
      <c r="P5" s="339" t="s">
        <v>764</v>
      </c>
      <c r="Q5" s="653" t="s">
        <v>765</v>
      </c>
    </row>
    <row r="6" spans="1:17">
      <c r="A6" s="1782" t="s">
        <v>227</v>
      </c>
      <c r="B6" s="747" t="s">
        <v>49</v>
      </c>
      <c r="C6" s="772">
        <f>SUM(C8,C10,C12,C14,C16,C18,C20,C22,C24,C26,C28,C30,C32,C34,C36,C38,C40)</f>
        <v>18139</v>
      </c>
      <c r="D6" s="772">
        <f t="shared" ref="D6:M7" si="0">SUM(D8,D10,D12,D14,D16,D18,D20,D22,D24,D26,D28,D30,D32,D34,D36,D38,D40)</f>
        <v>1150</v>
      </c>
      <c r="E6" s="772">
        <f t="shared" si="0"/>
        <v>3788</v>
      </c>
      <c r="F6" s="772">
        <f t="shared" si="0"/>
        <v>5231</v>
      </c>
      <c r="G6" s="772">
        <f t="shared" si="0"/>
        <v>3993</v>
      </c>
      <c r="H6" s="772">
        <f t="shared" si="0"/>
        <v>2384</v>
      </c>
      <c r="I6" s="773">
        <f t="shared" si="0"/>
        <v>1593</v>
      </c>
      <c r="J6" s="774" t="s">
        <v>49</v>
      </c>
      <c r="K6" s="772">
        <f t="shared" si="0"/>
        <v>296244</v>
      </c>
      <c r="L6" s="772">
        <f t="shared" si="0"/>
        <v>8941</v>
      </c>
      <c r="M6" s="772">
        <f t="shared" si="0"/>
        <v>287303</v>
      </c>
      <c r="N6" s="775" t="s">
        <v>49</v>
      </c>
      <c r="O6" s="772">
        <f t="shared" ref="O6:Q7" si="1">SUM(O8,O10,O12,O14,O16,O18,O20,O22,O24,O26,O28,O30,O32,O34,O36,O38,O40)</f>
        <v>1749</v>
      </c>
      <c r="P6" s="772">
        <f t="shared" si="1"/>
        <v>804</v>
      </c>
      <c r="Q6" s="773">
        <f t="shared" si="1"/>
        <v>945</v>
      </c>
    </row>
    <row r="7" spans="1:17">
      <c r="A7" s="1783"/>
      <c r="B7" s="652" t="s">
        <v>228</v>
      </c>
      <c r="C7" s="750">
        <f>SUM(C9,C11,C13,C15,C17,C19,C21,C23,C25,C27,C29,C31,C33,C35,C37,C39,C41)</f>
        <v>17382</v>
      </c>
      <c r="D7" s="750">
        <f t="shared" si="0"/>
        <v>1114</v>
      </c>
      <c r="E7" s="750">
        <f t="shared" si="0"/>
        <v>3526</v>
      </c>
      <c r="F7" s="750">
        <f t="shared" si="0"/>
        <v>4901</v>
      </c>
      <c r="G7" s="750">
        <f t="shared" si="0"/>
        <v>3815</v>
      </c>
      <c r="H7" s="750">
        <f t="shared" si="0"/>
        <v>2430</v>
      </c>
      <c r="I7" s="776">
        <f t="shared" si="0"/>
        <v>1596</v>
      </c>
      <c r="J7" s="777" t="s">
        <v>228</v>
      </c>
      <c r="K7" s="750">
        <f t="shared" si="0"/>
        <v>279460</v>
      </c>
      <c r="L7" s="750">
        <f t="shared" si="0"/>
        <v>8751</v>
      </c>
      <c r="M7" s="750">
        <f t="shared" si="0"/>
        <v>270709</v>
      </c>
      <c r="N7" s="778" t="s">
        <v>228</v>
      </c>
      <c r="O7" s="750">
        <f t="shared" si="1"/>
        <v>1819</v>
      </c>
      <c r="P7" s="750">
        <f t="shared" si="1"/>
        <v>877</v>
      </c>
      <c r="Q7" s="776">
        <f t="shared" si="1"/>
        <v>942</v>
      </c>
    </row>
    <row r="8" spans="1:17">
      <c r="A8" s="1784" t="s">
        <v>318</v>
      </c>
      <c r="B8" s="747" t="s">
        <v>49</v>
      </c>
      <c r="C8" s="779">
        <f>SUM(D8:I8)</f>
        <v>1892</v>
      </c>
      <c r="D8" s="780">
        <v>90</v>
      </c>
      <c r="E8" s="780">
        <v>289</v>
      </c>
      <c r="F8" s="780">
        <v>536</v>
      </c>
      <c r="G8" s="780">
        <v>454</v>
      </c>
      <c r="H8" s="780">
        <v>270</v>
      </c>
      <c r="I8" s="781">
        <v>253</v>
      </c>
      <c r="J8" s="774" t="s">
        <v>49</v>
      </c>
      <c r="K8" s="779">
        <f>L8+M8</f>
        <v>49743</v>
      </c>
      <c r="L8" s="780">
        <v>1326</v>
      </c>
      <c r="M8" s="782">
        <v>48417</v>
      </c>
      <c r="N8" s="783" t="s">
        <v>49</v>
      </c>
      <c r="O8" s="779">
        <f t="shared" ref="O8:O41" si="2">P8+Q8</f>
        <v>801</v>
      </c>
      <c r="P8" s="780">
        <v>389</v>
      </c>
      <c r="Q8" s="781">
        <v>412</v>
      </c>
    </row>
    <row r="9" spans="1:17">
      <c r="A9" s="1782"/>
      <c r="B9" s="652" t="s">
        <v>228</v>
      </c>
      <c r="C9" s="784">
        <f t="shared" ref="C9:C41" si="3">SUM(D9:I9)</f>
        <v>1850</v>
      </c>
      <c r="D9" s="785">
        <v>84</v>
      </c>
      <c r="E9" s="785">
        <v>310</v>
      </c>
      <c r="F9" s="785">
        <v>527</v>
      </c>
      <c r="G9" s="785">
        <v>434</v>
      </c>
      <c r="H9" s="785">
        <v>314</v>
      </c>
      <c r="I9" s="786">
        <v>181</v>
      </c>
      <c r="J9" s="777" t="s">
        <v>228</v>
      </c>
      <c r="K9" s="784">
        <f t="shared" ref="K9:K41" si="4">L9+M9</f>
        <v>47534</v>
      </c>
      <c r="L9" s="785">
        <v>1332</v>
      </c>
      <c r="M9" s="787">
        <v>46202</v>
      </c>
      <c r="N9" s="778" t="s">
        <v>228</v>
      </c>
      <c r="O9" s="784">
        <f t="shared" si="2"/>
        <v>817</v>
      </c>
      <c r="P9" s="785">
        <v>425</v>
      </c>
      <c r="Q9" s="786">
        <v>392</v>
      </c>
    </row>
    <row r="10" spans="1:17">
      <c r="A10" s="1781" t="s">
        <v>319</v>
      </c>
      <c r="B10" s="652" t="s">
        <v>49</v>
      </c>
      <c r="C10" s="784">
        <f t="shared" si="3"/>
        <v>605</v>
      </c>
      <c r="D10" s="785">
        <v>41</v>
      </c>
      <c r="E10" s="785">
        <v>131</v>
      </c>
      <c r="F10" s="785">
        <v>192</v>
      </c>
      <c r="G10" s="785">
        <v>149</v>
      </c>
      <c r="H10" s="785">
        <v>68</v>
      </c>
      <c r="I10" s="786">
        <v>24</v>
      </c>
      <c r="J10" s="777" t="s">
        <v>49</v>
      </c>
      <c r="K10" s="784">
        <f t="shared" si="4"/>
        <v>13221</v>
      </c>
      <c r="L10" s="785">
        <v>555</v>
      </c>
      <c r="M10" s="787">
        <v>12666</v>
      </c>
      <c r="N10" s="778" t="s">
        <v>49</v>
      </c>
      <c r="O10" s="784">
        <f t="shared" si="2"/>
        <v>118</v>
      </c>
      <c r="P10" s="785">
        <v>69</v>
      </c>
      <c r="Q10" s="786">
        <v>49</v>
      </c>
    </row>
    <row r="11" spans="1:17">
      <c r="A11" s="1782"/>
      <c r="B11" s="652" t="s">
        <v>228</v>
      </c>
      <c r="C11" s="784">
        <f t="shared" si="3"/>
        <v>599</v>
      </c>
      <c r="D11" s="785">
        <v>34</v>
      </c>
      <c r="E11" s="785">
        <v>137</v>
      </c>
      <c r="F11" s="785">
        <v>200</v>
      </c>
      <c r="G11" s="785">
        <v>136</v>
      </c>
      <c r="H11" s="785">
        <v>56</v>
      </c>
      <c r="I11" s="786">
        <v>36</v>
      </c>
      <c r="J11" s="777" t="s">
        <v>228</v>
      </c>
      <c r="K11" s="784">
        <f t="shared" si="4"/>
        <v>12536</v>
      </c>
      <c r="L11" s="785">
        <v>521</v>
      </c>
      <c r="M11" s="787">
        <v>12015</v>
      </c>
      <c r="N11" s="778" t="s">
        <v>228</v>
      </c>
      <c r="O11" s="784">
        <f t="shared" si="2"/>
        <v>115</v>
      </c>
      <c r="P11" s="785">
        <v>69</v>
      </c>
      <c r="Q11" s="786">
        <v>46</v>
      </c>
    </row>
    <row r="12" spans="1:17">
      <c r="A12" s="1781" t="s">
        <v>320</v>
      </c>
      <c r="B12" s="652" t="s">
        <v>49</v>
      </c>
      <c r="C12" s="784">
        <f t="shared" si="3"/>
        <v>506</v>
      </c>
      <c r="D12" s="785">
        <v>50</v>
      </c>
      <c r="E12" s="785">
        <v>127</v>
      </c>
      <c r="F12" s="785">
        <v>147</v>
      </c>
      <c r="G12" s="785">
        <v>99</v>
      </c>
      <c r="H12" s="785">
        <v>55</v>
      </c>
      <c r="I12" s="786">
        <v>28</v>
      </c>
      <c r="J12" s="777" t="s">
        <v>49</v>
      </c>
      <c r="K12" s="784">
        <f t="shared" si="4"/>
        <v>12066</v>
      </c>
      <c r="L12" s="785">
        <v>534</v>
      </c>
      <c r="M12" s="787">
        <v>11532</v>
      </c>
      <c r="N12" s="778" t="s">
        <v>49</v>
      </c>
      <c r="O12" s="784">
        <f t="shared" si="2"/>
        <v>71</v>
      </c>
      <c r="P12" s="785">
        <v>21</v>
      </c>
      <c r="Q12" s="786">
        <v>50</v>
      </c>
    </row>
    <row r="13" spans="1:17">
      <c r="A13" s="1782"/>
      <c r="B13" s="652" t="s">
        <v>228</v>
      </c>
      <c r="C13" s="784">
        <f t="shared" si="3"/>
        <v>526</v>
      </c>
      <c r="D13" s="785">
        <v>36</v>
      </c>
      <c r="E13" s="785">
        <v>146</v>
      </c>
      <c r="F13" s="785">
        <v>159</v>
      </c>
      <c r="G13" s="785">
        <v>103</v>
      </c>
      <c r="H13" s="785">
        <v>56</v>
      </c>
      <c r="I13" s="786">
        <v>26</v>
      </c>
      <c r="J13" s="777" t="s">
        <v>228</v>
      </c>
      <c r="K13" s="784">
        <f t="shared" si="4"/>
        <v>11459</v>
      </c>
      <c r="L13" s="785">
        <v>513</v>
      </c>
      <c r="M13" s="787">
        <v>10946</v>
      </c>
      <c r="N13" s="778" t="s">
        <v>228</v>
      </c>
      <c r="O13" s="784">
        <f t="shared" si="2"/>
        <v>83</v>
      </c>
      <c r="P13" s="785">
        <v>33</v>
      </c>
      <c r="Q13" s="786">
        <v>50</v>
      </c>
    </row>
    <row r="14" spans="1:17">
      <c r="A14" s="1781" t="s">
        <v>321</v>
      </c>
      <c r="B14" s="652" t="s">
        <v>49</v>
      </c>
      <c r="C14" s="784">
        <f t="shared" si="3"/>
        <v>774</v>
      </c>
      <c r="D14" s="785">
        <v>49</v>
      </c>
      <c r="E14" s="785">
        <v>153</v>
      </c>
      <c r="F14" s="785">
        <v>234</v>
      </c>
      <c r="G14" s="785">
        <v>181</v>
      </c>
      <c r="H14" s="785">
        <v>98</v>
      </c>
      <c r="I14" s="786">
        <v>59</v>
      </c>
      <c r="J14" s="777" t="s">
        <v>49</v>
      </c>
      <c r="K14" s="784">
        <f t="shared" si="4"/>
        <v>15996</v>
      </c>
      <c r="L14" s="785">
        <v>663</v>
      </c>
      <c r="M14" s="787">
        <v>15333</v>
      </c>
      <c r="N14" s="778" t="s">
        <v>49</v>
      </c>
      <c r="O14" s="784">
        <f t="shared" si="2"/>
        <v>23</v>
      </c>
      <c r="P14" s="785">
        <v>9</v>
      </c>
      <c r="Q14" s="786">
        <v>14</v>
      </c>
    </row>
    <row r="15" spans="1:17">
      <c r="A15" s="1782"/>
      <c r="B15" s="652" t="s">
        <v>228</v>
      </c>
      <c r="C15" s="784">
        <f t="shared" si="3"/>
        <v>728</v>
      </c>
      <c r="D15" s="785">
        <v>43</v>
      </c>
      <c r="E15" s="785">
        <v>153</v>
      </c>
      <c r="F15" s="785">
        <v>223</v>
      </c>
      <c r="G15" s="785">
        <v>166</v>
      </c>
      <c r="H15" s="785">
        <v>91</v>
      </c>
      <c r="I15" s="786">
        <v>52</v>
      </c>
      <c r="J15" s="777" t="s">
        <v>228</v>
      </c>
      <c r="K15" s="784">
        <f t="shared" si="4"/>
        <v>15351</v>
      </c>
      <c r="L15" s="785">
        <v>634</v>
      </c>
      <c r="M15" s="787">
        <v>14717</v>
      </c>
      <c r="N15" s="778" t="s">
        <v>228</v>
      </c>
      <c r="O15" s="784">
        <f t="shared" si="2"/>
        <v>28</v>
      </c>
      <c r="P15" s="785">
        <v>13</v>
      </c>
      <c r="Q15" s="786">
        <v>15</v>
      </c>
    </row>
    <row r="16" spans="1:17">
      <c r="A16" s="1781" t="s">
        <v>322</v>
      </c>
      <c r="B16" s="652" t="s">
        <v>49</v>
      </c>
      <c r="C16" s="784">
        <f t="shared" si="3"/>
        <v>453</v>
      </c>
      <c r="D16" s="785">
        <v>30</v>
      </c>
      <c r="E16" s="785">
        <v>113</v>
      </c>
      <c r="F16" s="785">
        <v>151</v>
      </c>
      <c r="G16" s="785">
        <v>87</v>
      </c>
      <c r="H16" s="785">
        <v>37</v>
      </c>
      <c r="I16" s="786">
        <v>35</v>
      </c>
      <c r="J16" s="777" t="s">
        <v>49</v>
      </c>
      <c r="K16" s="784">
        <f t="shared" si="4"/>
        <v>10438</v>
      </c>
      <c r="L16" s="785">
        <v>469</v>
      </c>
      <c r="M16" s="787">
        <v>9969</v>
      </c>
      <c r="N16" s="778" t="s">
        <v>49</v>
      </c>
      <c r="O16" s="784">
        <f t="shared" si="2"/>
        <v>55</v>
      </c>
      <c r="P16" s="785">
        <v>33</v>
      </c>
      <c r="Q16" s="786">
        <v>22</v>
      </c>
    </row>
    <row r="17" spans="1:17">
      <c r="A17" s="1782"/>
      <c r="B17" s="652" t="s">
        <v>228</v>
      </c>
      <c r="C17" s="784">
        <f t="shared" si="3"/>
        <v>428</v>
      </c>
      <c r="D17" s="785">
        <v>26</v>
      </c>
      <c r="E17" s="785">
        <v>97</v>
      </c>
      <c r="F17" s="785">
        <v>147</v>
      </c>
      <c r="G17" s="785">
        <v>72</v>
      </c>
      <c r="H17" s="785">
        <v>52</v>
      </c>
      <c r="I17" s="786">
        <v>34</v>
      </c>
      <c r="J17" s="777" t="s">
        <v>228</v>
      </c>
      <c r="K17" s="784">
        <f t="shared" si="4"/>
        <v>9593</v>
      </c>
      <c r="L17" s="785">
        <v>432</v>
      </c>
      <c r="M17" s="787">
        <v>9161</v>
      </c>
      <c r="N17" s="778" t="s">
        <v>228</v>
      </c>
      <c r="O17" s="784">
        <f t="shared" si="2"/>
        <v>53</v>
      </c>
      <c r="P17" s="785">
        <v>38</v>
      </c>
      <c r="Q17" s="786">
        <v>15</v>
      </c>
    </row>
    <row r="18" spans="1:17">
      <c r="A18" s="1781" t="s">
        <v>323</v>
      </c>
      <c r="B18" s="652" t="s">
        <v>49</v>
      </c>
      <c r="C18" s="784">
        <f t="shared" si="3"/>
        <v>501</v>
      </c>
      <c r="D18" s="785">
        <v>50</v>
      </c>
      <c r="E18" s="785">
        <v>135</v>
      </c>
      <c r="F18" s="785">
        <v>146</v>
      </c>
      <c r="G18" s="785">
        <v>97</v>
      </c>
      <c r="H18" s="785">
        <v>45</v>
      </c>
      <c r="I18" s="786">
        <v>28</v>
      </c>
      <c r="J18" s="777" t="s">
        <v>49</v>
      </c>
      <c r="K18" s="784">
        <f t="shared" si="4"/>
        <v>8508</v>
      </c>
      <c r="L18" s="785">
        <v>326</v>
      </c>
      <c r="M18" s="787">
        <v>8182</v>
      </c>
      <c r="N18" s="778" t="s">
        <v>49</v>
      </c>
      <c r="O18" s="784">
        <f t="shared" si="2"/>
        <v>3</v>
      </c>
      <c r="P18" s="785">
        <v>0</v>
      </c>
      <c r="Q18" s="786">
        <v>3</v>
      </c>
    </row>
    <row r="19" spans="1:17">
      <c r="A19" s="1782"/>
      <c r="B19" s="652" t="s">
        <v>228</v>
      </c>
      <c r="C19" s="784">
        <f t="shared" si="3"/>
        <v>460</v>
      </c>
      <c r="D19" s="785">
        <v>42</v>
      </c>
      <c r="E19" s="785">
        <v>110</v>
      </c>
      <c r="F19" s="785">
        <v>136</v>
      </c>
      <c r="G19" s="785">
        <v>81</v>
      </c>
      <c r="H19" s="785">
        <v>63</v>
      </c>
      <c r="I19" s="786">
        <v>28</v>
      </c>
      <c r="J19" s="777" t="s">
        <v>228</v>
      </c>
      <c r="K19" s="784">
        <f t="shared" si="4"/>
        <v>7864</v>
      </c>
      <c r="L19" s="785">
        <v>342</v>
      </c>
      <c r="M19" s="787">
        <v>7522</v>
      </c>
      <c r="N19" s="778" t="s">
        <v>228</v>
      </c>
      <c r="O19" s="784">
        <f t="shared" si="2"/>
        <v>10</v>
      </c>
      <c r="P19" s="785">
        <v>1</v>
      </c>
      <c r="Q19" s="786">
        <v>9</v>
      </c>
    </row>
    <row r="20" spans="1:17">
      <c r="A20" s="1781" t="s">
        <v>324</v>
      </c>
      <c r="B20" s="652" t="s">
        <v>49</v>
      </c>
      <c r="C20" s="784">
        <f t="shared" si="3"/>
        <v>394</v>
      </c>
      <c r="D20" s="785">
        <v>18</v>
      </c>
      <c r="E20" s="785">
        <v>76</v>
      </c>
      <c r="F20" s="785">
        <v>127</v>
      </c>
      <c r="G20" s="785">
        <v>114</v>
      </c>
      <c r="H20" s="785">
        <v>35</v>
      </c>
      <c r="I20" s="786">
        <v>24</v>
      </c>
      <c r="J20" s="777" t="s">
        <v>49</v>
      </c>
      <c r="K20" s="784">
        <f t="shared" si="4"/>
        <v>6179</v>
      </c>
      <c r="L20" s="785">
        <v>114</v>
      </c>
      <c r="M20" s="787">
        <v>6065</v>
      </c>
      <c r="N20" s="778" t="s">
        <v>49</v>
      </c>
      <c r="O20" s="784">
        <f t="shared" si="2"/>
        <v>7</v>
      </c>
      <c r="P20" s="785">
        <v>2</v>
      </c>
      <c r="Q20" s="786">
        <v>5</v>
      </c>
    </row>
    <row r="21" spans="1:17">
      <c r="A21" s="1782"/>
      <c r="B21" s="652" t="s">
        <v>228</v>
      </c>
      <c r="C21" s="784">
        <f t="shared" si="3"/>
        <v>387</v>
      </c>
      <c r="D21" s="785">
        <v>28</v>
      </c>
      <c r="E21" s="785">
        <v>78</v>
      </c>
      <c r="F21" s="785">
        <v>116</v>
      </c>
      <c r="G21" s="785">
        <v>96</v>
      </c>
      <c r="H21" s="785">
        <v>39</v>
      </c>
      <c r="I21" s="786">
        <v>30</v>
      </c>
      <c r="J21" s="777" t="s">
        <v>228</v>
      </c>
      <c r="K21" s="784">
        <f t="shared" si="4"/>
        <v>5615</v>
      </c>
      <c r="L21" s="785">
        <v>110</v>
      </c>
      <c r="M21" s="787">
        <v>5505</v>
      </c>
      <c r="N21" s="778" t="s">
        <v>228</v>
      </c>
      <c r="O21" s="784">
        <f t="shared" si="2"/>
        <v>10</v>
      </c>
      <c r="P21" s="785">
        <v>2</v>
      </c>
      <c r="Q21" s="786">
        <v>8</v>
      </c>
    </row>
    <row r="22" spans="1:17" s="107" customFormat="1">
      <c r="A22" s="1786" t="s">
        <v>881</v>
      </c>
      <c r="B22" s="652" t="s">
        <v>49</v>
      </c>
      <c r="C22" s="784">
        <f t="shared" si="3"/>
        <v>58</v>
      </c>
      <c r="D22" s="785">
        <v>4</v>
      </c>
      <c r="E22" s="785">
        <v>9</v>
      </c>
      <c r="F22" s="785">
        <v>17</v>
      </c>
      <c r="G22" s="785">
        <v>12</v>
      </c>
      <c r="H22" s="785">
        <v>10</v>
      </c>
      <c r="I22" s="786">
        <v>6</v>
      </c>
      <c r="J22" s="777" t="s">
        <v>49</v>
      </c>
      <c r="K22" s="784">
        <f t="shared" si="4"/>
        <v>1230</v>
      </c>
      <c r="L22" s="785">
        <v>25</v>
      </c>
      <c r="M22" s="787">
        <v>1205</v>
      </c>
      <c r="N22" s="778" t="s">
        <v>49</v>
      </c>
      <c r="O22" s="784">
        <f t="shared" si="2"/>
        <v>0</v>
      </c>
      <c r="P22" s="785">
        <v>0</v>
      </c>
      <c r="Q22" s="786">
        <v>0</v>
      </c>
    </row>
    <row r="23" spans="1:17" s="107" customFormat="1">
      <c r="A23" s="1775"/>
      <c r="B23" s="652" t="s">
        <v>228</v>
      </c>
      <c r="C23" s="784">
        <f t="shared" si="3"/>
        <v>37</v>
      </c>
      <c r="D23" s="785">
        <v>1</v>
      </c>
      <c r="E23" s="785">
        <v>6</v>
      </c>
      <c r="F23" s="785">
        <v>7</v>
      </c>
      <c r="G23" s="785">
        <v>10</v>
      </c>
      <c r="H23" s="785">
        <v>9</v>
      </c>
      <c r="I23" s="786">
        <v>4</v>
      </c>
      <c r="J23" s="777" t="s">
        <v>228</v>
      </c>
      <c r="K23" s="784">
        <f t="shared" si="4"/>
        <v>1202</v>
      </c>
      <c r="L23" s="785">
        <v>19</v>
      </c>
      <c r="M23" s="787">
        <v>1183</v>
      </c>
      <c r="N23" s="778" t="s">
        <v>228</v>
      </c>
      <c r="O23" s="784">
        <f t="shared" si="2"/>
        <v>0</v>
      </c>
      <c r="P23" s="785">
        <v>0</v>
      </c>
      <c r="Q23" s="786">
        <v>0</v>
      </c>
    </row>
    <row r="24" spans="1:17">
      <c r="A24" s="1781" t="s">
        <v>325</v>
      </c>
      <c r="B24" s="652" t="s">
        <v>49</v>
      </c>
      <c r="C24" s="784">
        <f t="shared" si="3"/>
        <v>4418</v>
      </c>
      <c r="D24" s="785">
        <v>298</v>
      </c>
      <c r="E24" s="785">
        <v>945</v>
      </c>
      <c r="F24" s="785">
        <v>1261</v>
      </c>
      <c r="G24" s="785">
        <v>930</v>
      </c>
      <c r="H24" s="785">
        <v>576</v>
      </c>
      <c r="I24" s="786">
        <v>408</v>
      </c>
      <c r="J24" s="777" t="s">
        <v>49</v>
      </c>
      <c r="K24" s="784">
        <f t="shared" si="4"/>
        <v>77385</v>
      </c>
      <c r="L24" s="785">
        <v>1704</v>
      </c>
      <c r="M24" s="787">
        <v>75681</v>
      </c>
      <c r="N24" s="778" t="s">
        <v>49</v>
      </c>
      <c r="O24" s="784">
        <f t="shared" si="2"/>
        <v>105</v>
      </c>
      <c r="P24" s="785">
        <v>42</v>
      </c>
      <c r="Q24" s="786">
        <v>63</v>
      </c>
    </row>
    <row r="25" spans="1:17">
      <c r="A25" s="1782"/>
      <c r="B25" s="652" t="s">
        <v>228</v>
      </c>
      <c r="C25" s="784">
        <f t="shared" si="3"/>
        <v>4164</v>
      </c>
      <c r="D25" s="785">
        <v>292</v>
      </c>
      <c r="E25" s="785">
        <v>823</v>
      </c>
      <c r="F25" s="785">
        <v>1137</v>
      </c>
      <c r="G25" s="785">
        <v>893</v>
      </c>
      <c r="H25" s="785">
        <v>578</v>
      </c>
      <c r="I25" s="786">
        <v>441</v>
      </c>
      <c r="J25" s="777" t="s">
        <v>228</v>
      </c>
      <c r="K25" s="784">
        <f t="shared" si="4"/>
        <v>72908</v>
      </c>
      <c r="L25" s="785">
        <v>1704</v>
      </c>
      <c r="M25" s="787">
        <v>71204</v>
      </c>
      <c r="N25" s="778" t="s">
        <v>228</v>
      </c>
      <c r="O25" s="784">
        <f t="shared" si="2"/>
        <v>129</v>
      </c>
      <c r="P25" s="785">
        <v>62</v>
      </c>
      <c r="Q25" s="786">
        <v>67</v>
      </c>
    </row>
    <row r="26" spans="1:17">
      <c r="A26" s="1781" t="s">
        <v>326</v>
      </c>
      <c r="B26" s="652" t="s">
        <v>49</v>
      </c>
      <c r="C26" s="784">
        <f t="shared" si="3"/>
        <v>748</v>
      </c>
      <c r="D26" s="785">
        <v>47</v>
      </c>
      <c r="E26" s="785">
        <v>171</v>
      </c>
      <c r="F26" s="785">
        <v>188</v>
      </c>
      <c r="G26" s="785">
        <v>173</v>
      </c>
      <c r="H26" s="785">
        <v>98</v>
      </c>
      <c r="I26" s="786">
        <v>71</v>
      </c>
      <c r="J26" s="777" t="s">
        <v>49</v>
      </c>
      <c r="K26" s="784">
        <f t="shared" si="4"/>
        <v>10410</v>
      </c>
      <c r="L26" s="785">
        <v>393</v>
      </c>
      <c r="M26" s="787">
        <v>10017</v>
      </c>
      <c r="N26" s="778" t="s">
        <v>49</v>
      </c>
      <c r="O26" s="784">
        <f t="shared" si="2"/>
        <v>64</v>
      </c>
      <c r="P26" s="785">
        <v>18</v>
      </c>
      <c r="Q26" s="786">
        <v>46</v>
      </c>
    </row>
    <row r="27" spans="1:17">
      <c r="A27" s="1782"/>
      <c r="B27" s="652" t="s">
        <v>228</v>
      </c>
      <c r="C27" s="784">
        <f t="shared" si="3"/>
        <v>659</v>
      </c>
      <c r="D27" s="785">
        <v>35</v>
      </c>
      <c r="E27" s="785">
        <v>130</v>
      </c>
      <c r="F27" s="785">
        <v>181</v>
      </c>
      <c r="G27" s="785">
        <v>138</v>
      </c>
      <c r="H27" s="785">
        <v>109</v>
      </c>
      <c r="I27" s="786">
        <v>66</v>
      </c>
      <c r="J27" s="777" t="s">
        <v>228</v>
      </c>
      <c r="K27" s="784">
        <f t="shared" si="4"/>
        <v>9552</v>
      </c>
      <c r="L27" s="785">
        <v>355</v>
      </c>
      <c r="M27" s="787">
        <v>9197</v>
      </c>
      <c r="N27" s="778" t="s">
        <v>228</v>
      </c>
      <c r="O27" s="784">
        <f t="shared" si="2"/>
        <v>48</v>
      </c>
      <c r="P27" s="785">
        <v>18</v>
      </c>
      <c r="Q27" s="786">
        <v>30</v>
      </c>
    </row>
    <row r="28" spans="1:17">
      <c r="A28" s="1781" t="s">
        <v>327</v>
      </c>
      <c r="B28" s="652" t="s">
        <v>49</v>
      </c>
      <c r="C28" s="784">
        <f t="shared" si="3"/>
        <v>632</v>
      </c>
      <c r="D28" s="785">
        <v>18</v>
      </c>
      <c r="E28" s="785">
        <v>127</v>
      </c>
      <c r="F28" s="785">
        <v>185</v>
      </c>
      <c r="G28" s="785">
        <v>155</v>
      </c>
      <c r="H28" s="785">
        <v>97</v>
      </c>
      <c r="I28" s="786">
        <v>50</v>
      </c>
      <c r="J28" s="777" t="s">
        <v>49</v>
      </c>
      <c r="K28" s="784">
        <f t="shared" si="4"/>
        <v>12075</v>
      </c>
      <c r="L28" s="785">
        <v>302</v>
      </c>
      <c r="M28" s="787">
        <v>11773</v>
      </c>
      <c r="N28" s="778" t="s">
        <v>49</v>
      </c>
      <c r="O28" s="784">
        <f t="shared" si="2"/>
        <v>22</v>
      </c>
      <c r="P28" s="785">
        <v>7</v>
      </c>
      <c r="Q28" s="786">
        <v>15</v>
      </c>
    </row>
    <row r="29" spans="1:17">
      <c r="A29" s="1782"/>
      <c r="B29" s="652" t="s">
        <v>228</v>
      </c>
      <c r="C29" s="784">
        <f t="shared" si="3"/>
        <v>633</v>
      </c>
      <c r="D29" s="785">
        <v>30</v>
      </c>
      <c r="E29" s="785">
        <v>110</v>
      </c>
      <c r="F29" s="785">
        <v>175</v>
      </c>
      <c r="G29" s="785">
        <v>162</v>
      </c>
      <c r="H29" s="785">
        <v>100</v>
      </c>
      <c r="I29" s="786">
        <v>56</v>
      </c>
      <c r="J29" s="777" t="s">
        <v>228</v>
      </c>
      <c r="K29" s="784">
        <f t="shared" si="4"/>
        <v>11294</v>
      </c>
      <c r="L29" s="785">
        <v>315</v>
      </c>
      <c r="M29" s="787">
        <v>10979</v>
      </c>
      <c r="N29" s="778" t="s">
        <v>228</v>
      </c>
      <c r="O29" s="784">
        <f t="shared" si="2"/>
        <v>15</v>
      </c>
      <c r="P29" s="785">
        <v>9</v>
      </c>
      <c r="Q29" s="786">
        <v>6</v>
      </c>
    </row>
    <row r="30" spans="1:17">
      <c r="A30" s="1781" t="s">
        <v>328</v>
      </c>
      <c r="B30" s="652" t="s">
        <v>49</v>
      </c>
      <c r="C30" s="784">
        <f t="shared" si="3"/>
        <v>1094</v>
      </c>
      <c r="D30" s="785">
        <v>65</v>
      </c>
      <c r="E30" s="785">
        <v>213</v>
      </c>
      <c r="F30" s="785">
        <v>310</v>
      </c>
      <c r="G30" s="785">
        <v>268</v>
      </c>
      <c r="H30" s="785">
        <v>163</v>
      </c>
      <c r="I30" s="786">
        <v>75</v>
      </c>
      <c r="J30" s="777" t="s">
        <v>49</v>
      </c>
      <c r="K30" s="784">
        <f t="shared" si="4"/>
        <v>14971</v>
      </c>
      <c r="L30" s="785">
        <v>361</v>
      </c>
      <c r="M30" s="787">
        <v>14610</v>
      </c>
      <c r="N30" s="778" t="s">
        <v>49</v>
      </c>
      <c r="O30" s="784">
        <f t="shared" si="2"/>
        <v>27</v>
      </c>
      <c r="P30" s="785">
        <v>16</v>
      </c>
      <c r="Q30" s="786">
        <v>11</v>
      </c>
    </row>
    <row r="31" spans="1:17">
      <c r="A31" s="1782"/>
      <c r="B31" s="652" t="s">
        <v>228</v>
      </c>
      <c r="C31" s="784">
        <f t="shared" si="3"/>
        <v>1025</v>
      </c>
      <c r="D31" s="785">
        <v>54</v>
      </c>
      <c r="E31" s="785">
        <v>219</v>
      </c>
      <c r="F31" s="785">
        <v>248</v>
      </c>
      <c r="G31" s="785">
        <v>272</v>
      </c>
      <c r="H31" s="785">
        <v>146</v>
      </c>
      <c r="I31" s="786">
        <v>86</v>
      </c>
      <c r="J31" s="777" t="s">
        <v>228</v>
      </c>
      <c r="K31" s="784">
        <f t="shared" si="4"/>
        <v>14284</v>
      </c>
      <c r="L31" s="785">
        <v>364</v>
      </c>
      <c r="M31" s="787">
        <v>13920</v>
      </c>
      <c r="N31" s="778" t="s">
        <v>228</v>
      </c>
      <c r="O31" s="784">
        <f t="shared" si="2"/>
        <v>43</v>
      </c>
      <c r="P31" s="785">
        <v>24</v>
      </c>
      <c r="Q31" s="786">
        <v>19</v>
      </c>
    </row>
    <row r="32" spans="1:17">
      <c r="A32" s="1781" t="s">
        <v>329</v>
      </c>
      <c r="B32" s="652" t="s">
        <v>49</v>
      </c>
      <c r="C32" s="784">
        <f t="shared" si="3"/>
        <v>985</v>
      </c>
      <c r="D32" s="785">
        <v>63</v>
      </c>
      <c r="E32" s="785">
        <v>213</v>
      </c>
      <c r="F32" s="785">
        <v>310</v>
      </c>
      <c r="G32" s="785">
        <v>202</v>
      </c>
      <c r="H32" s="785">
        <v>121</v>
      </c>
      <c r="I32" s="786">
        <v>76</v>
      </c>
      <c r="J32" s="777" t="s">
        <v>49</v>
      </c>
      <c r="K32" s="784">
        <f t="shared" si="4"/>
        <v>11870</v>
      </c>
      <c r="L32" s="785">
        <v>580</v>
      </c>
      <c r="M32" s="787">
        <v>11290</v>
      </c>
      <c r="N32" s="778" t="s">
        <v>49</v>
      </c>
      <c r="O32" s="784">
        <f t="shared" si="2"/>
        <v>221</v>
      </c>
      <c r="P32" s="785">
        <v>112</v>
      </c>
      <c r="Q32" s="786">
        <v>109</v>
      </c>
    </row>
    <row r="33" spans="1:17">
      <c r="A33" s="1782"/>
      <c r="B33" s="652" t="s">
        <v>228</v>
      </c>
      <c r="C33" s="784">
        <f t="shared" si="3"/>
        <v>912</v>
      </c>
      <c r="D33" s="785">
        <v>65</v>
      </c>
      <c r="E33" s="785">
        <v>191</v>
      </c>
      <c r="F33" s="785">
        <v>252</v>
      </c>
      <c r="G33" s="785">
        <v>211</v>
      </c>
      <c r="H33" s="785">
        <v>118</v>
      </c>
      <c r="I33" s="786">
        <v>75</v>
      </c>
      <c r="J33" s="777" t="s">
        <v>228</v>
      </c>
      <c r="K33" s="784">
        <f t="shared" si="4"/>
        <v>11354</v>
      </c>
      <c r="L33" s="785">
        <v>532</v>
      </c>
      <c r="M33" s="787">
        <v>10822</v>
      </c>
      <c r="N33" s="778" t="s">
        <v>228</v>
      </c>
      <c r="O33" s="784">
        <f t="shared" si="2"/>
        <v>190</v>
      </c>
      <c r="P33" s="785">
        <v>80</v>
      </c>
      <c r="Q33" s="786">
        <v>110</v>
      </c>
    </row>
    <row r="34" spans="1:17">
      <c r="A34" s="1781" t="s">
        <v>330</v>
      </c>
      <c r="B34" s="652" t="s">
        <v>49</v>
      </c>
      <c r="C34" s="784">
        <f t="shared" si="3"/>
        <v>1290</v>
      </c>
      <c r="D34" s="785">
        <v>88</v>
      </c>
      <c r="E34" s="785">
        <v>274</v>
      </c>
      <c r="F34" s="785">
        <v>364</v>
      </c>
      <c r="G34" s="785">
        <v>268</v>
      </c>
      <c r="H34" s="785">
        <v>168</v>
      </c>
      <c r="I34" s="786">
        <v>128</v>
      </c>
      <c r="J34" s="777" t="s">
        <v>49</v>
      </c>
      <c r="K34" s="784">
        <f t="shared" si="4"/>
        <v>12704</v>
      </c>
      <c r="L34" s="785">
        <v>450</v>
      </c>
      <c r="M34" s="787">
        <v>12254</v>
      </c>
      <c r="N34" s="778" t="s">
        <v>49</v>
      </c>
      <c r="O34" s="784">
        <f t="shared" si="2"/>
        <v>21</v>
      </c>
      <c r="P34" s="785">
        <v>11</v>
      </c>
      <c r="Q34" s="786">
        <v>10</v>
      </c>
    </row>
    <row r="35" spans="1:17">
      <c r="A35" s="1782"/>
      <c r="B35" s="652" t="s">
        <v>228</v>
      </c>
      <c r="C35" s="784">
        <f t="shared" si="3"/>
        <v>1262</v>
      </c>
      <c r="D35" s="785">
        <v>83</v>
      </c>
      <c r="E35" s="785">
        <v>273</v>
      </c>
      <c r="F35" s="785">
        <v>343</v>
      </c>
      <c r="G35" s="785">
        <v>271</v>
      </c>
      <c r="H35" s="785">
        <v>168</v>
      </c>
      <c r="I35" s="786">
        <v>124</v>
      </c>
      <c r="J35" s="777" t="s">
        <v>228</v>
      </c>
      <c r="K35" s="784">
        <f t="shared" si="4"/>
        <v>12166</v>
      </c>
      <c r="L35" s="785">
        <v>434</v>
      </c>
      <c r="M35" s="787">
        <v>11732</v>
      </c>
      <c r="N35" s="778" t="s">
        <v>228</v>
      </c>
      <c r="O35" s="784">
        <f t="shared" si="2"/>
        <v>30</v>
      </c>
      <c r="P35" s="785">
        <v>8</v>
      </c>
      <c r="Q35" s="786">
        <v>22</v>
      </c>
    </row>
    <row r="36" spans="1:17">
      <c r="A36" s="1781" t="s">
        <v>331</v>
      </c>
      <c r="B36" s="652" t="s">
        <v>49</v>
      </c>
      <c r="C36" s="784">
        <f t="shared" si="3"/>
        <v>1975</v>
      </c>
      <c r="D36" s="785">
        <v>134</v>
      </c>
      <c r="E36" s="785">
        <v>398</v>
      </c>
      <c r="F36" s="785">
        <v>516</v>
      </c>
      <c r="G36" s="785">
        <v>431</v>
      </c>
      <c r="H36" s="785">
        <v>307</v>
      </c>
      <c r="I36" s="786">
        <v>189</v>
      </c>
      <c r="J36" s="777" t="s">
        <v>49</v>
      </c>
      <c r="K36" s="784">
        <f t="shared" si="4"/>
        <v>13191</v>
      </c>
      <c r="L36" s="785">
        <v>411</v>
      </c>
      <c r="M36" s="787">
        <v>12780</v>
      </c>
      <c r="N36" s="778" t="s">
        <v>49</v>
      </c>
      <c r="O36" s="784">
        <f t="shared" si="2"/>
        <v>104</v>
      </c>
      <c r="P36" s="785">
        <v>33</v>
      </c>
      <c r="Q36" s="786">
        <v>71</v>
      </c>
    </row>
    <row r="37" spans="1:17">
      <c r="A37" s="1782"/>
      <c r="B37" s="652" t="s">
        <v>228</v>
      </c>
      <c r="C37" s="784">
        <f t="shared" si="3"/>
        <v>1864</v>
      </c>
      <c r="D37" s="785">
        <v>134</v>
      </c>
      <c r="E37" s="785">
        <v>350</v>
      </c>
      <c r="F37" s="785">
        <v>484</v>
      </c>
      <c r="G37" s="785">
        <v>389</v>
      </c>
      <c r="H37" s="785">
        <v>298</v>
      </c>
      <c r="I37" s="786">
        <v>209</v>
      </c>
      <c r="J37" s="777" t="s">
        <v>228</v>
      </c>
      <c r="K37" s="784">
        <f t="shared" si="4"/>
        <v>12163</v>
      </c>
      <c r="L37" s="785">
        <v>384</v>
      </c>
      <c r="M37" s="787">
        <v>11779</v>
      </c>
      <c r="N37" s="778" t="s">
        <v>228</v>
      </c>
      <c r="O37" s="784">
        <f t="shared" si="2"/>
        <v>129</v>
      </c>
      <c r="P37" s="785">
        <v>40</v>
      </c>
      <c r="Q37" s="786">
        <v>89</v>
      </c>
    </row>
    <row r="38" spans="1:17">
      <c r="A38" s="1781" t="s">
        <v>332</v>
      </c>
      <c r="B38" s="652" t="s">
        <v>49</v>
      </c>
      <c r="C38" s="784">
        <f t="shared" si="3"/>
        <v>1444</v>
      </c>
      <c r="D38" s="785">
        <v>78</v>
      </c>
      <c r="E38" s="785">
        <v>319</v>
      </c>
      <c r="F38" s="785">
        <v>445</v>
      </c>
      <c r="G38" s="785">
        <v>299</v>
      </c>
      <c r="H38" s="785">
        <v>180</v>
      </c>
      <c r="I38" s="786">
        <v>123</v>
      </c>
      <c r="J38" s="777" t="s">
        <v>49</v>
      </c>
      <c r="K38" s="784">
        <f t="shared" si="4"/>
        <v>20229</v>
      </c>
      <c r="L38" s="785">
        <v>486</v>
      </c>
      <c r="M38" s="787">
        <v>19743</v>
      </c>
      <c r="N38" s="778" t="s">
        <v>49</v>
      </c>
      <c r="O38" s="784">
        <f t="shared" si="2"/>
        <v>85</v>
      </c>
      <c r="P38" s="785">
        <v>35</v>
      </c>
      <c r="Q38" s="786">
        <v>50</v>
      </c>
    </row>
    <row r="39" spans="1:17">
      <c r="A39" s="1782"/>
      <c r="B39" s="652" t="s">
        <v>228</v>
      </c>
      <c r="C39" s="784">
        <f t="shared" si="3"/>
        <v>1490</v>
      </c>
      <c r="D39" s="785">
        <v>95</v>
      </c>
      <c r="E39" s="785">
        <v>311</v>
      </c>
      <c r="F39" s="785">
        <v>469</v>
      </c>
      <c r="G39" s="785">
        <v>306</v>
      </c>
      <c r="H39" s="785">
        <v>192</v>
      </c>
      <c r="I39" s="786">
        <v>117</v>
      </c>
      <c r="J39" s="777" t="s">
        <v>228</v>
      </c>
      <c r="K39" s="784">
        <f t="shared" si="4"/>
        <v>18734</v>
      </c>
      <c r="L39" s="785">
        <v>511</v>
      </c>
      <c r="M39" s="787">
        <v>18223</v>
      </c>
      <c r="N39" s="778" t="s">
        <v>228</v>
      </c>
      <c r="O39" s="784">
        <f t="shared" si="2"/>
        <v>104</v>
      </c>
      <c r="P39" s="785">
        <v>45</v>
      </c>
      <c r="Q39" s="786">
        <v>59</v>
      </c>
    </row>
    <row r="40" spans="1:17">
      <c r="A40" s="1781" t="s">
        <v>333</v>
      </c>
      <c r="B40" s="652" t="s">
        <v>49</v>
      </c>
      <c r="C40" s="784">
        <f t="shared" si="3"/>
        <v>370</v>
      </c>
      <c r="D40" s="785">
        <v>27</v>
      </c>
      <c r="E40" s="785">
        <v>95</v>
      </c>
      <c r="F40" s="785">
        <v>102</v>
      </c>
      <c r="G40" s="785">
        <v>74</v>
      </c>
      <c r="H40" s="785">
        <v>56</v>
      </c>
      <c r="I40" s="786">
        <v>16</v>
      </c>
      <c r="J40" s="777" t="s">
        <v>49</v>
      </c>
      <c r="K40" s="784">
        <f t="shared" si="4"/>
        <v>6028</v>
      </c>
      <c r="L40" s="785">
        <v>242</v>
      </c>
      <c r="M40" s="787">
        <v>5786</v>
      </c>
      <c r="N40" s="778" t="s">
        <v>49</v>
      </c>
      <c r="O40" s="784">
        <f t="shared" si="2"/>
        <v>22</v>
      </c>
      <c r="P40" s="785">
        <v>7</v>
      </c>
      <c r="Q40" s="786">
        <v>15</v>
      </c>
    </row>
    <row r="41" spans="1:17" ht="17.25" thickBot="1">
      <c r="A41" s="1785"/>
      <c r="B41" s="651" t="s">
        <v>228</v>
      </c>
      <c r="C41" s="788">
        <f t="shared" si="3"/>
        <v>358</v>
      </c>
      <c r="D41" s="574">
        <v>32</v>
      </c>
      <c r="E41" s="574">
        <v>82</v>
      </c>
      <c r="F41" s="574">
        <v>97</v>
      </c>
      <c r="G41" s="574">
        <v>75</v>
      </c>
      <c r="H41" s="574">
        <v>41</v>
      </c>
      <c r="I41" s="575">
        <v>31</v>
      </c>
      <c r="J41" s="789" t="s">
        <v>228</v>
      </c>
      <c r="K41" s="788">
        <f t="shared" si="4"/>
        <v>5851</v>
      </c>
      <c r="L41" s="574">
        <v>249</v>
      </c>
      <c r="M41" s="644">
        <v>5602</v>
      </c>
      <c r="N41" s="758" t="s">
        <v>228</v>
      </c>
      <c r="O41" s="788">
        <f t="shared" si="2"/>
        <v>15</v>
      </c>
      <c r="P41" s="574">
        <v>10</v>
      </c>
      <c r="Q41" s="575">
        <v>5</v>
      </c>
    </row>
  </sheetData>
  <mergeCells count="26">
    <mergeCell ref="A22:A23"/>
    <mergeCell ref="A24:A25"/>
    <mergeCell ref="A26:A27"/>
    <mergeCell ref="A28:A29"/>
    <mergeCell ref="A30:A31"/>
    <mergeCell ref="A40:A41"/>
    <mergeCell ref="A32:A33"/>
    <mergeCell ref="A34:A35"/>
    <mergeCell ref="A36:A37"/>
    <mergeCell ref="A38:A39"/>
    <mergeCell ref="A14:A15"/>
    <mergeCell ref="A16:A17"/>
    <mergeCell ref="A18:A19"/>
    <mergeCell ref="A20:A21"/>
    <mergeCell ref="A6:A7"/>
    <mergeCell ref="A8:A9"/>
    <mergeCell ref="A10:A11"/>
    <mergeCell ref="A12:A13"/>
    <mergeCell ref="A1:Q1"/>
    <mergeCell ref="A4:A5"/>
    <mergeCell ref="B4:I4"/>
    <mergeCell ref="B5:C5"/>
    <mergeCell ref="J5:K5"/>
    <mergeCell ref="J4:M4"/>
    <mergeCell ref="N4:Q4"/>
    <mergeCell ref="N5:O5"/>
  </mergeCells>
  <phoneticPr fontId="25" type="noConversion"/>
  <pageMargins left="0.23622047244094491" right="0.23622047244094491" top="0.7" bottom="0.68" header="0.51181102362204722" footer="0.51181102362204722"/>
  <pageSetup paperSize="9" scale="85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dimension ref="A1:P42"/>
  <sheetViews>
    <sheetView workbookViewId="0">
      <selection activeCell="L18" sqref="L18"/>
    </sheetView>
  </sheetViews>
  <sheetFormatPr defaultRowHeight="16.5"/>
  <cols>
    <col min="1" max="1" width="12.75" customWidth="1"/>
    <col min="2" max="2" width="5" customWidth="1"/>
    <col min="3" max="3" width="9.75" style="107" bestFit="1" customWidth="1"/>
    <col min="4" max="6" width="9.125" bestFit="1" customWidth="1"/>
    <col min="7" max="8" width="9.625" bestFit="1" customWidth="1"/>
    <col min="9" max="9" width="9.125" bestFit="1" customWidth="1"/>
    <col min="10" max="10" width="9.625" bestFit="1" customWidth="1"/>
    <col min="11" max="11" width="10.375" customWidth="1"/>
    <col min="12" max="13" width="9.125" bestFit="1" customWidth="1"/>
  </cols>
  <sheetData>
    <row r="1" spans="1:16" ht="26.25">
      <c r="A1" s="1331" t="s">
        <v>521</v>
      </c>
      <c r="B1" s="1331"/>
      <c r="C1" s="1331"/>
      <c r="D1" s="1331"/>
      <c r="E1" s="1331"/>
      <c r="F1" s="1331"/>
      <c r="G1" s="1331"/>
      <c r="H1" s="1331"/>
      <c r="I1" s="1331"/>
      <c r="J1" s="1331"/>
      <c r="K1" s="1331"/>
      <c r="L1" s="1331"/>
      <c r="M1" s="1331"/>
    </row>
    <row r="2" spans="1:16" ht="24">
      <c r="A2" s="34" t="s">
        <v>563</v>
      </c>
      <c r="B2" s="11"/>
      <c r="C2" s="120"/>
      <c r="D2" s="1"/>
      <c r="E2" s="1"/>
      <c r="F2" s="11"/>
      <c r="G2" s="4"/>
      <c r="H2" s="4"/>
      <c r="I2" s="4"/>
      <c r="J2" s="4"/>
      <c r="K2" s="4"/>
      <c r="L2" s="4"/>
      <c r="M2" s="4"/>
    </row>
    <row r="3" spans="1:16" ht="17.25" customHeight="1" thickBot="1">
      <c r="A3" s="32"/>
      <c r="B3" s="36"/>
      <c r="C3" s="36"/>
      <c r="D3" s="55"/>
      <c r="E3" s="12"/>
      <c r="F3" s="522" t="s">
        <v>959</v>
      </c>
      <c r="J3" s="109"/>
      <c r="K3" s="14"/>
      <c r="M3" s="210" t="s">
        <v>767</v>
      </c>
    </row>
    <row r="4" spans="1:16" s="107" customFormat="1">
      <c r="A4" s="1762" t="s">
        <v>522</v>
      </c>
      <c r="B4" s="1703" t="s">
        <v>762</v>
      </c>
      <c r="C4" s="1703"/>
      <c r="D4" s="1712"/>
      <c r="E4" s="1712"/>
      <c r="F4" s="1712"/>
      <c r="G4" s="1712"/>
      <c r="H4" s="1712"/>
      <c r="I4" s="1712"/>
      <c r="J4" s="1712"/>
      <c r="K4" s="1712"/>
      <c r="L4" s="1712"/>
      <c r="M4" s="1714"/>
      <c r="O4"/>
      <c r="P4"/>
    </row>
    <row r="5" spans="1:16" s="107" customFormat="1" ht="30.75" customHeight="1">
      <c r="A5" s="1789"/>
      <c r="B5" s="1790" t="s">
        <v>227</v>
      </c>
      <c r="C5" s="1791"/>
      <c r="D5" s="1766" t="s">
        <v>390</v>
      </c>
      <c r="E5" s="1766"/>
      <c r="F5" s="1766"/>
      <c r="G5" s="1766" t="s">
        <v>391</v>
      </c>
      <c r="H5" s="1766"/>
      <c r="I5" s="1766"/>
      <c r="J5" s="1766" t="s">
        <v>392</v>
      </c>
      <c r="K5" s="1766"/>
      <c r="L5" s="1766"/>
      <c r="M5" s="1767" t="s">
        <v>438</v>
      </c>
      <c r="O5"/>
      <c r="P5"/>
    </row>
    <row r="6" spans="1:16" s="107" customFormat="1" ht="18.75" customHeight="1" thickBot="1">
      <c r="A6" s="1763"/>
      <c r="B6" s="1792"/>
      <c r="C6" s="1793"/>
      <c r="D6" s="83" t="s">
        <v>9</v>
      </c>
      <c r="E6" s="83" t="s">
        <v>576</v>
      </c>
      <c r="F6" s="83" t="s">
        <v>575</v>
      </c>
      <c r="G6" s="83" t="s">
        <v>9</v>
      </c>
      <c r="H6" s="83" t="s">
        <v>576</v>
      </c>
      <c r="I6" s="83" t="s">
        <v>575</v>
      </c>
      <c r="J6" s="83" t="s">
        <v>9</v>
      </c>
      <c r="K6" s="83" t="s">
        <v>576</v>
      </c>
      <c r="L6" s="83" t="s">
        <v>575</v>
      </c>
      <c r="M6" s="1787"/>
      <c r="O6"/>
      <c r="P6"/>
    </row>
    <row r="7" spans="1:16" s="107" customFormat="1" ht="18.75" customHeight="1">
      <c r="A7" s="1775" t="s">
        <v>766</v>
      </c>
      <c r="B7" s="443" t="s">
        <v>49</v>
      </c>
      <c r="C7" s="730">
        <f>SUM(C9,C11,C13,C15,C17,C19,C21,C23,C25,C27,C29,C31,C33,C35,C37,C39,C41)</f>
        <v>351846</v>
      </c>
      <c r="D7" s="730">
        <f t="shared" ref="D7:M7" si="0">SUM(D9,D11,D13,D15,D17,D19,D21,D23,D25,D27,D29,D31,D33,D35,D37,D39,D41)</f>
        <v>70188</v>
      </c>
      <c r="E7" s="730">
        <f t="shared" si="0"/>
        <v>69192</v>
      </c>
      <c r="F7" s="730">
        <f t="shared" si="0"/>
        <v>996</v>
      </c>
      <c r="G7" s="730">
        <f t="shared" si="0"/>
        <v>130829</v>
      </c>
      <c r="H7" s="730">
        <f t="shared" si="0"/>
        <v>130072</v>
      </c>
      <c r="I7" s="730">
        <f t="shared" si="0"/>
        <v>757</v>
      </c>
      <c r="J7" s="730">
        <f t="shared" si="0"/>
        <v>150632</v>
      </c>
      <c r="K7" s="730">
        <f t="shared" si="0"/>
        <v>149956</v>
      </c>
      <c r="L7" s="730">
        <f t="shared" si="0"/>
        <v>676</v>
      </c>
      <c r="M7" s="731">
        <f t="shared" si="0"/>
        <v>197</v>
      </c>
      <c r="O7"/>
      <c r="P7"/>
    </row>
    <row r="8" spans="1:16">
      <c r="A8" s="1788"/>
      <c r="B8" s="461" t="s">
        <v>228</v>
      </c>
      <c r="C8" s="739">
        <f>SUM(C10,C12,C14,C16,C18,C20,C22,C24,C26,C28,C30,C32,C34,C36,C38,C40,C42)</f>
        <v>329006</v>
      </c>
      <c r="D8" s="739">
        <f t="shared" ref="D8:M8" si="1">SUM(D10,D12,D14,D16,D18,D20,D22,D24,D26,D28,D30,D32,D34,D36,D38,D40,D42)</f>
        <v>64397</v>
      </c>
      <c r="E8" s="739">
        <f t="shared" si="1"/>
        <v>63572</v>
      </c>
      <c r="F8" s="739">
        <f t="shared" si="1"/>
        <v>825</v>
      </c>
      <c r="G8" s="739">
        <f t="shared" si="1"/>
        <v>123322</v>
      </c>
      <c r="H8" s="739">
        <f t="shared" si="1"/>
        <v>122595</v>
      </c>
      <c r="I8" s="739">
        <f t="shared" si="1"/>
        <v>727</v>
      </c>
      <c r="J8" s="739">
        <f t="shared" si="1"/>
        <v>141200</v>
      </c>
      <c r="K8" s="739">
        <f t="shared" si="1"/>
        <v>140635</v>
      </c>
      <c r="L8" s="739">
        <f t="shared" si="1"/>
        <v>565</v>
      </c>
      <c r="M8" s="742">
        <f t="shared" si="1"/>
        <v>87</v>
      </c>
    </row>
    <row r="9" spans="1:16">
      <c r="A9" s="1794" t="s">
        <v>318</v>
      </c>
      <c r="B9" s="446" t="s">
        <v>49</v>
      </c>
      <c r="C9" s="790">
        <f>D9+G9+J9+M9</f>
        <v>52596</v>
      </c>
      <c r="D9" s="790">
        <f>E9+F9</f>
        <v>10183</v>
      </c>
      <c r="E9" s="791">
        <v>9946</v>
      </c>
      <c r="F9" s="791">
        <v>237</v>
      </c>
      <c r="G9" s="790">
        <f>H9+I9</f>
        <v>19277</v>
      </c>
      <c r="H9" s="791">
        <v>19073</v>
      </c>
      <c r="I9" s="791">
        <v>204</v>
      </c>
      <c r="J9" s="790">
        <f>K9+L9</f>
        <v>23095</v>
      </c>
      <c r="K9" s="779">
        <v>22894</v>
      </c>
      <c r="L9" s="790">
        <v>201</v>
      </c>
      <c r="M9" s="792">
        <v>41</v>
      </c>
    </row>
    <row r="10" spans="1:16">
      <c r="A10" s="1775"/>
      <c r="B10" s="441" t="s">
        <v>228</v>
      </c>
      <c r="C10" s="790">
        <f t="shared" ref="C10:C42" si="2">D10+G10+J10+M10</f>
        <v>49747</v>
      </c>
      <c r="D10" s="793">
        <f t="shared" ref="D10:D42" si="3">E10+F10</f>
        <v>9516</v>
      </c>
      <c r="E10" s="570">
        <v>9325</v>
      </c>
      <c r="F10" s="570">
        <v>191</v>
      </c>
      <c r="G10" s="793">
        <f t="shared" ref="G10:G42" si="4">H10+I10</f>
        <v>18410</v>
      </c>
      <c r="H10" s="570">
        <v>18203</v>
      </c>
      <c r="I10" s="570">
        <v>207</v>
      </c>
      <c r="J10" s="793">
        <f t="shared" ref="J10:J42" si="5">K10+L10</f>
        <v>21802</v>
      </c>
      <c r="K10" s="794">
        <v>21615</v>
      </c>
      <c r="L10" s="793">
        <v>187</v>
      </c>
      <c r="M10" s="795">
        <v>19</v>
      </c>
    </row>
    <row r="11" spans="1:16">
      <c r="A11" s="1774" t="s">
        <v>319</v>
      </c>
      <c r="B11" s="441" t="s">
        <v>49</v>
      </c>
      <c r="C11" s="790">
        <f t="shared" si="2"/>
        <v>17962</v>
      </c>
      <c r="D11" s="793">
        <f t="shared" si="3"/>
        <v>2969</v>
      </c>
      <c r="E11" s="570">
        <v>2903</v>
      </c>
      <c r="F11" s="570">
        <v>66</v>
      </c>
      <c r="G11" s="793">
        <f t="shared" si="4"/>
        <v>6861</v>
      </c>
      <c r="H11" s="570">
        <v>6839</v>
      </c>
      <c r="I11" s="570">
        <v>22</v>
      </c>
      <c r="J11" s="793">
        <f t="shared" si="5"/>
        <v>8116</v>
      </c>
      <c r="K11" s="794">
        <v>8104</v>
      </c>
      <c r="L11" s="793">
        <v>12</v>
      </c>
      <c r="M11" s="795">
        <v>16</v>
      </c>
    </row>
    <row r="12" spans="1:16">
      <c r="A12" s="1775"/>
      <c r="B12" s="441" t="s">
        <v>228</v>
      </c>
      <c r="C12" s="790">
        <f t="shared" si="2"/>
        <v>16803</v>
      </c>
      <c r="D12" s="793">
        <f t="shared" si="3"/>
        <v>2665</v>
      </c>
      <c r="E12" s="570">
        <v>2619</v>
      </c>
      <c r="F12" s="570">
        <v>46</v>
      </c>
      <c r="G12" s="793">
        <f t="shared" si="4"/>
        <v>6502</v>
      </c>
      <c r="H12" s="570">
        <v>6468</v>
      </c>
      <c r="I12" s="570">
        <v>34</v>
      </c>
      <c r="J12" s="793">
        <f t="shared" si="5"/>
        <v>7628</v>
      </c>
      <c r="K12" s="794">
        <v>7611</v>
      </c>
      <c r="L12" s="793">
        <v>17</v>
      </c>
      <c r="M12" s="795">
        <v>8</v>
      </c>
    </row>
    <row r="13" spans="1:16">
      <c r="A13" s="1774" t="s">
        <v>320</v>
      </c>
      <c r="B13" s="441" t="s">
        <v>49</v>
      </c>
      <c r="C13" s="790">
        <f t="shared" si="2"/>
        <v>14941</v>
      </c>
      <c r="D13" s="793">
        <f t="shared" si="3"/>
        <v>2435</v>
      </c>
      <c r="E13" s="570">
        <v>2391</v>
      </c>
      <c r="F13" s="570">
        <v>44</v>
      </c>
      <c r="G13" s="793">
        <f t="shared" si="4"/>
        <v>5738</v>
      </c>
      <c r="H13" s="570">
        <v>5719</v>
      </c>
      <c r="I13" s="570">
        <v>19</v>
      </c>
      <c r="J13" s="793">
        <f t="shared" si="5"/>
        <v>6753</v>
      </c>
      <c r="K13" s="794">
        <v>6742</v>
      </c>
      <c r="L13" s="793">
        <v>11</v>
      </c>
      <c r="M13" s="795">
        <v>15</v>
      </c>
    </row>
    <row r="14" spans="1:16">
      <c r="A14" s="1775"/>
      <c r="B14" s="441" t="s">
        <v>228</v>
      </c>
      <c r="C14" s="790">
        <f t="shared" si="2"/>
        <v>14012</v>
      </c>
      <c r="D14" s="793">
        <f t="shared" si="3"/>
        <v>2198</v>
      </c>
      <c r="E14" s="570">
        <v>2164</v>
      </c>
      <c r="F14" s="570">
        <v>34</v>
      </c>
      <c r="G14" s="793">
        <f t="shared" si="4"/>
        <v>5543</v>
      </c>
      <c r="H14" s="570">
        <v>5526</v>
      </c>
      <c r="I14" s="570">
        <v>17</v>
      </c>
      <c r="J14" s="793">
        <f t="shared" si="5"/>
        <v>6269</v>
      </c>
      <c r="K14" s="794">
        <v>6259</v>
      </c>
      <c r="L14" s="793">
        <v>10</v>
      </c>
      <c r="M14" s="795">
        <v>2</v>
      </c>
    </row>
    <row r="15" spans="1:16">
      <c r="A15" s="1774" t="s">
        <v>321</v>
      </c>
      <c r="B15" s="441" t="s">
        <v>49</v>
      </c>
      <c r="C15" s="790">
        <f t="shared" si="2"/>
        <v>21228</v>
      </c>
      <c r="D15" s="793">
        <f t="shared" si="3"/>
        <v>3840</v>
      </c>
      <c r="E15" s="570">
        <v>3797</v>
      </c>
      <c r="F15" s="570">
        <v>43</v>
      </c>
      <c r="G15" s="793">
        <f t="shared" si="4"/>
        <v>7804</v>
      </c>
      <c r="H15" s="570">
        <v>7764</v>
      </c>
      <c r="I15" s="570">
        <v>40</v>
      </c>
      <c r="J15" s="793">
        <f t="shared" si="5"/>
        <v>9568</v>
      </c>
      <c r="K15" s="794">
        <v>9533</v>
      </c>
      <c r="L15" s="793">
        <v>35</v>
      </c>
      <c r="M15" s="795">
        <v>16</v>
      </c>
    </row>
    <row r="16" spans="1:16">
      <c r="A16" s="1775"/>
      <c r="B16" s="441" t="s">
        <v>228</v>
      </c>
      <c r="C16" s="790">
        <f t="shared" si="2"/>
        <v>19744</v>
      </c>
      <c r="D16" s="793">
        <f t="shared" si="3"/>
        <v>3475</v>
      </c>
      <c r="E16" s="570">
        <v>3429</v>
      </c>
      <c r="F16" s="570">
        <v>46</v>
      </c>
      <c r="G16" s="793">
        <f t="shared" si="4"/>
        <v>7236</v>
      </c>
      <c r="H16" s="570">
        <v>7206</v>
      </c>
      <c r="I16" s="570">
        <v>30</v>
      </c>
      <c r="J16" s="793">
        <f t="shared" si="5"/>
        <v>9027</v>
      </c>
      <c r="K16" s="794">
        <v>8992</v>
      </c>
      <c r="L16" s="793">
        <v>35</v>
      </c>
      <c r="M16" s="795">
        <v>6</v>
      </c>
    </row>
    <row r="17" spans="1:16">
      <c r="A17" s="1774" t="s">
        <v>322</v>
      </c>
      <c r="B17" s="441" t="s">
        <v>49</v>
      </c>
      <c r="C17" s="790">
        <f t="shared" si="2"/>
        <v>11382</v>
      </c>
      <c r="D17" s="793">
        <f t="shared" si="3"/>
        <v>2627</v>
      </c>
      <c r="E17" s="570">
        <v>2590</v>
      </c>
      <c r="F17" s="570">
        <v>37</v>
      </c>
      <c r="G17" s="793">
        <f t="shared" si="4"/>
        <v>4268</v>
      </c>
      <c r="H17" s="570">
        <v>4251</v>
      </c>
      <c r="I17" s="570">
        <v>17</v>
      </c>
      <c r="J17" s="793">
        <f t="shared" si="5"/>
        <v>4487</v>
      </c>
      <c r="K17" s="794">
        <v>4480</v>
      </c>
      <c r="L17" s="793">
        <v>7</v>
      </c>
      <c r="M17" s="795">
        <v>0</v>
      </c>
    </row>
    <row r="18" spans="1:16">
      <c r="A18" s="1775"/>
      <c r="B18" s="441" t="s">
        <v>228</v>
      </c>
      <c r="C18" s="790">
        <f t="shared" si="2"/>
        <v>10620</v>
      </c>
      <c r="D18" s="793">
        <f t="shared" si="3"/>
        <v>2465</v>
      </c>
      <c r="E18" s="570">
        <v>2433</v>
      </c>
      <c r="F18" s="570">
        <v>32</v>
      </c>
      <c r="G18" s="793">
        <f t="shared" si="4"/>
        <v>3971</v>
      </c>
      <c r="H18" s="570">
        <v>3962</v>
      </c>
      <c r="I18" s="570">
        <v>9</v>
      </c>
      <c r="J18" s="793">
        <f t="shared" si="5"/>
        <v>4184</v>
      </c>
      <c r="K18" s="794">
        <v>4178</v>
      </c>
      <c r="L18" s="793">
        <v>6</v>
      </c>
      <c r="M18" s="795">
        <v>0</v>
      </c>
    </row>
    <row r="19" spans="1:16">
      <c r="A19" s="1774" t="s">
        <v>323</v>
      </c>
      <c r="B19" s="441" t="s">
        <v>49</v>
      </c>
      <c r="C19" s="790">
        <f t="shared" si="2"/>
        <v>13229</v>
      </c>
      <c r="D19" s="793">
        <f t="shared" si="3"/>
        <v>2644</v>
      </c>
      <c r="E19" s="570">
        <v>2621</v>
      </c>
      <c r="F19" s="570">
        <v>23</v>
      </c>
      <c r="G19" s="793">
        <f t="shared" si="4"/>
        <v>5067</v>
      </c>
      <c r="H19" s="570">
        <v>5053</v>
      </c>
      <c r="I19" s="570">
        <v>14</v>
      </c>
      <c r="J19" s="793">
        <f t="shared" si="5"/>
        <v>5518</v>
      </c>
      <c r="K19" s="794">
        <v>5514</v>
      </c>
      <c r="L19" s="793">
        <v>4</v>
      </c>
      <c r="M19" s="795">
        <v>0</v>
      </c>
    </row>
    <row r="20" spans="1:16">
      <c r="A20" s="1775"/>
      <c r="B20" s="441" t="s">
        <v>228</v>
      </c>
      <c r="C20" s="790">
        <f t="shared" si="2"/>
        <v>12284</v>
      </c>
      <c r="D20" s="793">
        <f t="shared" si="3"/>
        <v>2418</v>
      </c>
      <c r="E20" s="570">
        <v>2396</v>
      </c>
      <c r="F20" s="570">
        <v>22</v>
      </c>
      <c r="G20" s="793">
        <f t="shared" si="4"/>
        <v>4615</v>
      </c>
      <c r="H20" s="570">
        <v>4605</v>
      </c>
      <c r="I20" s="570">
        <v>10</v>
      </c>
      <c r="J20" s="793">
        <f t="shared" si="5"/>
        <v>5251</v>
      </c>
      <c r="K20" s="794">
        <v>5241</v>
      </c>
      <c r="L20" s="793">
        <v>10</v>
      </c>
      <c r="M20" s="795">
        <v>0</v>
      </c>
    </row>
    <row r="21" spans="1:16">
      <c r="A21" s="1774" t="s">
        <v>324</v>
      </c>
      <c r="B21" s="441" t="s">
        <v>49</v>
      </c>
      <c r="C21" s="790">
        <f t="shared" si="2"/>
        <v>8825</v>
      </c>
      <c r="D21" s="793">
        <f t="shared" si="3"/>
        <v>1405</v>
      </c>
      <c r="E21" s="570">
        <v>1389</v>
      </c>
      <c r="F21" s="570">
        <v>16</v>
      </c>
      <c r="G21" s="793">
        <f t="shared" si="4"/>
        <v>3296</v>
      </c>
      <c r="H21" s="570">
        <v>3276</v>
      </c>
      <c r="I21" s="570">
        <v>20</v>
      </c>
      <c r="J21" s="793">
        <f t="shared" si="5"/>
        <v>4124</v>
      </c>
      <c r="K21" s="794">
        <v>4112</v>
      </c>
      <c r="L21" s="793">
        <v>12</v>
      </c>
      <c r="M21" s="795">
        <v>0</v>
      </c>
    </row>
    <row r="22" spans="1:16" ht="16.5" customHeight="1">
      <c r="A22" s="1775"/>
      <c r="B22" s="441" t="s">
        <v>228</v>
      </c>
      <c r="C22" s="790">
        <f t="shared" si="2"/>
        <v>8094</v>
      </c>
      <c r="D22" s="793">
        <f t="shared" si="3"/>
        <v>1188</v>
      </c>
      <c r="E22" s="570">
        <v>1174</v>
      </c>
      <c r="F22" s="570">
        <v>14</v>
      </c>
      <c r="G22" s="793">
        <f t="shared" si="4"/>
        <v>3118</v>
      </c>
      <c r="H22" s="570">
        <v>3111</v>
      </c>
      <c r="I22" s="570">
        <v>7</v>
      </c>
      <c r="J22" s="793">
        <f t="shared" si="5"/>
        <v>3788</v>
      </c>
      <c r="K22" s="794">
        <v>3780</v>
      </c>
      <c r="L22" s="793">
        <v>8</v>
      </c>
      <c r="M22" s="795">
        <v>0</v>
      </c>
      <c r="O22" s="107"/>
      <c r="P22" s="107"/>
    </row>
    <row r="23" spans="1:16" s="107" customFormat="1">
      <c r="A23" s="1778" t="s">
        <v>881</v>
      </c>
      <c r="B23" s="441" t="s">
        <v>49</v>
      </c>
      <c r="C23" s="790">
        <f t="shared" si="2"/>
        <v>889</v>
      </c>
      <c r="D23" s="794">
        <f t="shared" si="3"/>
        <v>172</v>
      </c>
      <c r="E23" s="735">
        <v>168</v>
      </c>
      <c r="F23" s="735">
        <v>4</v>
      </c>
      <c r="G23" s="794">
        <f t="shared" si="4"/>
        <v>362</v>
      </c>
      <c r="H23" s="735">
        <v>358</v>
      </c>
      <c r="I23" s="735">
        <v>4</v>
      </c>
      <c r="J23" s="794">
        <f t="shared" si="5"/>
        <v>355</v>
      </c>
      <c r="K23" s="794">
        <v>354</v>
      </c>
      <c r="L23" s="794">
        <v>1</v>
      </c>
      <c r="M23" s="796">
        <v>0</v>
      </c>
    </row>
    <row r="24" spans="1:16" s="107" customFormat="1">
      <c r="A24" s="1775"/>
      <c r="B24" s="441" t="s">
        <v>228</v>
      </c>
      <c r="C24" s="790">
        <f t="shared" si="2"/>
        <v>893</v>
      </c>
      <c r="D24" s="794">
        <f t="shared" si="3"/>
        <v>187</v>
      </c>
      <c r="E24" s="735">
        <v>183</v>
      </c>
      <c r="F24" s="735">
        <v>4</v>
      </c>
      <c r="G24" s="794">
        <f t="shared" si="4"/>
        <v>327</v>
      </c>
      <c r="H24" s="735">
        <v>326</v>
      </c>
      <c r="I24" s="735">
        <v>1</v>
      </c>
      <c r="J24" s="794">
        <f t="shared" si="5"/>
        <v>379</v>
      </c>
      <c r="K24" s="794">
        <v>378</v>
      </c>
      <c r="L24" s="794">
        <v>1</v>
      </c>
      <c r="M24" s="796">
        <v>0</v>
      </c>
      <c r="O24"/>
      <c r="P24"/>
    </row>
    <row r="25" spans="1:16">
      <c r="A25" s="1774" t="s">
        <v>325</v>
      </c>
      <c r="B25" s="441" t="s">
        <v>49</v>
      </c>
      <c r="C25" s="790">
        <f t="shared" si="2"/>
        <v>106268</v>
      </c>
      <c r="D25" s="793">
        <f t="shared" si="3"/>
        <v>21772</v>
      </c>
      <c r="E25" s="570">
        <v>21414</v>
      </c>
      <c r="F25" s="570">
        <v>358</v>
      </c>
      <c r="G25" s="793">
        <f t="shared" si="4"/>
        <v>38885</v>
      </c>
      <c r="H25" s="570">
        <v>38577</v>
      </c>
      <c r="I25" s="570">
        <v>308</v>
      </c>
      <c r="J25" s="793">
        <f t="shared" si="5"/>
        <v>45548</v>
      </c>
      <c r="K25" s="794">
        <v>45238</v>
      </c>
      <c r="L25" s="793">
        <v>310</v>
      </c>
      <c r="M25" s="795">
        <v>63</v>
      </c>
    </row>
    <row r="26" spans="1:16">
      <c r="A26" s="1775"/>
      <c r="B26" s="441" t="s">
        <v>228</v>
      </c>
      <c r="C26" s="790">
        <f t="shared" si="2"/>
        <v>99296</v>
      </c>
      <c r="D26" s="793">
        <f t="shared" si="3"/>
        <v>19791</v>
      </c>
      <c r="E26" s="570">
        <v>19518</v>
      </c>
      <c r="F26" s="570">
        <v>273</v>
      </c>
      <c r="G26" s="793">
        <f t="shared" si="4"/>
        <v>36581</v>
      </c>
      <c r="H26" s="570">
        <v>36310</v>
      </c>
      <c r="I26" s="570">
        <v>271</v>
      </c>
      <c r="J26" s="793">
        <f t="shared" si="5"/>
        <v>42886</v>
      </c>
      <c r="K26" s="794">
        <v>42668</v>
      </c>
      <c r="L26" s="793">
        <v>218</v>
      </c>
      <c r="M26" s="795">
        <v>38</v>
      </c>
    </row>
    <row r="27" spans="1:16">
      <c r="A27" s="1774" t="s">
        <v>326</v>
      </c>
      <c r="B27" s="441" t="s">
        <v>49</v>
      </c>
      <c r="C27" s="790">
        <f t="shared" si="2"/>
        <v>8577</v>
      </c>
      <c r="D27" s="793">
        <f t="shared" si="3"/>
        <v>1826</v>
      </c>
      <c r="E27" s="570">
        <v>1809</v>
      </c>
      <c r="F27" s="570">
        <v>17</v>
      </c>
      <c r="G27" s="793">
        <f t="shared" si="4"/>
        <v>3322</v>
      </c>
      <c r="H27" s="570">
        <v>3313</v>
      </c>
      <c r="I27" s="570">
        <v>9</v>
      </c>
      <c r="J27" s="793">
        <f t="shared" si="5"/>
        <v>3429</v>
      </c>
      <c r="K27" s="794">
        <v>3423</v>
      </c>
      <c r="L27" s="793">
        <v>6</v>
      </c>
      <c r="M27" s="795">
        <v>0</v>
      </c>
    </row>
    <row r="28" spans="1:16">
      <c r="A28" s="1775"/>
      <c r="B28" s="441" t="s">
        <v>228</v>
      </c>
      <c r="C28" s="790">
        <f t="shared" si="2"/>
        <v>7878</v>
      </c>
      <c r="D28" s="793">
        <f t="shared" si="3"/>
        <v>1694</v>
      </c>
      <c r="E28" s="570">
        <v>1680</v>
      </c>
      <c r="F28" s="570">
        <v>14</v>
      </c>
      <c r="G28" s="793">
        <f t="shared" si="4"/>
        <v>2995</v>
      </c>
      <c r="H28" s="570">
        <v>2983</v>
      </c>
      <c r="I28" s="570">
        <v>12</v>
      </c>
      <c r="J28" s="793">
        <f t="shared" si="5"/>
        <v>3189</v>
      </c>
      <c r="K28" s="794">
        <v>3185</v>
      </c>
      <c r="L28" s="793">
        <v>4</v>
      </c>
      <c r="M28" s="795">
        <v>0</v>
      </c>
    </row>
    <row r="29" spans="1:16">
      <c r="A29" s="1774" t="s">
        <v>327</v>
      </c>
      <c r="B29" s="441" t="s">
        <v>49</v>
      </c>
      <c r="C29" s="790">
        <f t="shared" si="2"/>
        <v>9429</v>
      </c>
      <c r="D29" s="793">
        <f t="shared" si="3"/>
        <v>1745</v>
      </c>
      <c r="E29" s="570">
        <v>1736</v>
      </c>
      <c r="F29" s="570">
        <v>9</v>
      </c>
      <c r="G29" s="793">
        <f t="shared" si="4"/>
        <v>3603</v>
      </c>
      <c r="H29" s="570">
        <v>3586</v>
      </c>
      <c r="I29" s="570">
        <v>17</v>
      </c>
      <c r="J29" s="793">
        <f t="shared" si="5"/>
        <v>4078</v>
      </c>
      <c r="K29" s="794">
        <v>4077</v>
      </c>
      <c r="L29" s="793">
        <v>1</v>
      </c>
      <c r="M29" s="795">
        <v>3</v>
      </c>
    </row>
    <row r="30" spans="1:16">
      <c r="A30" s="1775"/>
      <c r="B30" s="441" t="s">
        <v>228</v>
      </c>
      <c r="C30" s="790">
        <f t="shared" si="2"/>
        <v>9073</v>
      </c>
      <c r="D30" s="793">
        <f t="shared" si="3"/>
        <v>1712</v>
      </c>
      <c r="E30" s="570">
        <v>1700</v>
      </c>
      <c r="F30" s="570">
        <v>12</v>
      </c>
      <c r="G30" s="793">
        <f t="shared" si="4"/>
        <v>3535</v>
      </c>
      <c r="H30" s="570">
        <v>3523</v>
      </c>
      <c r="I30" s="570">
        <v>12</v>
      </c>
      <c r="J30" s="793">
        <f t="shared" si="5"/>
        <v>3826</v>
      </c>
      <c r="K30" s="794">
        <v>3819</v>
      </c>
      <c r="L30" s="793">
        <v>7</v>
      </c>
      <c r="M30" s="795">
        <v>0</v>
      </c>
    </row>
    <row r="31" spans="1:16">
      <c r="A31" s="1774" t="s">
        <v>328</v>
      </c>
      <c r="B31" s="441" t="s">
        <v>49</v>
      </c>
      <c r="C31" s="790">
        <f t="shared" si="2"/>
        <v>14853</v>
      </c>
      <c r="D31" s="793">
        <f t="shared" si="3"/>
        <v>2919</v>
      </c>
      <c r="E31" s="570">
        <v>2903</v>
      </c>
      <c r="F31" s="570">
        <v>16</v>
      </c>
      <c r="G31" s="793">
        <f t="shared" si="4"/>
        <v>5630</v>
      </c>
      <c r="H31" s="570">
        <v>5613</v>
      </c>
      <c r="I31" s="570">
        <v>17</v>
      </c>
      <c r="J31" s="793">
        <f t="shared" si="5"/>
        <v>6303</v>
      </c>
      <c r="K31" s="794">
        <v>6282</v>
      </c>
      <c r="L31" s="793">
        <v>21</v>
      </c>
      <c r="M31" s="795">
        <v>1</v>
      </c>
    </row>
    <row r="32" spans="1:16">
      <c r="A32" s="1775"/>
      <c r="B32" s="441" t="s">
        <v>228</v>
      </c>
      <c r="C32" s="790">
        <f t="shared" si="2"/>
        <v>13696</v>
      </c>
      <c r="D32" s="793">
        <f t="shared" si="3"/>
        <v>2750</v>
      </c>
      <c r="E32" s="570">
        <v>2736</v>
      </c>
      <c r="F32" s="570">
        <v>14</v>
      </c>
      <c r="G32" s="793">
        <f t="shared" si="4"/>
        <v>5259</v>
      </c>
      <c r="H32" s="570">
        <v>5231</v>
      </c>
      <c r="I32" s="570">
        <v>28</v>
      </c>
      <c r="J32" s="793">
        <f t="shared" si="5"/>
        <v>5687</v>
      </c>
      <c r="K32" s="794">
        <v>5671</v>
      </c>
      <c r="L32" s="793">
        <v>16</v>
      </c>
      <c r="M32" s="795">
        <v>0</v>
      </c>
    </row>
    <row r="33" spans="1:13">
      <c r="A33" s="1774" t="s">
        <v>329</v>
      </c>
      <c r="B33" s="441" t="s">
        <v>49</v>
      </c>
      <c r="C33" s="790">
        <f t="shared" si="2"/>
        <v>12290</v>
      </c>
      <c r="D33" s="793">
        <f t="shared" si="3"/>
        <v>3055</v>
      </c>
      <c r="E33" s="570">
        <v>3030</v>
      </c>
      <c r="F33" s="570">
        <v>25</v>
      </c>
      <c r="G33" s="793">
        <f t="shared" si="4"/>
        <v>4481</v>
      </c>
      <c r="H33" s="570">
        <v>4474</v>
      </c>
      <c r="I33" s="570">
        <v>7</v>
      </c>
      <c r="J33" s="793">
        <f t="shared" si="5"/>
        <v>4749</v>
      </c>
      <c r="K33" s="794">
        <v>4740</v>
      </c>
      <c r="L33" s="793">
        <v>9</v>
      </c>
      <c r="M33" s="795">
        <v>5</v>
      </c>
    </row>
    <row r="34" spans="1:13">
      <c r="A34" s="1775"/>
      <c r="B34" s="441" t="s">
        <v>228</v>
      </c>
      <c r="C34" s="790">
        <f t="shared" si="2"/>
        <v>11509</v>
      </c>
      <c r="D34" s="793">
        <f t="shared" si="3"/>
        <v>2793</v>
      </c>
      <c r="E34" s="570">
        <v>2780</v>
      </c>
      <c r="F34" s="570">
        <v>13</v>
      </c>
      <c r="G34" s="793">
        <f t="shared" si="4"/>
        <v>4289</v>
      </c>
      <c r="H34" s="570">
        <v>4275</v>
      </c>
      <c r="I34" s="570">
        <v>14</v>
      </c>
      <c r="J34" s="793">
        <f t="shared" si="5"/>
        <v>4424</v>
      </c>
      <c r="K34" s="794">
        <v>4414</v>
      </c>
      <c r="L34" s="793">
        <v>10</v>
      </c>
      <c r="M34" s="795">
        <v>3</v>
      </c>
    </row>
    <row r="35" spans="1:13">
      <c r="A35" s="1774" t="s">
        <v>330</v>
      </c>
      <c r="B35" s="441" t="s">
        <v>49</v>
      </c>
      <c r="C35" s="790">
        <f t="shared" si="2"/>
        <v>8952</v>
      </c>
      <c r="D35" s="793">
        <f t="shared" si="3"/>
        <v>1844</v>
      </c>
      <c r="E35" s="570">
        <v>1833</v>
      </c>
      <c r="F35" s="570">
        <v>11</v>
      </c>
      <c r="G35" s="793">
        <f t="shared" si="4"/>
        <v>3290</v>
      </c>
      <c r="H35" s="570">
        <v>3284</v>
      </c>
      <c r="I35" s="570">
        <v>6</v>
      </c>
      <c r="J35" s="793">
        <f t="shared" si="5"/>
        <v>3818</v>
      </c>
      <c r="K35" s="794">
        <v>3813</v>
      </c>
      <c r="L35" s="793">
        <v>5</v>
      </c>
      <c r="M35" s="795">
        <v>0</v>
      </c>
    </row>
    <row r="36" spans="1:13">
      <c r="A36" s="1775"/>
      <c r="B36" s="441" t="s">
        <v>228</v>
      </c>
      <c r="C36" s="790">
        <f t="shared" si="2"/>
        <v>8474</v>
      </c>
      <c r="D36" s="793">
        <f t="shared" si="3"/>
        <v>1748</v>
      </c>
      <c r="E36" s="570">
        <v>1736</v>
      </c>
      <c r="F36" s="570">
        <v>12</v>
      </c>
      <c r="G36" s="793">
        <f t="shared" si="4"/>
        <v>3284</v>
      </c>
      <c r="H36" s="570">
        <v>3279</v>
      </c>
      <c r="I36" s="570">
        <v>5</v>
      </c>
      <c r="J36" s="793">
        <f t="shared" si="5"/>
        <v>3442</v>
      </c>
      <c r="K36" s="794">
        <v>3439</v>
      </c>
      <c r="L36" s="793">
        <v>3</v>
      </c>
      <c r="M36" s="795">
        <v>0</v>
      </c>
    </row>
    <row r="37" spans="1:13">
      <c r="A37" s="1774" t="s">
        <v>331</v>
      </c>
      <c r="B37" s="441" t="s">
        <v>49</v>
      </c>
      <c r="C37" s="790">
        <f t="shared" si="2"/>
        <v>18812</v>
      </c>
      <c r="D37" s="793">
        <f t="shared" si="3"/>
        <v>3848</v>
      </c>
      <c r="E37" s="570">
        <v>3805</v>
      </c>
      <c r="F37" s="570">
        <v>43</v>
      </c>
      <c r="G37" s="793">
        <f t="shared" si="4"/>
        <v>7085</v>
      </c>
      <c r="H37" s="570">
        <v>7065</v>
      </c>
      <c r="I37" s="570">
        <v>20</v>
      </c>
      <c r="J37" s="793">
        <f t="shared" si="5"/>
        <v>7851</v>
      </c>
      <c r="K37" s="794">
        <v>7837</v>
      </c>
      <c r="L37" s="793">
        <v>14</v>
      </c>
      <c r="M37" s="795">
        <v>28</v>
      </c>
    </row>
    <row r="38" spans="1:13">
      <c r="A38" s="1775"/>
      <c r="B38" s="441" t="s">
        <v>228</v>
      </c>
      <c r="C38" s="790">
        <f t="shared" si="2"/>
        <v>17448</v>
      </c>
      <c r="D38" s="793">
        <f t="shared" si="3"/>
        <v>3511</v>
      </c>
      <c r="E38" s="570">
        <v>3473</v>
      </c>
      <c r="F38" s="570">
        <v>38</v>
      </c>
      <c r="G38" s="793">
        <f t="shared" si="4"/>
        <v>6503</v>
      </c>
      <c r="H38" s="570">
        <v>6483</v>
      </c>
      <c r="I38" s="570">
        <v>20</v>
      </c>
      <c r="J38" s="793">
        <f t="shared" si="5"/>
        <v>7429</v>
      </c>
      <c r="K38" s="794">
        <v>7412</v>
      </c>
      <c r="L38" s="793">
        <v>17</v>
      </c>
      <c r="M38" s="795">
        <v>5</v>
      </c>
    </row>
    <row r="39" spans="1:13">
      <c r="A39" s="1774" t="s">
        <v>332</v>
      </c>
      <c r="B39" s="441" t="s">
        <v>49</v>
      </c>
      <c r="C39" s="790">
        <f t="shared" si="2"/>
        <v>27197</v>
      </c>
      <c r="D39" s="793">
        <f t="shared" si="3"/>
        <v>5529</v>
      </c>
      <c r="E39" s="570">
        <v>5489</v>
      </c>
      <c r="F39" s="570">
        <v>40</v>
      </c>
      <c r="G39" s="793">
        <f t="shared" si="4"/>
        <v>10228</v>
      </c>
      <c r="H39" s="570">
        <v>10199</v>
      </c>
      <c r="I39" s="570">
        <v>29</v>
      </c>
      <c r="J39" s="793">
        <f t="shared" si="5"/>
        <v>11431</v>
      </c>
      <c r="K39" s="794">
        <v>11406</v>
      </c>
      <c r="L39" s="793">
        <v>25</v>
      </c>
      <c r="M39" s="795">
        <v>9</v>
      </c>
    </row>
    <row r="40" spans="1:13">
      <c r="A40" s="1775"/>
      <c r="B40" s="441" t="s">
        <v>228</v>
      </c>
      <c r="C40" s="790">
        <f t="shared" si="2"/>
        <v>25191</v>
      </c>
      <c r="D40" s="793">
        <f t="shared" si="3"/>
        <v>5021</v>
      </c>
      <c r="E40" s="570">
        <v>4964</v>
      </c>
      <c r="F40" s="570">
        <v>57</v>
      </c>
      <c r="G40" s="793">
        <f t="shared" si="4"/>
        <v>9549</v>
      </c>
      <c r="H40" s="570">
        <v>9502</v>
      </c>
      <c r="I40" s="570">
        <v>47</v>
      </c>
      <c r="J40" s="793">
        <f t="shared" si="5"/>
        <v>10615</v>
      </c>
      <c r="K40" s="794">
        <v>10601</v>
      </c>
      <c r="L40" s="793">
        <v>14</v>
      </c>
      <c r="M40" s="795">
        <v>6</v>
      </c>
    </row>
    <row r="41" spans="1:13">
      <c r="A41" s="1774" t="s">
        <v>333</v>
      </c>
      <c r="B41" s="441" t="s">
        <v>49</v>
      </c>
      <c r="C41" s="790">
        <f t="shared" si="2"/>
        <v>4416</v>
      </c>
      <c r="D41" s="793">
        <f t="shared" si="3"/>
        <v>1375</v>
      </c>
      <c r="E41" s="570">
        <v>1368</v>
      </c>
      <c r="F41" s="570">
        <v>7</v>
      </c>
      <c r="G41" s="793">
        <f t="shared" si="4"/>
        <v>1632</v>
      </c>
      <c r="H41" s="570">
        <v>1628</v>
      </c>
      <c r="I41" s="570">
        <v>4</v>
      </c>
      <c r="J41" s="793">
        <f t="shared" si="5"/>
        <v>1409</v>
      </c>
      <c r="K41" s="794">
        <v>1407</v>
      </c>
      <c r="L41" s="793">
        <v>2</v>
      </c>
      <c r="M41" s="795">
        <v>0</v>
      </c>
    </row>
    <row r="42" spans="1:13" ht="17.25" thickBot="1">
      <c r="A42" s="1777"/>
      <c r="B42" s="442" t="s">
        <v>228</v>
      </c>
      <c r="C42" s="370">
        <f t="shared" si="2"/>
        <v>4244</v>
      </c>
      <c r="D42" s="157">
        <f t="shared" si="3"/>
        <v>1265</v>
      </c>
      <c r="E42" s="105">
        <v>1262</v>
      </c>
      <c r="F42" s="105">
        <v>3</v>
      </c>
      <c r="G42" s="157">
        <f t="shared" si="4"/>
        <v>1605</v>
      </c>
      <c r="H42" s="105">
        <v>1602</v>
      </c>
      <c r="I42" s="105">
        <v>3</v>
      </c>
      <c r="J42" s="157">
        <f t="shared" si="5"/>
        <v>1374</v>
      </c>
      <c r="K42" s="157">
        <v>1372</v>
      </c>
      <c r="L42" s="157">
        <v>2</v>
      </c>
      <c r="M42" s="158">
        <v>0</v>
      </c>
    </row>
  </sheetData>
  <mergeCells count="26">
    <mergeCell ref="A7:A8"/>
    <mergeCell ref="A4:A6"/>
    <mergeCell ref="B5:C6"/>
    <mergeCell ref="A25:A26"/>
    <mergeCell ref="A27:A28"/>
    <mergeCell ref="A15:A16"/>
    <mergeCell ref="A17:A18"/>
    <mergeCell ref="A19:A20"/>
    <mergeCell ref="A21:A22"/>
    <mergeCell ref="A9:A10"/>
    <mergeCell ref="A11:A12"/>
    <mergeCell ref="A13:A14"/>
    <mergeCell ref="A23:A24"/>
    <mergeCell ref="A29:A30"/>
    <mergeCell ref="A31:A32"/>
    <mergeCell ref="A41:A42"/>
    <mergeCell ref="A33:A34"/>
    <mergeCell ref="A35:A36"/>
    <mergeCell ref="A37:A38"/>
    <mergeCell ref="A39:A40"/>
    <mergeCell ref="A1:M1"/>
    <mergeCell ref="B4:M4"/>
    <mergeCell ref="D5:F5"/>
    <mergeCell ref="G5:I5"/>
    <mergeCell ref="J5:L5"/>
    <mergeCell ref="M5:M6"/>
  </mergeCells>
  <phoneticPr fontId="25" type="noConversion"/>
  <pageMargins left="0.35433070866141736" right="0.27559055118110237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dimension ref="A1:K32"/>
  <sheetViews>
    <sheetView zoomScaleNormal="100" workbookViewId="0">
      <selection activeCell="D18" sqref="D18"/>
    </sheetView>
  </sheetViews>
  <sheetFormatPr defaultRowHeight="16.5"/>
  <cols>
    <col min="2" max="2" width="9.125" bestFit="1" customWidth="1"/>
    <col min="3" max="3" width="11.125" customWidth="1"/>
    <col min="4" max="4" width="10.375" style="386" customWidth="1"/>
    <col min="5" max="5" width="12.5" style="386" customWidth="1"/>
    <col min="6" max="6" width="11.375" style="386" customWidth="1"/>
    <col min="7" max="7" width="11.75" style="386" customWidth="1"/>
    <col min="8" max="8" width="11.625" style="386" customWidth="1"/>
    <col min="9" max="9" width="11.25" style="386" customWidth="1"/>
    <col min="10" max="10" width="9.625" style="386" customWidth="1"/>
  </cols>
  <sheetData>
    <row r="1" spans="1:11" ht="26.25">
      <c r="A1" s="1331" t="s">
        <v>439</v>
      </c>
      <c r="B1" s="1331"/>
      <c r="C1" s="1331"/>
      <c r="D1" s="1331"/>
      <c r="E1" s="1331"/>
      <c r="F1" s="1331"/>
      <c r="G1" s="1331"/>
      <c r="H1" s="1331"/>
      <c r="I1" s="1331"/>
      <c r="J1" s="1331"/>
    </row>
    <row r="2" spans="1:11" s="1" customFormat="1" ht="16.5" customHeight="1">
      <c r="A2" s="693" t="s">
        <v>1431</v>
      </c>
      <c r="B2" s="694"/>
      <c r="C2" s="695"/>
      <c r="D2" s="696"/>
      <c r="E2" s="696"/>
      <c r="F2" s="696"/>
      <c r="G2" s="696"/>
      <c r="H2" s="696"/>
      <c r="I2" s="696"/>
      <c r="J2" s="697"/>
      <c r="K2" s="698"/>
    </row>
    <row r="3" spans="1:11" ht="17.25" thickBot="1">
      <c r="A3" s="699"/>
      <c r="B3" s="700"/>
      <c r="C3" s="695"/>
      <c r="D3" s="701"/>
      <c r="E3" s="691"/>
      <c r="F3" s="702" t="s">
        <v>1432</v>
      </c>
      <c r="G3" s="701"/>
      <c r="H3" s="701"/>
      <c r="I3" s="691"/>
      <c r="J3" s="703" t="s">
        <v>1433</v>
      </c>
      <c r="K3" s="692"/>
    </row>
    <row r="4" spans="1:11" s="1" customFormat="1" ht="18.75" customHeight="1">
      <c r="A4" s="1795" t="s">
        <v>1422</v>
      </c>
      <c r="B4" s="1797" t="s">
        <v>771</v>
      </c>
      <c r="C4" s="1799" t="s">
        <v>1423</v>
      </c>
      <c r="D4" s="1801" t="s">
        <v>768</v>
      </c>
      <c r="E4" s="1801"/>
      <c r="F4" s="1801"/>
      <c r="G4" s="1801"/>
      <c r="H4" s="1801"/>
      <c r="I4" s="1801"/>
      <c r="J4" s="1802"/>
      <c r="K4" s="698"/>
    </row>
    <row r="5" spans="1:11" s="1" customFormat="1" ht="46.5" customHeight="1" thickBot="1">
      <c r="A5" s="1796"/>
      <c r="B5" s="1798"/>
      <c r="C5" s="1800"/>
      <c r="D5" s="673" t="s">
        <v>769</v>
      </c>
      <c r="E5" s="673" t="s">
        <v>1424</v>
      </c>
      <c r="F5" s="673" t="s">
        <v>1425</v>
      </c>
      <c r="G5" s="673" t="s">
        <v>1426</v>
      </c>
      <c r="H5" s="673" t="s">
        <v>1427</v>
      </c>
      <c r="I5" s="673" t="s">
        <v>770</v>
      </c>
      <c r="J5" s="674" t="s">
        <v>1428</v>
      </c>
      <c r="K5" s="698"/>
    </row>
    <row r="6" spans="1:11" s="1" customFormat="1" ht="31.5" customHeight="1" thickBot="1">
      <c r="A6" s="675" t="s">
        <v>1429</v>
      </c>
      <c r="B6" s="676">
        <f>SUM(B7:B23)</f>
        <v>43770</v>
      </c>
      <c r="C6" s="677">
        <f t="shared" ref="C6:J6" si="0">SUM(C7:C23)</f>
        <v>42424</v>
      </c>
      <c r="D6" s="677">
        <f t="shared" si="0"/>
        <v>2295</v>
      </c>
      <c r="E6" s="677">
        <f t="shared" si="0"/>
        <v>1435</v>
      </c>
      <c r="F6" s="677">
        <f t="shared" si="0"/>
        <v>861</v>
      </c>
      <c r="G6" s="677">
        <f t="shared" si="0"/>
        <v>14357</v>
      </c>
      <c r="H6" s="677">
        <f t="shared" si="0"/>
        <v>22766</v>
      </c>
      <c r="I6" s="677">
        <f t="shared" si="0"/>
        <v>116</v>
      </c>
      <c r="J6" s="678">
        <f t="shared" si="0"/>
        <v>594</v>
      </c>
    </row>
    <row r="7" spans="1:11" s="1" customFormat="1" ht="31.5" customHeight="1">
      <c r="A7" s="679" t="s">
        <v>318</v>
      </c>
      <c r="B7" s="680">
        <v>6742</v>
      </c>
      <c r="C7" s="681">
        <f>SUM(D7:J7)</f>
        <v>6645</v>
      </c>
      <c r="D7" s="681">
        <v>739</v>
      </c>
      <c r="E7" s="681">
        <v>39</v>
      </c>
      <c r="F7" s="681">
        <v>166</v>
      </c>
      <c r="G7" s="681">
        <v>2303</v>
      </c>
      <c r="H7" s="681">
        <v>3211</v>
      </c>
      <c r="I7" s="681">
        <v>25</v>
      </c>
      <c r="J7" s="682">
        <v>162</v>
      </c>
    </row>
    <row r="8" spans="1:11" s="1" customFormat="1" ht="31.5" customHeight="1">
      <c r="A8" s="683" t="s">
        <v>319</v>
      </c>
      <c r="B8" s="684">
        <v>1897</v>
      </c>
      <c r="C8" s="685">
        <f t="shared" ref="C8:C23" si="1">SUM(D8:J8)</f>
        <v>1891</v>
      </c>
      <c r="D8" s="685">
        <v>151</v>
      </c>
      <c r="E8" s="685">
        <v>84</v>
      </c>
      <c r="F8" s="685">
        <v>38</v>
      </c>
      <c r="G8" s="685">
        <v>812</v>
      </c>
      <c r="H8" s="685">
        <v>774</v>
      </c>
      <c r="I8" s="685">
        <v>5</v>
      </c>
      <c r="J8" s="686">
        <v>27</v>
      </c>
    </row>
    <row r="9" spans="1:11" ht="31.5" customHeight="1">
      <c r="A9" s="683" t="s">
        <v>320</v>
      </c>
      <c r="B9" s="684">
        <v>1590</v>
      </c>
      <c r="C9" s="685">
        <f t="shared" si="1"/>
        <v>1577</v>
      </c>
      <c r="D9" s="685">
        <v>39</v>
      </c>
      <c r="E9" s="685">
        <v>123</v>
      </c>
      <c r="F9" s="685">
        <v>34</v>
      </c>
      <c r="G9" s="685">
        <v>720</v>
      </c>
      <c r="H9" s="685">
        <v>641</v>
      </c>
      <c r="I9" s="685">
        <v>5</v>
      </c>
      <c r="J9" s="686">
        <v>15</v>
      </c>
    </row>
    <row r="10" spans="1:11" ht="31.5" customHeight="1">
      <c r="A10" s="683" t="s">
        <v>321</v>
      </c>
      <c r="B10" s="684">
        <v>2263</v>
      </c>
      <c r="C10" s="685">
        <f t="shared" si="1"/>
        <v>2181</v>
      </c>
      <c r="D10" s="685">
        <v>118</v>
      </c>
      <c r="E10" s="685">
        <v>10</v>
      </c>
      <c r="F10" s="685">
        <v>22</v>
      </c>
      <c r="G10" s="685">
        <v>777</v>
      </c>
      <c r="H10" s="685">
        <v>1206</v>
      </c>
      <c r="I10" s="685">
        <v>5</v>
      </c>
      <c r="J10" s="686">
        <v>43</v>
      </c>
    </row>
    <row r="11" spans="1:11" ht="31.5" customHeight="1">
      <c r="A11" s="683" t="s">
        <v>322</v>
      </c>
      <c r="B11" s="684">
        <v>1251</v>
      </c>
      <c r="C11" s="685">
        <f t="shared" si="1"/>
        <v>1243</v>
      </c>
      <c r="D11" s="685">
        <v>30</v>
      </c>
      <c r="E11" s="685">
        <v>108</v>
      </c>
      <c r="F11" s="685">
        <v>24</v>
      </c>
      <c r="G11" s="685">
        <v>398</v>
      </c>
      <c r="H11" s="685">
        <v>657</v>
      </c>
      <c r="I11" s="685">
        <v>8</v>
      </c>
      <c r="J11" s="686">
        <v>18</v>
      </c>
    </row>
    <row r="12" spans="1:11" ht="31.5" customHeight="1">
      <c r="A12" s="683" t="s">
        <v>323</v>
      </c>
      <c r="B12" s="684">
        <v>1680</v>
      </c>
      <c r="C12" s="685">
        <f t="shared" si="1"/>
        <v>1670</v>
      </c>
      <c r="D12" s="685">
        <v>28</v>
      </c>
      <c r="E12" s="685">
        <v>41</v>
      </c>
      <c r="F12" s="685">
        <v>17</v>
      </c>
      <c r="G12" s="685">
        <v>434</v>
      </c>
      <c r="H12" s="685">
        <v>1116</v>
      </c>
      <c r="I12" s="685">
        <v>3</v>
      </c>
      <c r="J12" s="686">
        <v>31</v>
      </c>
    </row>
    <row r="13" spans="1:11" ht="31.5" customHeight="1">
      <c r="A13" s="683" t="s">
        <v>324</v>
      </c>
      <c r="B13" s="684">
        <v>933</v>
      </c>
      <c r="C13" s="685">
        <f t="shared" si="1"/>
        <v>909</v>
      </c>
      <c r="D13" s="685">
        <v>32</v>
      </c>
      <c r="E13" s="685">
        <v>13</v>
      </c>
      <c r="F13" s="685">
        <v>5</v>
      </c>
      <c r="G13" s="685">
        <v>450</v>
      </c>
      <c r="H13" s="685">
        <v>388</v>
      </c>
      <c r="I13" s="685">
        <v>1</v>
      </c>
      <c r="J13" s="686">
        <v>20</v>
      </c>
    </row>
    <row r="14" spans="1:11" ht="31.5" customHeight="1">
      <c r="A14" s="683" t="s">
        <v>1430</v>
      </c>
      <c r="B14" s="684">
        <v>118</v>
      </c>
      <c r="C14" s="685">
        <f t="shared" si="1"/>
        <v>113</v>
      </c>
      <c r="D14" s="685">
        <v>5</v>
      </c>
      <c r="E14" s="685">
        <v>8</v>
      </c>
      <c r="F14" s="685">
        <v>4</v>
      </c>
      <c r="G14" s="685">
        <v>35</v>
      </c>
      <c r="H14" s="685">
        <v>59</v>
      </c>
      <c r="I14" s="685">
        <v>0</v>
      </c>
      <c r="J14" s="686">
        <v>2</v>
      </c>
    </row>
    <row r="15" spans="1:11" ht="31.5" customHeight="1">
      <c r="A15" s="683" t="s">
        <v>325</v>
      </c>
      <c r="B15" s="684">
        <v>13364</v>
      </c>
      <c r="C15" s="685">
        <f t="shared" si="1"/>
        <v>12546</v>
      </c>
      <c r="D15" s="685">
        <v>539</v>
      </c>
      <c r="E15" s="685">
        <v>72</v>
      </c>
      <c r="F15" s="685">
        <v>129</v>
      </c>
      <c r="G15" s="685">
        <v>3814</v>
      </c>
      <c r="H15" s="685">
        <v>7813</v>
      </c>
      <c r="I15" s="685">
        <v>49</v>
      </c>
      <c r="J15" s="686">
        <v>130</v>
      </c>
    </row>
    <row r="16" spans="1:11" ht="31.5" customHeight="1">
      <c r="A16" s="683" t="s">
        <v>326</v>
      </c>
      <c r="B16" s="684">
        <v>1265</v>
      </c>
      <c r="C16" s="685">
        <f t="shared" si="1"/>
        <v>1247</v>
      </c>
      <c r="D16" s="685">
        <v>83</v>
      </c>
      <c r="E16" s="685">
        <v>114</v>
      </c>
      <c r="F16" s="685">
        <v>46</v>
      </c>
      <c r="G16" s="685">
        <v>406</v>
      </c>
      <c r="H16" s="685">
        <v>575</v>
      </c>
      <c r="I16" s="685">
        <v>4</v>
      </c>
      <c r="J16" s="686">
        <v>19</v>
      </c>
    </row>
    <row r="17" spans="1:10" ht="31.5" customHeight="1">
      <c r="A17" s="683" t="s">
        <v>327</v>
      </c>
      <c r="B17" s="684">
        <v>1212</v>
      </c>
      <c r="C17" s="685">
        <f t="shared" si="1"/>
        <v>1204</v>
      </c>
      <c r="D17" s="685">
        <v>53</v>
      </c>
      <c r="E17" s="685">
        <v>109</v>
      </c>
      <c r="F17" s="685">
        <v>35</v>
      </c>
      <c r="G17" s="685">
        <v>432</v>
      </c>
      <c r="H17" s="685">
        <v>549</v>
      </c>
      <c r="I17" s="685">
        <v>5</v>
      </c>
      <c r="J17" s="686">
        <v>21</v>
      </c>
    </row>
    <row r="18" spans="1:10" ht="31.5" customHeight="1">
      <c r="A18" s="683" t="s">
        <v>328</v>
      </c>
      <c r="B18" s="684">
        <v>2083</v>
      </c>
      <c r="C18" s="685">
        <f t="shared" si="1"/>
        <v>1988</v>
      </c>
      <c r="D18" s="685">
        <v>65</v>
      </c>
      <c r="E18" s="685">
        <v>125</v>
      </c>
      <c r="F18" s="685">
        <v>61</v>
      </c>
      <c r="G18" s="685">
        <v>628</v>
      </c>
      <c r="H18" s="685">
        <v>1079</v>
      </c>
      <c r="I18" s="685">
        <v>3</v>
      </c>
      <c r="J18" s="686">
        <v>27</v>
      </c>
    </row>
    <row r="19" spans="1:10" ht="31.5" customHeight="1">
      <c r="A19" s="683" t="s">
        <v>329</v>
      </c>
      <c r="B19" s="684">
        <v>1647</v>
      </c>
      <c r="C19" s="685">
        <f t="shared" si="1"/>
        <v>1617</v>
      </c>
      <c r="D19" s="685">
        <v>52</v>
      </c>
      <c r="E19" s="685">
        <v>147</v>
      </c>
      <c r="F19" s="685">
        <v>96</v>
      </c>
      <c r="G19" s="685">
        <v>487</v>
      </c>
      <c r="H19" s="685">
        <v>826</v>
      </c>
      <c r="I19" s="685">
        <v>0</v>
      </c>
      <c r="J19" s="686">
        <v>9</v>
      </c>
    </row>
    <row r="20" spans="1:10" ht="31.5" customHeight="1">
      <c r="A20" s="683" t="s">
        <v>330</v>
      </c>
      <c r="B20" s="684">
        <v>1222</v>
      </c>
      <c r="C20" s="685">
        <f t="shared" si="1"/>
        <v>1214</v>
      </c>
      <c r="D20" s="685">
        <v>78</v>
      </c>
      <c r="E20" s="685">
        <v>178</v>
      </c>
      <c r="F20" s="685">
        <v>54</v>
      </c>
      <c r="G20" s="685">
        <v>385</v>
      </c>
      <c r="H20" s="685">
        <v>505</v>
      </c>
      <c r="I20" s="685">
        <v>1</v>
      </c>
      <c r="J20" s="686">
        <v>13</v>
      </c>
    </row>
    <row r="21" spans="1:10" ht="31.5" customHeight="1">
      <c r="A21" s="683" t="s">
        <v>331</v>
      </c>
      <c r="B21" s="684">
        <v>2273</v>
      </c>
      <c r="C21" s="685">
        <f t="shared" si="1"/>
        <v>2233</v>
      </c>
      <c r="D21" s="685">
        <v>129</v>
      </c>
      <c r="E21" s="685">
        <v>85</v>
      </c>
      <c r="F21" s="685">
        <v>39</v>
      </c>
      <c r="G21" s="685">
        <v>906</v>
      </c>
      <c r="H21" s="685">
        <v>1051</v>
      </c>
      <c r="I21" s="685">
        <v>0</v>
      </c>
      <c r="J21" s="686">
        <v>23</v>
      </c>
    </row>
    <row r="22" spans="1:10" ht="31.5" customHeight="1">
      <c r="A22" s="683" t="s">
        <v>332</v>
      </c>
      <c r="B22" s="684">
        <v>3626</v>
      </c>
      <c r="C22" s="685">
        <f t="shared" si="1"/>
        <v>3551</v>
      </c>
      <c r="D22" s="685">
        <v>133</v>
      </c>
      <c r="E22" s="685">
        <v>102</v>
      </c>
      <c r="F22" s="685">
        <v>51</v>
      </c>
      <c r="G22" s="685">
        <v>1097</v>
      </c>
      <c r="H22" s="685">
        <v>2140</v>
      </c>
      <c r="I22" s="685">
        <v>2</v>
      </c>
      <c r="J22" s="686">
        <v>26</v>
      </c>
    </row>
    <row r="23" spans="1:10" ht="31.5" customHeight="1" thickBot="1">
      <c r="A23" s="687" t="s">
        <v>333</v>
      </c>
      <c r="B23" s="688">
        <v>604</v>
      </c>
      <c r="C23" s="689">
        <f t="shared" si="1"/>
        <v>595</v>
      </c>
      <c r="D23" s="689">
        <v>21</v>
      </c>
      <c r="E23" s="689">
        <v>77</v>
      </c>
      <c r="F23" s="689">
        <v>40</v>
      </c>
      <c r="G23" s="689">
        <v>273</v>
      </c>
      <c r="H23" s="689">
        <v>176</v>
      </c>
      <c r="I23" s="689">
        <v>0</v>
      </c>
      <c r="J23" s="690">
        <v>8</v>
      </c>
    </row>
    <row r="24" spans="1:10">
      <c r="A24" s="206"/>
    </row>
    <row r="32" spans="1:10" ht="16.5" customHeight="1"/>
  </sheetData>
  <mergeCells count="5">
    <mergeCell ref="A1:J1"/>
    <mergeCell ref="A4:A5"/>
    <mergeCell ref="B4:B5"/>
    <mergeCell ref="C4:C5"/>
    <mergeCell ref="D4:J4"/>
  </mergeCells>
  <phoneticPr fontId="9" type="noConversion"/>
  <pageMargins left="0.36" right="0.25" top="0.47" bottom="0.75" header="0.3" footer="0.3"/>
  <pageSetup paperSize="9" scale="7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H16" sqref="H16"/>
    </sheetView>
  </sheetViews>
  <sheetFormatPr defaultRowHeight="16.5"/>
  <cols>
    <col min="2" max="2" width="10" customWidth="1"/>
    <col min="3" max="3" width="9.375" bestFit="1" customWidth="1"/>
    <col min="4" max="4" width="9.125" bestFit="1" customWidth="1"/>
    <col min="5" max="6" width="12.5" customWidth="1"/>
    <col min="7" max="11" width="9.125" bestFit="1" customWidth="1"/>
  </cols>
  <sheetData>
    <row r="1" spans="1:10" ht="26.25">
      <c r="A1" s="1331" t="s">
        <v>545</v>
      </c>
      <c r="B1" s="1331"/>
      <c r="C1" s="1331"/>
      <c r="D1" s="1331"/>
      <c r="E1" s="1331"/>
      <c r="F1" s="1331"/>
      <c r="G1" s="1331"/>
      <c r="H1" s="1331"/>
      <c r="I1" s="1331"/>
      <c r="J1" s="1331"/>
    </row>
    <row r="2" spans="1:10" ht="24">
      <c r="A2" s="37" t="s">
        <v>597</v>
      </c>
      <c r="B2" s="11"/>
      <c r="C2" s="14"/>
      <c r="D2" s="14"/>
      <c r="E2" s="11"/>
      <c r="F2" s="4"/>
      <c r="G2" s="4"/>
      <c r="H2" s="4"/>
      <c r="I2" s="4"/>
      <c r="J2" s="4"/>
    </row>
    <row r="3" spans="1:10" ht="17.25" thickBot="1">
      <c r="A3" s="52"/>
      <c r="B3" s="36"/>
      <c r="C3" s="74"/>
      <c r="D3" s="12"/>
      <c r="E3" s="522" t="s">
        <v>959</v>
      </c>
      <c r="F3" s="14"/>
      <c r="G3" s="8"/>
      <c r="J3" s="3" t="s">
        <v>546</v>
      </c>
    </row>
    <row r="4" spans="1:10" ht="16.5" customHeight="1">
      <c r="A4" s="1690" t="s">
        <v>547</v>
      </c>
      <c r="B4" s="1803" t="s">
        <v>771</v>
      </c>
      <c r="C4" s="1805" t="s">
        <v>772</v>
      </c>
      <c r="D4" s="1438" t="s">
        <v>768</v>
      </c>
      <c r="E4" s="1438"/>
      <c r="F4" s="1438"/>
      <c r="G4" s="1438"/>
      <c r="H4" s="1438"/>
      <c r="I4" s="1438"/>
      <c r="J4" s="1439"/>
    </row>
    <row r="5" spans="1:10" ht="33.75" thickBot="1">
      <c r="A5" s="1764"/>
      <c r="B5" s="1804"/>
      <c r="C5" s="1346"/>
      <c r="D5" s="203" t="s">
        <v>769</v>
      </c>
      <c r="E5" s="468" t="s">
        <v>904</v>
      </c>
      <c r="F5" s="468" t="s">
        <v>903</v>
      </c>
      <c r="G5" s="468" t="s">
        <v>905</v>
      </c>
      <c r="H5" s="468" t="s">
        <v>906</v>
      </c>
      <c r="I5" s="267" t="s">
        <v>770</v>
      </c>
      <c r="J5" s="469" t="s">
        <v>907</v>
      </c>
    </row>
    <row r="6" spans="1:10" ht="30" customHeight="1" thickBot="1">
      <c r="A6" s="167" t="s">
        <v>548</v>
      </c>
      <c r="B6" s="592">
        <f>SUM(B7:B23)</f>
        <v>43770</v>
      </c>
      <c r="C6" s="704">
        <f t="shared" ref="C6:J6" si="0">SUM(C7:C23)</f>
        <v>42338</v>
      </c>
      <c r="D6" s="704">
        <f t="shared" si="0"/>
        <v>2298</v>
      </c>
      <c r="E6" s="704">
        <f t="shared" si="0"/>
        <v>1438</v>
      </c>
      <c r="F6" s="704">
        <f t="shared" si="0"/>
        <v>860</v>
      </c>
      <c r="G6" s="704">
        <f t="shared" si="0"/>
        <v>14341</v>
      </c>
      <c r="H6" s="704">
        <f t="shared" si="0"/>
        <v>22692</v>
      </c>
      <c r="I6" s="704">
        <f t="shared" si="0"/>
        <v>116</v>
      </c>
      <c r="J6" s="705">
        <f t="shared" si="0"/>
        <v>593</v>
      </c>
    </row>
    <row r="7" spans="1:10" ht="30" customHeight="1">
      <c r="A7" s="184" t="s">
        <v>318</v>
      </c>
      <c r="B7" s="706">
        <v>6742</v>
      </c>
      <c r="C7" s="709">
        <f>SUM(D7:J7)</f>
        <v>6622</v>
      </c>
      <c r="D7" s="709">
        <v>740</v>
      </c>
      <c r="E7" s="709">
        <v>39</v>
      </c>
      <c r="F7" s="709">
        <v>165</v>
      </c>
      <c r="G7" s="709">
        <v>2301</v>
      </c>
      <c r="H7" s="709">
        <v>3190</v>
      </c>
      <c r="I7" s="709">
        <v>25</v>
      </c>
      <c r="J7" s="710">
        <v>162</v>
      </c>
    </row>
    <row r="8" spans="1:10" ht="30" customHeight="1">
      <c r="A8" s="94" t="s">
        <v>319</v>
      </c>
      <c r="B8" s="707">
        <v>1897</v>
      </c>
      <c r="C8" s="671">
        <f t="shared" ref="C8:C23" si="1">SUM(D8:J8)</f>
        <v>1890</v>
      </c>
      <c r="D8" s="671">
        <v>151</v>
      </c>
      <c r="E8" s="671">
        <v>84</v>
      </c>
      <c r="F8" s="671">
        <v>38</v>
      </c>
      <c r="G8" s="671">
        <v>811</v>
      </c>
      <c r="H8" s="671">
        <v>774</v>
      </c>
      <c r="I8" s="671">
        <v>5</v>
      </c>
      <c r="J8" s="672">
        <v>27</v>
      </c>
    </row>
    <row r="9" spans="1:10" ht="30" customHeight="1">
      <c r="A9" s="94" t="s">
        <v>320</v>
      </c>
      <c r="B9" s="707">
        <v>1590</v>
      </c>
      <c r="C9" s="671">
        <f t="shared" si="1"/>
        <v>1572</v>
      </c>
      <c r="D9" s="671">
        <v>39</v>
      </c>
      <c r="E9" s="671">
        <v>123</v>
      </c>
      <c r="F9" s="671">
        <v>34</v>
      </c>
      <c r="G9" s="671">
        <v>719</v>
      </c>
      <c r="H9" s="671">
        <v>637</v>
      </c>
      <c r="I9" s="671">
        <v>5</v>
      </c>
      <c r="J9" s="672">
        <v>15</v>
      </c>
    </row>
    <row r="10" spans="1:10" ht="30" customHeight="1">
      <c r="A10" s="94" t="s">
        <v>321</v>
      </c>
      <c r="B10" s="707">
        <v>2263</v>
      </c>
      <c r="C10" s="671">
        <f t="shared" si="1"/>
        <v>2178</v>
      </c>
      <c r="D10" s="671">
        <v>118</v>
      </c>
      <c r="E10" s="671">
        <v>10</v>
      </c>
      <c r="F10" s="671">
        <v>22</v>
      </c>
      <c r="G10" s="671">
        <v>775</v>
      </c>
      <c r="H10" s="671">
        <v>1205</v>
      </c>
      <c r="I10" s="671">
        <v>5</v>
      </c>
      <c r="J10" s="672">
        <v>43</v>
      </c>
    </row>
    <row r="11" spans="1:10" ht="30" customHeight="1">
      <c r="A11" s="94" t="s">
        <v>322</v>
      </c>
      <c r="B11" s="707">
        <v>1251</v>
      </c>
      <c r="C11" s="671">
        <f t="shared" si="1"/>
        <v>1242</v>
      </c>
      <c r="D11" s="671">
        <v>30</v>
      </c>
      <c r="E11" s="671">
        <v>108</v>
      </c>
      <c r="F11" s="671">
        <v>24</v>
      </c>
      <c r="G11" s="671">
        <v>397</v>
      </c>
      <c r="H11" s="671">
        <v>657</v>
      </c>
      <c r="I11" s="671">
        <v>8</v>
      </c>
      <c r="J11" s="672">
        <v>18</v>
      </c>
    </row>
    <row r="12" spans="1:10" ht="30" customHeight="1">
      <c r="A12" s="94" t="s">
        <v>323</v>
      </c>
      <c r="B12" s="707">
        <v>1680</v>
      </c>
      <c r="C12" s="671">
        <f t="shared" si="1"/>
        <v>1671</v>
      </c>
      <c r="D12" s="671">
        <v>28</v>
      </c>
      <c r="E12" s="671">
        <v>42</v>
      </c>
      <c r="F12" s="671">
        <v>17</v>
      </c>
      <c r="G12" s="671">
        <v>433</v>
      </c>
      <c r="H12" s="671">
        <v>1117</v>
      </c>
      <c r="I12" s="671">
        <v>3</v>
      </c>
      <c r="J12" s="672">
        <v>31</v>
      </c>
    </row>
    <row r="13" spans="1:10" ht="30" customHeight="1">
      <c r="A13" s="94" t="s">
        <v>324</v>
      </c>
      <c r="B13" s="707">
        <v>933</v>
      </c>
      <c r="C13" s="671">
        <f t="shared" si="1"/>
        <v>905</v>
      </c>
      <c r="D13" s="671">
        <v>32</v>
      </c>
      <c r="E13" s="671">
        <v>13</v>
      </c>
      <c r="F13" s="671">
        <v>5</v>
      </c>
      <c r="G13" s="671">
        <v>448</v>
      </c>
      <c r="H13" s="671">
        <v>386</v>
      </c>
      <c r="I13" s="671">
        <v>1</v>
      </c>
      <c r="J13" s="672">
        <v>20</v>
      </c>
    </row>
    <row r="14" spans="1:10" ht="30" customHeight="1">
      <c r="A14" s="510" t="s">
        <v>870</v>
      </c>
      <c r="B14" s="707">
        <v>118</v>
      </c>
      <c r="C14" s="671">
        <f t="shared" si="1"/>
        <v>113</v>
      </c>
      <c r="D14" s="671">
        <v>5</v>
      </c>
      <c r="E14" s="671">
        <v>8</v>
      </c>
      <c r="F14" s="671">
        <v>4</v>
      </c>
      <c r="G14" s="671">
        <v>35</v>
      </c>
      <c r="H14" s="671">
        <v>59</v>
      </c>
      <c r="I14" s="671">
        <v>0</v>
      </c>
      <c r="J14" s="672">
        <v>2</v>
      </c>
    </row>
    <row r="15" spans="1:10" ht="30" customHeight="1">
      <c r="A15" s="94" t="s">
        <v>325</v>
      </c>
      <c r="B15" s="707">
        <v>13364</v>
      </c>
      <c r="C15" s="671">
        <f t="shared" si="1"/>
        <v>12517</v>
      </c>
      <c r="D15" s="671">
        <v>541</v>
      </c>
      <c r="E15" s="671">
        <v>72</v>
      </c>
      <c r="F15" s="671">
        <v>130</v>
      </c>
      <c r="G15" s="671">
        <v>3811</v>
      </c>
      <c r="H15" s="671">
        <v>7784</v>
      </c>
      <c r="I15" s="671">
        <v>49</v>
      </c>
      <c r="J15" s="672">
        <v>130</v>
      </c>
    </row>
    <row r="16" spans="1:10" ht="30" customHeight="1">
      <c r="A16" s="94" t="s">
        <v>326</v>
      </c>
      <c r="B16" s="707">
        <v>1265</v>
      </c>
      <c r="C16" s="671">
        <f t="shared" si="1"/>
        <v>1246</v>
      </c>
      <c r="D16" s="671">
        <v>83</v>
      </c>
      <c r="E16" s="671">
        <v>115</v>
      </c>
      <c r="F16" s="671">
        <v>46</v>
      </c>
      <c r="G16" s="671">
        <v>406</v>
      </c>
      <c r="H16" s="671">
        <v>574</v>
      </c>
      <c r="I16" s="671">
        <v>4</v>
      </c>
      <c r="J16" s="672">
        <v>18</v>
      </c>
    </row>
    <row r="17" spans="1:10" ht="30" customHeight="1">
      <c r="A17" s="94" t="s">
        <v>327</v>
      </c>
      <c r="B17" s="707">
        <v>1212</v>
      </c>
      <c r="C17" s="671">
        <f t="shared" si="1"/>
        <v>1197</v>
      </c>
      <c r="D17" s="671">
        <v>53</v>
      </c>
      <c r="E17" s="671">
        <v>109</v>
      </c>
      <c r="F17" s="671">
        <v>34</v>
      </c>
      <c r="G17" s="671">
        <v>428</v>
      </c>
      <c r="H17" s="671">
        <v>547</v>
      </c>
      <c r="I17" s="671">
        <v>5</v>
      </c>
      <c r="J17" s="672">
        <v>21</v>
      </c>
    </row>
    <row r="18" spans="1:10" ht="30" customHeight="1">
      <c r="A18" s="94" t="s">
        <v>328</v>
      </c>
      <c r="B18" s="707">
        <v>2083</v>
      </c>
      <c r="C18" s="671">
        <f t="shared" si="1"/>
        <v>1988</v>
      </c>
      <c r="D18" s="671">
        <v>65</v>
      </c>
      <c r="E18" s="671">
        <v>126</v>
      </c>
      <c r="F18" s="671">
        <v>61</v>
      </c>
      <c r="G18" s="671">
        <v>630</v>
      </c>
      <c r="H18" s="671">
        <v>1076</v>
      </c>
      <c r="I18" s="671">
        <v>3</v>
      </c>
      <c r="J18" s="672">
        <v>27</v>
      </c>
    </row>
    <row r="19" spans="1:10" ht="30" customHeight="1">
      <c r="A19" s="94" t="s">
        <v>329</v>
      </c>
      <c r="B19" s="707">
        <v>1647</v>
      </c>
      <c r="C19" s="671">
        <f t="shared" si="1"/>
        <v>1610</v>
      </c>
      <c r="D19" s="671">
        <v>52</v>
      </c>
      <c r="E19" s="671">
        <v>147</v>
      </c>
      <c r="F19" s="671">
        <v>96</v>
      </c>
      <c r="G19" s="671">
        <v>485</v>
      </c>
      <c r="H19" s="671">
        <v>821</v>
      </c>
      <c r="I19" s="671">
        <v>0</v>
      </c>
      <c r="J19" s="672">
        <v>9</v>
      </c>
    </row>
    <row r="20" spans="1:10" ht="30" customHeight="1">
      <c r="A20" s="94" t="s">
        <v>330</v>
      </c>
      <c r="B20" s="707">
        <v>1222</v>
      </c>
      <c r="C20" s="671">
        <f t="shared" si="1"/>
        <v>1213</v>
      </c>
      <c r="D20" s="671">
        <v>78</v>
      </c>
      <c r="E20" s="671">
        <v>178</v>
      </c>
      <c r="F20" s="671">
        <v>54</v>
      </c>
      <c r="G20" s="671">
        <v>385</v>
      </c>
      <c r="H20" s="671">
        <v>504</v>
      </c>
      <c r="I20" s="671">
        <v>1</v>
      </c>
      <c r="J20" s="672">
        <v>13</v>
      </c>
    </row>
    <row r="21" spans="1:10" ht="30" customHeight="1">
      <c r="A21" s="94" t="s">
        <v>331</v>
      </c>
      <c r="B21" s="707">
        <v>2273</v>
      </c>
      <c r="C21" s="671">
        <f t="shared" si="1"/>
        <v>2235</v>
      </c>
      <c r="D21" s="671">
        <v>129</v>
      </c>
      <c r="E21" s="671">
        <v>85</v>
      </c>
      <c r="F21" s="671">
        <v>39</v>
      </c>
      <c r="G21" s="671">
        <v>907</v>
      </c>
      <c r="H21" s="671">
        <v>1052</v>
      </c>
      <c r="I21" s="671">
        <v>0</v>
      </c>
      <c r="J21" s="672">
        <v>23</v>
      </c>
    </row>
    <row r="22" spans="1:10" ht="30" customHeight="1">
      <c r="A22" s="94" t="s">
        <v>332</v>
      </c>
      <c r="B22" s="707">
        <v>3626</v>
      </c>
      <c r="C22" s="671">
        <f t="shared" si="1"/>
        <v>3544</v>
      </c>
      <c r="D22" s="671">
        <v>133</v>
      </c>
      <c r="E22" s="671">
        <v>102</v>
      </c>
      <c r="F22" s="671">
        <v>51</v>
      </c>
      <c r="G22" s="671">
        <v>1097</v>
      </c>
      <c r="H22" s="671">
        <v>2133</v>
      </c>
      <c r="I22" s="671">
        <v>2</v>
      </c>
      <c r="J22" s="672">
        <v>26</v>
      </c>
    </row>
    <row r="23" spans="1:10" ht="30" customHeight="1" thickBot="1">
      <c r="A23" s="95" t="s">
        <v>333</v>
      </c>
      <c r="B23" s="708">
        <v>604</v>
      </c>
      <c r="C23" s="327">
        <f t="shared" si="1"/>
        <v>595</v>
      </c>
      <c r="D23" s="327">
        <v>21</v>
      </c>
      <c r="E23" s="327">
        <v>77</v>
      </c>
      <c r="F23" s="327">
        <v>40</v>
      </c>
      <c r="G23" s="327">
        <v>273</v>
      </c>
      <c r="H23" s="327">
        <v>176</v>
      </c>
      <c r="I23" s="327">
        <v>0</v>
      </c>
      <c r="J23" s="328">
        <v>8</v>
      </c>
    </row>
  </sheetData>
  <mergeCells count="5">
    <mergeCell ref="A1:J1"/>
    <mergeCell ref="D4:J4"/>
    <mergeCell ref="A4:A5"/>
    <mergeCell ref="B4:B5"/>
    <mergeCell ref="C4:C5"/>
  </mergeCells>
  <phoneticPr fontId="9" type="noConversion"/>
  <pageMargins left="0.22" right="0.25" top="1" bottom="1" header="0.5" footer="0.5"/>
  <pageSetup paperSize="9" scale="85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dimension ref="A1:F343"/>
  <sheetViews>
    <sheetView workbookViewId="0">
      <selection activeCell="A2" sqref="A2"/>
    </sheetView>
  </sheetViews>
  <sheetFormatPr defaultRowHeight="16.5"/>
  <cols>
    <col min="3" max="5" width="16.25" customWidth="1"/>
  </cols>
  <sheetData>
    <row r="1" spans="1:6" ht="26.25">
      <c r="A1" s="1331" t="s">
        <v>1686</v>
      </c>
      <c r="B1" s="1331"/>
      <c r="C1" s="1331"/>
      <c r="D1" s="1331"/>
      <c r="E1" s="1331"/>
      <c r="F1" s="1110"/>
    </row>
    <row r="2" spans="1:6" ht="24">
      <c r="A2" s="1120"/>
      <c r="B2" s="1138"/>
      <c r="C2" s="1138"/>
      <c r="D2" s="1111"/>
      <c r="E2" s="1111"/>
      <c r="F2" s="1110"/>
    </row>
    <row r="3" spans="1:6">
      <c r="A3" s="1110"/>
      <c r="B3" s="1110"/>
      <c r="C3" s="1113"/>
      <c r="D3" s="1110"/>
      <c r="E3" s="1110"/>
      <c r="F3" s="1110"/>
    </row>
    <row r="4" spans="1:6" ht="17.25" thickBot="1">
      <c r="A4" s="1812" t="s">
        <v>1474</v>
      </c>
      <c r="B4" s="1812"/>
      <c r="C4" s="1812"/>
      <c r="D4" s="1812"/>
      <c r="E4" s="1119" t="s">
        <v>1475</v>
      </c>
      <c r="F4" s="1110"/>
    </row>
    <row r="5" spans="1:6">
      <c r="A5" s="1813" t="s">
        <v>334</v>
      </c>
      <c r="B5" s="1814"/>
      <c r="C5" s="1816" t="s">
        <v>1476</v>
      </c>
      <c r="D5" s="1817" t="s">
        <v>1477</v>
      </c>
      <c r="E5" s="1819" t="s">
        <v>1478</v>
      </c>
      <c r="F5" s="1110"/>
    </row>
    <row r="6" spans="1:6" ht="17.25" thickBot="1">
      <c r="A6" s="1780"/>
      <c r="B6" s="1815"/>
      <c r="C6" s="1482"/>
      <c r="D6" s="1818"/>
      <c r="E6" s="1567"/>
      <c r="F6" s="1110"/>
    </row>
    <row r="7" spans="1:6" ht="17.25" thickBot="1">
      <c r="A7" s="1366" t="s">
        <v>227</v>
      </c>
      <c r="B7" s="1811"/>
      <c r="C7" s="1124">
        <v>42527</v>
      </c>
      <c r="D7" s="1125">
        <v>30955</v>
      </c>
      <c r="E7" s="1126">
        <v>72.789051661297535</v>
      </c>
      <c r="F7" s="1110"/>
    </row>
    <row r="8" spans="1:6">
      <c r="A8" s="1808" t="s">
        <v>318</v>
      </c>
      <c r="B8" s="1117" t="s">
        <v>810</v>
      </c>
      <c r="C8" s="1123">
        <v>6538</v>
      </c>
      <c r="D8" s="1127">
        <v>4913</v>
      </c>
      <c r="E8" s="1128">
        <v>75.145304374426431</v>
      </c>
      <c r="F8" s="1110"/>
    </row>
    <row r="9" spans="1:6">
      <c r="A9" s="1809"/>
      <c r="B9" s="1114" t="s">
        <v>824</v>
      </c>
      <c r="C9" s="1122">
        <v>71</v>
      </c>
      <c r="D9" s="1129">
        <v>59</v>
      </c>
      <c r="E9" s="1130">
        <v>83.098591549295776</v>
      </c>
      <c r="F9" s="1110"/>
    </row>
    <row r="10" spans="1:6">
      <c r="A10" s="1809"/>
      <c r="B10" s="1114" t="s">
        <v>52</v>
      </c>
      <c r="C10" s="1122">
        <v>57</v>
      </c>
      <c r="D10" s="1129">
        <v>49</v>
      </c>
      <c r="E10" s="1130">
        <v>85.964912280701753</v>
      </c>
      <c r="F10" s="1110"/>
    </row>
    <row r="11" spans="1:6">
      <c r="A11" s="1809"/>
      <c r="B11" s="1114" t="s">
        <v>825</v>
      </c>
      <c r="C11" s="1122">
        <v>130</v>
      </c>
      <c r="D11" s="1129">
        <v>77</v>
      </c>
      <c r="E11" s="1130">
        <v>59.230769230769234</v>
      </c>
      <c r="F11" s="1110"/>
    </row>
    <row r="12" spans="1:6">
      <c r="A12" s="1809"/>
      <c r="B12" s="1114" t="s">
        <v>826</v>
      </c>
      <c r="C12" s="1122">
        <v>176</v>
      </c>
      <c r="D12" s="1129">
        <v>111</v>
      </c>
      <c r="E12" s="1130">
        <v>63.06818181818182</v>
      </c>
      <c r="F12" s="1110"/>
    </row>
    <row r="13" spans="1:6">
      <c r="A13" s="1809"/>
      <c r="B13" s="1114" t="s">
        <v>827</v>
      </c>
      <c r="C13" s="1122">
        <v>223</v>
      </c>
      <c r="D13" s="1129">
        <v>176</v>
      </c>
      <c r="E13" s="1130">
        <v>78.923766816143498</v>
      </c>
      <c r="F13" s="1110"/>
    </row>
    <row r="14" spans="1:6">
      <c r="A14" s="1809"/>
      <c r="B14" s="1114" t="s">
        <v>828</v>
      </c>
      <c r="C14" s="1122">
        <v>226</v>
      </c>
      <c r="D14" s="1129">
        <v>180</v>
      </c>
      <c r="E14" s="1130">
        <v>79.646017699115049</v>
      </c>
      <c r="F14" s="1110"/>
    </row>
    <row r="15" spans="1:6">
      <c r="A15" s="1809"/>
      <c r="B15" s="1114" t="s">
        <v>829</v>
      </c>
      <c r="C15" s="1122">
        <v>273</v>
      </c>
      <c r="D15" s="1129">
        <v>213</v>
      </c>
      <c r="E15" s="1130">
        <v>78.021978021978029</v>
      </c>
      <c r="F15" s="1110"/>
    </row>
    <row r="16" spans="1:6">
      <c r="A16" s="1809"/>
      <c r="B16" s="1114" t="s">
        <v>830</v>
      </c>
      <c r="C16" s="1122">
        <v>319</v>
      </c>
      <c r="D16" s="1129">
        <v>268</v>
      </c>
      <c r="E16" s="1130">
        <v>84.012539184952985</v>
      </c>
      <c r="F16" s="1110"/>
    </row>
    <row r="17" spans="1:5">
      <c r="A17" s="1809"/>
      <c r="B17" s="1114" t="s">
        <v>831</v>
      </c>
      <c r="C17" s="1122">
        <v>210</v>
      </c>
      <c r="D17" s="1129">
        <v>163</v>
      </c>
      <c r="E17" s="1130">
        <v>77.61904761904762</v>
      </c>
    </row>
    <row r="18" spans="1:5">
      <c r="A18" s="1809"/>
      <c r="B18" s="1114" t="s">
        <v>832</v>
      </c>
      <c r="C18" s="1122">
        <v>296</v>
      </c>
      <c r="D18" s="1129">
        <v>256</v>
      </c>
      <c r="E18" s="1130">
        <v>86.486486486486484</v>
      </c>
    </row>
    <row r="19" spans="1:5">
      <c r="A19" s="1809"/>
      <c r="B19" s="1114" t="s">
        <v>833</v>
      </c>
      <c r="C19" s="1122">
        <v>566</v>
      </c>
      <c r="D19" s="1129">
        <v>447</v>
      </c>
      <c r="E19" s="1130">
        <v>78.975265017667837</v>
      </c>
    </row>
    <row r="20" spans="1:5">
      <c r="A20" s="1809"/>
      <c r="B20" s="1114" t="s">
        <v>834</v>
      </c>
      <c r="C20" s="1122">
        <v>356</v>
      </c>
      <c r="D20" s="1129">
        <v>259</v>
      </c>
      <c r="E20" s="1130">
        <v>72.752808988764045</v>
      </c>
    </row>
    <row r="21" spans="1:5">
      <c r="A21" s="1809"/>
      <c r="B21" s="1114" t="s">
        <v>835</v>
      </c>
      <c r="C21" s="1122">
        <v>177</v>
      </c>
      <c r="D21" s="1129">
        <v>130</v>
      </c>
      <c r="E21" s="1130">
        <v>73.44632768361582</v>
      </c>
    </row>
    <row r="22" spans="1:5">
      <c r="A22" s="1809"/>
      <c r="B22" s="1114" t="s">
        <v>836</v>
      </c>
      <c r="C22" s="1122">
        <v>226</v>
      </c>
      <c r="D22" s="1129">
        <v>172</v>
      </c>
      <c r="E22" s="1130">
        <v>76.106194690265482</v>
      </c>
    </row>
    <row r="23" spans="1:5">
      <c r="A23" s="1809"/>
      <c r="B23" s="1114" t="s">
        <v>837</v>
      </c>
      <c r="C23" s="1122">
        <v>349</v>
      </c>
      <c r="D23" s="1129">
        <v>248</v>
      </c>
      <c r="E23" s="1130">
        <v>71.060171919770781</v>
      </c>
    </row>
    <row r="24" spans="1:5">
      <c r="A24" s="1809"/>
      <c r="B24" s="1114" t="s">
        <v>53</v>
      </c>
      <c r="C24" s="1122">
        <v>410</v>
      </c>
      <c r="D24" s="1129">
        <v>288</v>
      </c>
      <c r="E24" s="1130">
        <v>70.243902439024382</v>
      </c>
    </row>
    <row r="25" spans="1:5">
      <c r="A25" s="1809"/>
      <c r="B25" s="1114" t="s">
        <v>838</v>
      </c>
      <c r="C25" s="1122">
        <v>355</v>
      </c>
      <c r="D25" s="1129">
        <v>269</v>
      </c>
      <c r="E25" s="1130">
        <v>75.774647887323937</v>
      </c>
    </row>
    <row r="26" spans="1:5">
      <c r="A26" s="1809"/>
      <c r="B26" s="1114" t="s">
        <v>839</v>
      </c>
      <c r="C26" s="1122">
        <v>203</v>
      </c>
      <c r="D26" s="1129">
        <v>153</v>
      </c>
      <c r="E26" s="1130">
        <v>75.369458128078819</v>
      </c>
    </row>
    <row r="27" spans="1:5">
      <c r="A27" s="1809"/>
      <c r="B27" s="1114" t="s">
        <v>840</v>
      </c>
      <c r="C27" s="1122">
        <v>255</v>
      </c>
      <c r="D27" s="1129">
        <v>180</v>
      </c>
      <c r="E27" s="1130">
        <v>70.588235294117652</v>
      </c>
    </row>
    <row r="28" spans="1:5">
      <c r="A28" s="1809"/>
      <c r="B28" s="1114" t="s">
        <v>841</v>
      </c>
      <c r="C28" s="1122">
        <v>230</v>
      </c>
      <c r="D28" s="1129">
        <v>153</v>
      </c>
      <c r="E28" s="1130">
        <v>66.521739130434781</v>
      </c>
    </row>
    <row r="29" spans="1:5">
      <c r="A29" s="1809"/>
      <c r="B29" s="1114" t="s">
        <v>842</v>
      </c>
      <c r="C29" s="1122">
        <v>292</v>
      </c>
      <c r="D29" s="1129">
        <v>230</v>
      </c>
      <c r="E29" s="1130">
        <v>78.767123287671239</v>
      </c>
    </row>
    <row r="30" spans="1:5">
      <c r="A30" s="1809"/>
      <c r="B30" s="1114" t="s">
        <v>843</v>
      </c>
      <c r="C30" s="1122">
        <v>182</v>
      </c>
      <c r="D30" s="1129">
        <v>128</v>
      </c>
      <c r="E30" s="1130">
        <v>70.329670329670336</v>
      </c>
    </row>
    <row r="31" spans="1:5">
      <c r="A31" s="1809"/>
      <c r="B31" s="1114" t="s">
        <v>844</v>
      </c>
      <c r="C31" s="1122">
        <v>207</v>
      </c>
      <c r="D31" s="1129">
        <v>162</v>
      </c>
      <c r="E31" s="1130">
        <v>78.260869565217391</v>
      </c>
    </row>
    <row r="32" spans="1:5">
      <c r="A32" s="1809"/>
      <c r="B32" s="1114" t="s">
        <v>845</v>
      </c>
      <c r="C32" s="1122">
        <v>417</v>
      </c>
      <c r="D32" s="1129">
        <v>305</v>
      </c>
      <c r="E32" s="1130">
        <v>73.141486810551555</v>
      </c>
    </row>
    <row r="33" spans="1:5" ht="17.25" thickBot="1">
      <c r="A33" s="1365"/>
      <c r="B33" s="1115" t="s">
        <v>846</v>
      </c>
      <c r="C33" s="1131">
        <v>332</v>
      </c>
      <c r="D33" s="1132">
        <v>237</v>
      </c>
      <c r="E33" s="1133">
        <v>71.385542168674704</v>
      </c>
    </row>
    <row r="34" spans="1:5">
      <c r="A34" s="1808" t="s">
        <v>319</v>
      </c>
      <c r="B34" s="1117" t="s">
        <v>810</v>
      </c>
      <c r="C34" s="1123">
        <v>1830</v>
      </c>
      <c r="D34" s="1127">
        <v>1200</v>
      </c>
      <c r="E34" s="1128">
        <v>65.573770491803273</v>
      </c>
    </row>
    <row r="35" spans="1:5">
      <c r="A35" s="1809"/>
      <c r="B35" s="1114" t="s">
        <v>52</v>
      </c>
      <c r="C35" s="1122">
        <v>14</v>
      </c>
      <c r="D35" s="1129">
        <v>13</v>
      </c>
      <c r="E35" s="1130">
        <v>92.857142857142861</v>
      </c>
    </row>
    <row r="36" spans="1:5">
      <c r="A36" s="1809"/>
      <c r="B36" s="1114" t="s">
        <v>54</v>
      </c>
      <c r="C36" s="1122">
        <v>42</v>
      </c>
      <c r="D36" s="1129">
        <v>29</v>
      </c>
      <c r="E36" s="1130">
        <v>69.047619047619051</v>
      </c>
    </row>
    <row r="37" spans="1:5">
      <c r="A37" s="1809"/>
      <c r="B37" s="1114" t="s">
        <v>55</v>
      </c>
      <c r="C37" s="1122">
        <v>39</v>
      </c>
      <c r="D37" s="1129">
        <v>22</v>
      </c>
      <c r="E37" s="1130">
        <v>56.410256410256409</v>
      </c>
    </row>
    <row r="38" spans="1:5">
      <c r="A38" s="1809"/>
      <c r="B38" s="1114" t="s">
        <v>56</v>
      </c>
      <c r="C38" s="1122">
        <v>53</v>
      </c>
      <c r="D38" s="1129">
        <v>39</v>
      </c>
      <c r="E38" s="1130">
        <v>73.584905660377359</v>
      </c>
    </row>
    <row r="39" spans="1:5">
      <c r="A39" s="1809"/>
      <c r="B39" s="1114" t="s">
        <v>57</v>
      </c>
      <c r="C39" s="1122">
        <v>167</v>
      </c>
      <c r="D39" s="1129">
        <v>119</v>
      </c>
      <c r="E39" s="1130">
        <v>71.257485029940113</v>
      </c>
    </row>
    <row r="40" spans="1:5">
      <c r="A40" s="1809"/>
      <c r="B40" s="1114" t="s">
        <v>58</v>
      </c>
      <c r="C40" s="1122">
        <v>123</v>
      </c>
      <c r="D40" s="1129">
        <v>67</v>
      </c>
      <c r="E40" s="1130">
        <v>54.471544715447152</v>
      </c>
    </row>
    <row r="41" spans="1:5">
      <c r="A41" s="1809"/>
      <c r="B41" s="1114" t="s">
        <v>59</v>
      </c>
      <c r="C41" s="1122">
        <v>136</v>
      </c>
      <c r="D41" s="1129">
        <v>76</v>
      </c>
      <c r="E41" s="1130">
        <v>55.882352941176471</v>
      </c>
    </row>
    <row r="42" spans="1:5">
      <c r="A42" s="1809"/>
      <c r="B42" s="1114" t="s">
        <v>60</v>
      </c>
      <c r="C42" s="1122">
        <v>206</v>
      </c>
      <c r="D42" s="1129">
        <v>127</v>
      </c>
      <c r="E42" s="1130">
        <v>61.650485436893199</v>
      </c>
    </row>
    <row r="43" spans="1:5">
      <c r="A43" s="1809"/>
      <c r="B43" s="1114" t="s">
        <v>61</v>
      </c>
      <c r="C43" s="1122">
        <v>246</v>
      </c>
      <c r="D43" s="1129">
        <v>140</v>
      </c>
      <c r="E43" s="1130">
        <v>56.910569105691053</v>
      </c>
    </row>
    <row r="44" spans="1:5">
      <c r="A44" s="1809"/>
      <c r="B44" s="1114" t="s">
        <v>62</v>
      </c>
      <c r="C44" s="1122">
        <v>208</v>
      </c>
      <c r="D44" s="1129">
        <v>142</v>
      </c>
      <c r="E44" s="1130">
        <v>68.269230769230774</v>
      </c>
    </row>
    <row r="45" spans="1:5">
      <c r="A45" s="1809"/>
      <c r="B45" s="1114" t="s">
        <v>63</v>
      </c>
      <c r="C45" s="1122">
        <v>123</v>
      </c>
      <c r="D45" s="1129">
        <v>89</v>
      </c>
      <c r="E45" s="1130">
        <v>72.357723577235774</v>
      </c>
    </row>
    <row r="46" spans="1:5">
      <c r="A46" s="1809"/>
      <c r="B46" s="1114" t="s">
        <v>53</v>
      </c>
      <c r="C46" s="1122">
        <v>40</v>
      </c>
      <c r="D46" s="1129">
        <v>30</v>
      </c>
      <c r="E46" s="1130">
        <v>75</v>
      </c>
    </row>
    <row r="47" spans="1:5">
      <c r="A47" s="1809"/>
      <c r="B47" s="1114" t="s">
        <v>64</v>
      </c>
      <c r="C47" s="1122">
        <v>97</v>
      </c>
      <c r="D47" s="1129">
        <v>80</v>
      </c>
      <c r="E47" s="1130">
        <v>82.474226804123703</v>
      </c>
    </row>
    <row r="48" spans="1:5">
      <c r="A48" s="1809"/>
      <c r="B48" s="1114" t="s">
        <v>65</v>
      </c>
      <c r="C48" s="1122">
        <v>81</v>
      </c>
      <c r="D48" s="1129">
        <v>62</v>
      </c>
      <c r="E48" s="1130">
        <v>76.543209876543202</v>
      </c>
    </row>
    <row r="49" spans="1:5">
      <c r="A49" s="1809"/>
      <c r="B49" s="1114" t="s">
        <v>66</v>
      </c>
      <c r="C49" s="1122">
        <v>150</v>
      </c>
      <c r="D49" s="1129">
        <v>101</v>
      </c>
      <c r="E49" s="1130">
        <v>67.333333333333329</v>
      </c>
    </row>
    <row r="50" spans="1:5" ht="17.25" thickBot="1">
      <c r="A50" s="1365"/>
      <c r="B50" s="1115" t="s">
        <v>67</v>
      </c>
      <c r="C50" s="1131">
        <v>105</v>
      </c>
      <c r="D50" s="1132">
        <v>64</v>
      </c>
      <c r="E50" s="1133">
        <v>60.952380952380956</v>
      </c>
    </row>
    <row r="51" spans="1:5">
      <c r="A51" s="1808" t="s">
        <v>320</v>
      </c>
      <c r="B51" s="1117" t="s">
        <v>810</v>
      </c>
      <c r="C51" s="1123">
        <v>1580</v>
      </c>
      <c r="D51" s="1127">
        <v>1156</v>
      </c>
      <c r="E51" s="1128">
        <v>73.164556962025316</v>
      </c>
    </row>
    <row r="52" spans="1:5">
      <c r="A52" s="1809"/>
      <c r="B52" s="1114" t="s">
        <v>52</v>
      </c>
      <c r="C52" s="1122">
        <v>38</v>
      </c>
      <c r="D52" s="1129">
        <v>28</v>
      </c>
      <c r="E52" s="1130">
        <v>73.68421052631578</v>
      </c>
    </row>
    <row r="53" spans="1:5">
      <c r="A53" s="1809"/>
      <c r="B53" s="1114" t="s">
        <v>55</v>
      </c>
      <c r="C53" s="1122">
        <v>196</v>
      </c>
      <c r="D53" s="1129">
        <v>151</v>
      </c>
      <c r="E53" s="1130">
        <v>77.040816326530617</v>
      </c>
    </row>
    <row r="54" spans="1:5">
      <c r="A54" s="1809"/>
      <c r="B54" s="1114" t="s">
        <v>54</v>
      </c>
      <c r="C54" s="1122">
        <v>140</v>
      </c>
      <c r="D54" s="1129">
        <v>104</v>
      </c>
      <c r="E54" s="1130">
        <v>74.285714285714292</v>
      </c>
    </row>
    <row r="55" spans="1:5">
      <c r="A55" s="1809"/>
      <c r="B55" s="1114" t="s">
        <v>59</v>
      </c>
      <c r="C55" s="1122">
        <v>67</v>
      </c>
      <c r="D55" s="1129">
        <v>49</v>
      </c>
      <c r="E55" s="1130">
        <v>73.134328358208961</v>
      </c>
    </row>
    <row r="56" spans="1:5">
      <c r="A56" s="1809"/>
      <c r="B56" s="1114" t="s">
        <v>60</v>
      </c>
      <c r="C56" s="1122">
        <v>363</v>
      </c>
      <c r="D56" s="1129">
        <v>247</v>
      </c>
      <c r="E56" s="1130">
        <v>68.044077134986225</v>
      </c>
    </row>
    <row r="57" spans="1:5">
      <c r="A57" s="1809"/>
      <c r="B57" s="1114" t="s">
        <v>68</v>
      </c>
      <c r="C57" s="1122">
        <v>215</v>
      </c>
      <c r="D57" s="1129">
        <v>157</v>
      </c>
      <c r="E57" s="1130">
        <v>73.023255813953497</v>
      </c>
    </row>
    <row r="58" spans="1:5">
      <c r="A58" s="1809"/>
      <c r="B58" s="1114" t="s">
        <v>69</v>
      </c>
      <c r="C58" s="1122">
        <v>425</v>
      </c>
      <c r="D58" s="1129">
        <v>317</v>
      </c>
      <c r="E58" s="1130">
        <v>74.588235294117638</v>
      </c>
    </row>
    <row r="59" spans="1:5" ht="17.25" thickBot="1">
      <c r="A59" s="1365"/>
      <c r="B59" s="1115" t="s">
        <v>70</v>
      </c>
      <c r="C59" s="1131">
        <v>136</v>
      </c>
      <c r="D59" s="1132">
        <v>103</v>
      </c>
      <c r="E59" s="1133">
        <v>75.735294117647058</v>
      </c>
    </row>
    <row r="60" spans="1:5">
      <c r="A60" s="1808" t="s">
        <v>321</v>
      </c>
      <c r="B60" s="1117" t="s">
        <v>810</v>
      </c>
      <c r="C60" s="1123">
        <v>2181</v>
      </c>
      <c r="D60" s="1127">
        <v>1853</v>
      </c>
      <c r="E60" s="1128">
        <v>84.961027051811101</v>
      </c>
    </row>
    <row r="61" spans="1:5">
      <c r="A61" s="1809"/>
      <c r="B61" s="1114" t="s">
        <v>52</v>
      </c>
      <c r="C61" s="1122">
        <v>104</v>
      </c>
      <c r="D61" s="1129">
        <v>92</v>
      </c>
      <c r="E61" s="1130">
        <v>88.461538461538453</v>
      </c>
    </row>
    <row r="62" spans="1:5">
      <c r="A62" s="1809"/>
      <c r="B62" s="1114" t="s">
        <v>55</v>
      </c>
      <c r="C62" s="1122">
        <v>71</v>
      </c>
      <c r="D62" s="1129">
        <v>68</v>
      </c>
      <c r="E62" s="1130">
        <v>95.774647887323937</v>
      </c>
    </row>
    <row r="63" spans="1:5">
      <c r="A63" s="1809"/>
      <c r="B63" s="1114" t="s">
        <v>59</v>
      </c>
      <c r="C63" s="1122">
        <v>255</v>
      </c>
      <c r="D63" s="1129">
        <v>227</v>
      </c>
      <c r="E63" s="1130">
        <v>89.019607843137251</v>
      </c>
    </row>
    <row r="64" spans="1:5">
      <c r="A64" s="1809"/>
      <c r="B64" s="1114" t="s">
        <v>71</v>
      </c>
      <c r="C64" s="1122">
        <v>224</v>
      </c>
      <c r="D64" s="1129">
        <v>193</v>
      </c>
      <c r="E64" s="1130">
        <v>86.160714285714292</v>
      </c>
    </row>
    <row r="65" spans="1:5">
      <c r="A65" s="1809"/>
      <c r="B65" s="1114" t="s">
        <v>72</v>
      </c>
      <c r="C65" s="1122">
        <v>377</v>
      </c>
      <c r="D65" s="1129">
        <v>329</v>
      </c>
      <c r="E65" s="1130">
        <v>87.267904509283824</v>
      </c>
    </row>
    <row r="66" spans="1:5">
      <c r="A66" s="1809"/>
      <c r="B66" s="1114" t="s">
        <v>73</v>
      </c>
      <c r="C66" s="1122">
        <v>418</v>
      </c>
      <c r="D66" s="1129">
        <v>358</v>
      </c>
      <c r="E66" s="1130">
        <v>85.645933014354071</v>
      </c>
    </row>
    <row r="67" spans="1:5">
      <c r="A67" s="1809"/>
      <c r="B67" s="1114" t="s">
        <v>74</v>
      </c>
      <c r="C67" s="1122">
        <v>277</v>
      </c>
      <c r="D67" s="1129">
        <v>220</v>
      </c>
      <c r="E67" s="1130">
        <v>79.422382671480136</v>
      </c>
    </row>
    <row r="68" spans="1:5">
      <c r="A68" s="1809"/>
      <c r="B68" s="1114" t="s">
        <v>54</v>
      </c>
      <c r="C68" s="1122">
        <v>428</v>
      </c>
      <c r="D68" s="1129">
        <v>343</v>
      </c>
      <c r="E68" s="1130">
        <v>80.140186915887853</v>
      </c>
    </row>
    <row r="69" spans="1:5">
      <c r="A69" s="1809"/>
      <c r="B69" s="1114" t="s">
        <v>75</v>
      </c>
      <c r="C69" s="1122">
        <v>19</v>
      </c>
      <c r="D69" s="1129">
        <v>16</v>
      </c>
      <c r="E69" s="1130">
        <v>84.210526315789465</v>
      </c>
    </row>
    <row r="70" spans="1:5" ht="17.25" thickBot="1">
      <c r="A70" s="1365"/>
      <c r="B70" s="1115" t="s">
        <v>76</v>
      </c>
      <c r="C70" s="1131">
        <v>8</v>
      </c>
      <c r="D70" s="1132">
        <v>7</v>
      </c>
      <c r="E70" s="1133">
        <v>87.5</v>
      </c>
    </row>
    <row r="71" spans="1:5">
      <c r="A71" s="1808" t="s">
        <v>322</v>
      </c>
      <c r="B71" s="1117" t="s">
        <v>810</v>
      </c>
      <c r="C71" s="1123">
        <v>1239</v>
      </c>
      <c r="D71" s="1127">
        <v>857</v>
      </c>
      <c r="E71" s="1128">
        <v>69.168684422921714</v>
      </c>
    </row>
    <row r="72" spans="1:5">
      <c r="A72" s="1809"/>
      <c r="B72" s="1114" t="s">
        <v>55</v>
      </c>
      <c r="C72" s="1122">
        <v>45</v>
      </c>
      <c r="D72" s="1129">
        <v>35</v>
      </c>
      <c r="E72" s="1130">
        <v>77.777777777777786</v>
      </c>
    </row>
    <row r="73" spans="1:5">
      <c r="A73" s="1809"/>
      <c r="B73" s="1114" t="s">
        <v>54</v>
      </c>
      <c r="C73" s="1122">
        <v>266</v>
      </c>
      <c r="D73" s="1129">
        <v>180</v>
      </c>
      <c r="E73" s="1130">
        <v>67.669172932330824</v>
      </c>
    </row>
    <row r="74" spans="1:5">
      <c r="A74" s="1809"/>
      <c r="B74" s="1114" t="s">
        <v>59</v>
      </c>
      <c r="C74" s="1122">
        <v>139</v>
      </c>
      <c r="D74" s="1129">
        <v>107</v>
      </c>
      <c r="E74" s="1130">
        <v>76.978417266187051</v>
      </c>
    </row>
    <row r="75" spans="1:5">
      <c r="A75" s="1809"/>
      <c r="B75" s="1114" t="s">
        <v>60</v>
      </c>
      <c r="C75" s="1122">
        <v>333</v>
      </c>
      <c r="D75" s="1129">
        <v>224</v>
      </c>
      <c r="E75" s="1130">
        <v>67.267267267267272</v>
      </c>
    </row>
    <row r="76" spans="1:5" ht="17.25" thickBot="1">
      <c r="A76" s="1365"/>
      <c r="B76" s="1115" t="s">
        <v>77</v>
      </c>
      <c r="C76" s="1131">
        <v>456</v>
      </c>
      <c r="D76" s="1132">
        <v>311</v>
      </c>
      <c r="E76" s="1133">
        <v>68.201754385964904</v>
      </c>
    </row>
    <row r="77" spans="1:5">
      <c r="A77" s="1808" t="s">
        <v>323</v>
      </c>
      <c r="B77" s="1117" t="s">
        <v>810</v>
      </c>
      <c r="C77" s="1123">
        <v>1659</v>
      </c>
      <c r="D77" s="1127">
        <v>1250</v>
      </c>
      <c r="E77" s="1128">
        <v>75.346594333936096</v>
      </c>
    </row>
    <row r="78" spans="1:5">
      <c r="A78" s="1809"/>
      <c r="B78" s="1114" t="s">
        <v>55</v>
      </c>
      <c r="C78" s="1122">
        <v>238</v>
      </c>
      <c r="D78" s="1129">
        <v>188</v>
      </c>
      <c r="E78" s="1130">
        <v>78.991596638655466</v>
      </c>
    </row>
    <row r="79" spans="1:5">
      <c r="A79" s="1809"/>
      <c r="B79" s="1114" t="s">
        <v>52</v>
      </c>
      <c r="C79" s="1122">
        <v>218</v>
      </c>
      <c r="D79" s="1129">
        <v>161</v>
      </c>
      <c r="E79" s="1130">
        <v>73.853211009174316</v>
      </c>
    </row>
    <row r="80" spans="1:5">
      <c r="A80" s="1809"/>
      <c r="B80" s="1114" t="s">
        <v>54</v>
      </c>
      <c r="C80" s="1122">
        <v>557</v>
      </c>
      <c r="D80" s="1129">
        <v>419</v>
      </c>
      <c r="E80" s="1130">
        <v>75.224416517055658</v>
      </c>
    </row>
    <row r="81" spans="1:5">
      <c r="A81" s="1809"/>
      <c r="B81" s="1114" t="s">
        <v>78</v>
      </c>
      <c r="C81" s="1122">
        <v>444</v>
      </c>
      <c r="D81" s="1129">
        <v>320</v>
      </c>
      <c r="E81" s="1130">
        <v>72.072072072072075</v>
      </c>
    </row>
    <row r="82" spans="1:5" ht="17.25" thickBot="1">
      <c r="A82" s="1365"/>
      <c r="B82" s="1115" t="s">
        <v>79</v>
      </c>
      <c r="C82" s="1131">
        <v>202</v>
      </c>
      <c r="D82" s="1132">
        <v>162</v>
      </c>
      <c r="E82" s="1133">
        <v>80.198019801980209</v>
      </c>
    </row>
    <row r="83" spans="1:5">
      <c r="A83" s="1808" t="s">
        <v>324</v>
      </c>
      <c r="B83" s="1117" t="s">
        <v>810</v>
      </c>
      <c r="C83" s="1123">
        <v>893</v>
      </c>
      <c r="D83" s="1127">
        <v>649</v>
      </c>
      <c r="E83" s="1128">
        <v>72.676371780515112</v>
      </c>
    </row>
    <row r="84" spans="1:5">
      <c r="A84" s="1809"/>
      <c r="B84" s="1114" t="s">
        <v>52</v>
      </c>
      <c r="C84" s="1122">
        <v>127</v>
      </c>
      <c r="D84" s="1129">
        <v>98</v>
      </c>
      <c r="E84" s="1130">
        <v>77.165354330708652</v>
      </c>
    </row>
    <row r="85" spans="1:5">
      <c r="A85" s="1809"/>
      <c r="B85" s="1114" t="s">
        <v>59</v>
      </c>
      <c r="C85" s="1122">
        <v>240</v>
      </c>
      <c r="D85" s="1129">
        <v>188</v>
      </c>
      <c r="E85" s="1130">
        <v>78.333333333333329</v>
      </c>
    </row>
    <row r="86" spans="1:5">
      <c r="A86" s="1809"/>
      <c r="B86" s="1114" t="s">
        <v>55</v>
      </c>
      <c r="C86" s="1122">
        <v>151</v>
      </c>
      <c r="D86" s="1129">
        <v>112</v>
      </c>
      <c r="E86" s="1130">
        <v>74.172185430463571</v>
      </c>
    </row>
    <row r="87" spans="1:5">
      <c r="A87" s="1809"/>
      <c r="B87" s="1114" t="s">
        <v>60</v>
      </c>
      <c r="C87" s="1122">
        <v>220</v>
      </c>
      <c r="D87" s="1129">
        <v>142</v>
      </c>
      <c r="E87" s="1130">
        <v>64.545454545454547</v>
      </c>
    </row>
    <row r="88" spans="1:5" ht="17.25" thickBot="1">
      <c r="A88" s="1365"/>
      <c r="B88" s="1115" t="s">
        <v>80</v>
      </c>
      <c r="C88" s="1131">
        <v>155</v>
      </c>
      <c r="D88" s="1132">
        <v>109</v>
      </c>
      <c r="E88" s="1133">
        <v>70.322580645161295</v>
      </c>
    </row>
    <row r="89" spans="1:5">
      <c r="A89" s="1806" t="s">
        <v>1473</v>
      </c>
      <c r="B89" s="1121" t="s">
        <v>810</v>
      </c>
      <c r="C89" s="1134">
        <v>106</v>
      </c>
      <c r="D89" s="1135">
        <v>76</v>
      </c>
      <c r="E89" s="1136">
        <v>71.698113207547166</v>
      </c>
    </row>
    <row r="90" spans="1:5" ht="17.25" thickBot="1">
      <c r="A90" s="1807"/>
      <c r="B90" s="1115" t="s">
        <v>1473</v>
      </c>
      <c r="C90" s="1131">
        <v>106</v>
      </c>
      <c r="D90" s="1132">
        <v>76</v>
      </c>
      <c r="E90" s="1133">
        <v>71.698113207547166</v>
      </c>
    </row>
    <row r="91" spans="1:5">
      <c r="A91" s="1808" t="s">
        <v>325</v>
      </c>
      <c r="B91" s="1117" t="s">
        <v>810</v>
      </c>
      <c r="C91" s="1123">
        <v>12869</v>
      </c>
      <c r="D91" s="1127">
        <v>9012</v>
      </c>
      <c r="E91" s="1128">
        <v>70.02875126272437</v>
      </c>
    </row>
    <row r="92" spans="1:5">
      <c r="A92" s="1809"/>
      <c r="B92" s="1118" t="s">
        <v>851</v>
      </c>
      <c r="C92" s="1137">
        <v>1134</v>
      </c>
      <c r="D92" s="1129">
        <v>709</v>
      </c>
      <c r="E92" s="1130">
        <v>62.52204585537919</v>
      </c>
    </row>
    <row r="93" spans="1:5">
      <c r="A93" s="1809"/>
      <c r="B93" s="1114" t="s">
        <v>81</v>
      </c>
      <c r="C93" s="1122">
        <v>591</v>
      </c>
      <c r="D93" s="1129">
        <v>401</v>
      </c>
      <c r="E93" s="1130">
        <v>67.851099830795263</v>
      </c>
    </row>
    <row r="94" spans="1:5">
      <c r="A94" s="1809"/>
      <c r="B94" s="1114" t="s">
        <v>82</v>
      </c>
      <c r="C94" s="1122">
        <v>677</v>
      </c>
      <c r="D94" s="1129">
        <v>510</v>
      </c>
      <c r="E94" s="1130">
        <v>75.332348596750364</v>
      </c>
    </row>
    <row r="95" spans="1:5">
      <c r="A95" s="1809"/>
      <c r="B95" s="1114" t="s">
        <v>83</v>
      </c>
      <c r="C95" s="1122">
        <v>533</v>
      </c>
      <c r="D95" s="1129">
        <v>309</v>
      </c>
      <c r="E95" s="1130">
        <v>57.973733583489683</v>
      </c>
    </row>
    <row r="96" spans="1:5">
      <c r="A96" s="1809"/>
      <c r="B96" s="1114" t="s">
        <v>84</v>
      </c>
      <c r="C96" s="1122">
        <v>175</v>
      </c>
      <c r="D96" s="1129">
        <v>130</v>
      </c>
      <c r="E96" s="1130">
        <v>74.285714285714292</v>
      </c>
    </row>
    <row r="97" spans="1:5">
      <c r="A97" s="1809"/>
      <c r="B97" s="1114" t="s">
        <v>85</v>
      </c>
      <c r="C97" s="1122">
        <v>161</v>
      </c>
      <c r="D97" s="1129">
        <v>115</v>
      </c>
      <c r="E97" s="1130">
        <v>71.428571428571431</v>
      </c>
    </row>
    <row r="98" spans="1:5">
      <c r="A98" s="1809"/>
      <c r="B98" s="1114" t="s">
        <v>86</v>
      </c>
      <c r="C98" s="1122">
        <v>303</v>
      </c>
      <c r="D98" s="1129">
        <v>192</v>
      </c>
      <c r="E98" s="1130">
        <v>63.366336633663366</v>
      </c>
    </row>
    <row r="99" spans="1:5">
      <c r="A99" s="1809"/>
      <c r="B99" s="1114" t="s">
        <v>87</v>
      </c>
      <c r="C99" s="1122">
        <v>128</v>
      </c>
      <c r="D99" s="1129">
        <v>89</v>
      </c>
      <c r="E99" s="1130">
        <v>69.53125</v>
      </c>
    </row>
    <row r="100" spans="1:5">
      <c r="A100" s="1809"/>
      <c r="B100" s="1114" t="s">
        <v>88</v>
      </c>
      <c r="C100" s="1122">
        <v>37</v>
      </c>
      <c r="D100" s="1129">
        <v>35</v>
      </c>
      <c r="E100" s="1130">
        <v>94.594594594594597</v>
      </c>
    </row>
    <row r="101" spans="1:5">
      <c r="A101" s="1809"/>
      <c r="B101" s="1114" t="s">
        <v>89</v>
      </c>
      <c r="C101" s="1122">
        <v>39</v>
      </c>
      <c r="D101" s="1129">
        <v>23</v>
      </c>
      <c r="E101" s="1130">
        <v>58.974358974358978</v>
      </c>
    </row>
    <row r="102" spans="1:5">
      <c r="A102" s="1809"/>
      <c r="B102" s="1114" t="s">
        <v>90</v>
      </c>
      <c r="C102" s="1122">
        <v>1253</v>
      </c>
      <c r="D102" s="1129">
        <v>838</v>
      </c>
      <c r="E102" s="1130">
        <v>66.879489225857938</v>
      </c>
    </row>
    <row r="103" spans="1:5">
      <c r="A103" s="1809"/>
      <c r="B103" s="1118" t="s">
        <v>852</v>
      </c>
      <c r="C103" s="1137">
        <v>716</v>
      </c>
      <c r="D103" s="1129">
        <v>549</v>
      </c>
      <c r="E103" s="1130">
        <v>76.675977653631293</v>
      </c>
    </row>
    <row r="104" spans="1:5">
      <c r="A104" s="1809"/>
      <c r="B104" s="1114" t="s">
        <v>91</v>
      </c>
      <c r="C104" s="1122">
        <v>560</v>
      </c>
      <c r="D104" s="1129">
        <v>481</v>
      </c>
      <c r="E104" s="1130">
        <v>85.892857142857139</v>
      </c>
    </row>
    <row r="105" spans="1:5">
      <c r="A105" s="1809"/>
      <c r="B105" s="1114" t="s">
        <v>92</v>
      </c>
      <c r="C105" s="1122">
        <v>616</v>
      </c>
      <c r="D105" s="1129">
        <v>494</v>
      </c>
      <c r="E105" s="1130">
        <v>80.194805194805198</v>
      </c>
    </row>
    <row r="106" spans="1:5">
      <c r="A106" s="1809"/>
      <c r="B106" s="1114" t="s">
        <v>93</v>
      </c>
      <c r="C106" s="1122">
        <v>387</v>
      </c>
      <c r="D106" s="1129">
        <v>288</v>
      </c>
      <c r="E106" s="1130">
        <v>74.418604651162795</v>
      </c>
    </row>
    <row r="107" spans="1:5">
      <c r="A107" s="1809"/>
      <c r="B107" s="1114" t="s">
        <v>94</v>
      </c>
      <c r="C107" s="1122">
        <v>406</v>
      </c>
      <c r="D107" s="1129">
        <v>270</v>
      </c>
      <c r="E107" s="1130">
        <v>66.502463054187189</v>
      </c>
    </row>
    <row r="108" spans="1:5">
      <c r="A108" s="1809"/>
      <c r="B108" s="1118" t="s">
        <v>1479</v>
      </c>
      <c r="C108" s="1137">
        <v>748</v>
      </c>
      <c r="D108" s="1129">
        <v>508</v>
      </c>
      <c r="E108" s="1130">
        <v>67.914438502673804</v>
      </c>
    </row>
    <row r="109" spans="1:5">
      <c r="A109" s="1809"/>
      <c r="B109" s="1114" t="s">
        <v>95</v>
      </c>
      <c r="C109" s="1122">
        <v>54</v>
      </c>
      <c r="D109" s="1129">
        <v>46</v>
      </c>
      <c r="E109" s="1130">
        <v>85.18518518518519</v>
      </c>
    </row>
    <row r="110" spans="1:5">
      <c r="A110" s="1809"/>
      <c r="B110" s="1114" t="s">
        <v>96</v>
      </c>
      <c r="C110" s="1122">
        <v>256</v>
      </c>
      <c r="D110" s="1129">
        <v>213</v>
      </c>
      <c r="E110" s="1130">
        <v>83.203125</v>
      </c>
    </row>
    <row r="111" spans="1:5">
      <c r="A111" s="1809"/>
      <c r="B111" s="1114" t="s">
        <v>97</v>
      </c>
      <c r="C111" s="1122">
        <v>427</v>
      </c>
      <c r="D111" s="1129">
        <v>357</v>
      </c>
      <c r="E111" s="1130">
        <v>83.606557377049185</v>
      </c>
    </row>
    <row r="112" spans="1:5">
      <c r="A112" s="1809"/>
      <c r="B112" s="1114" t="s">
        <v>98</v>
      </c>
      <c r="C112" s="1122">
        <v>322</v>
      </c>
      <c r="D112" s="1129">
        <v>181</v>
      </c>
      <c r="E112" s="1130">
        <v>56.211180124223603</v>
      </c>
    </row>
    <row r="113" spans="1:5">
      <c r="A113" s="1809"/>
      <c r="B113" s="1114" t="s">
        <v>99</v>
      </c>
      <c r="C113" s="1122">
        <v>192</v>
      </c>
      <c r="D113" s="1129">
        <v>108</v>
      </c>
      <c r="E113" s="1130">
        <v>56.25</v>
      </c>
    </row>
    <row r="114" spans="1:5">
      <c r="A114" s="1809"/>
      <c r="B114" s="1114" t="s">
        <v>100</v>
      </c>
      <c r="C114" s="1122">
        <v>162</v>
      </c>
      <c r="D114" s="1129">
        <v>112</v>
      </c>
      <c r="E114" s="1130">
        <v>69.135802469135797</v>
      </c>
    </row>
    <row r="115" spans="1:5">
      <c r="A115" s="1809"/>
      <c r="B115" s="1114" t="s">
        <v>101</v>
      </c>
      <c r="C115" s="1122">
        <v>1091</v>
      </c>
      <c r="D115" s="1129">
        <v>738</v>
      </c>
      <c r="E115" s="1130">
        <v>67.644362969752521</v>
      </c>
    </row>
    <row r="116" spans="1:5">
      <c r="A116" s="1809"/>
      <c r="B116" s="1114" t="s">
        <v>102</v>
      </c>
      <c r="C116" s="1122">
        <v>174</v>
      </c>
      <c r="D116" s="1129">
        <v>131</v>
      </c>
      <c r="E116" s="1130">
        <v>75.287356321839084</v>
      </c>
    </row>
    <row r="117" spans="1:5">
      <c r="A117" s="1809"/>
      <c r="B117" s="1114" t="s">
        <v>103</v>
      </c>
      <c r="C117" s="1122">
        <v>246</v>
      </c>
      <c r="D117" s="1129">
        <v>193</v>
      </c>
      <c r="E117" s="1130">
        <v>78.455284552845526</v>
      </c>
    </row>
    <row r="118" spans="1:5">
      <c r="A118" s="1809"/>
      <c r="B118" s="1114" t="s">
        <v>104</v>
      </c>
      <c r="C118" s="1122">
        <v>330</v>
      </c>
      <c r="D118" s="1129">
        <v>197</v>
      </c>
      <c r="E118" s="1130">
        <v>59.696969696969695</v>
      </c>
    </row>
    <row r="119" spans="1:5">
      <c r="A119" s="1809"/>
      <c r="B119" s="1114" t="s">
        <v>105</v>
      </c>
      <c r="C119" s="1122">
        <v>661</v>
      </c>
      <c r="D119" s="1129">
        <v>492</v>
      </c>
      <c r="E119" s="1130">
        <v>74.432677760968218</v>
      </c>
    </row>
    <row r="120" spans="1:5">
      <c r="A120" s="1809"/>
      <c r="B120" s="1114" t="s">
        <v>106</v>
      </c>
      <c r="C120" s="1122">
        <v>359</v>
      </c>
      <c r="D120" s="1129">
        <v>215</v>
      </c>
      <c r="E120" s="1130">
        <v>59.888579387186624</v>
      </c>
    </row>
    <row r="121" spans="1:5">
      <c r="A121" s="1809"/>
      <c r="B121" s="1114" t="s">
        <v>1480</v>
      </c>
      <c r="C121" s="1122">
        <v>72</v>
      </c>
      <c r="D121" s="1129">
        <v>54</v>
      </c>
      <c r="E121" s="1130">
        <v>75</v>
      </c>
    </row>
    <row r="122" spans="1:5" ht="17.25" thickBot="1">
      <c r="A122" s="1365"/>
      <c r="B122" s="1115" t="s">
        <v>107</v>
      </c>
      <c r="C122" s="1131">
        <v>59</v>
      </c>
      <c r="D122" s="1132">
        <v>34</v>
      </c>
      <c r="E122" s="1133">
        <v>57.627118644067799</v>
      </c>
    </row>
    <row r="123" spans="1:5">
      <c r="A123" s="1808" t="s">
        <v>326</v>
      </c>
      <c r="B123" s="1117" t="s">
        <v>810</v>
      </c>
      <c r="C123" s="1123">
        <v>1244</v>
      </c>
      <c r="D123" s="1127">
        <v>957</v>
      </c>
      <c r="E123" s="1128">
        <v>76.929260450160768</v>
      </c>
    </row>
    <row r="124" spans="1:5">
      <c r="A124" s="1809"/>
      <c r="B124" s="1114" t="s">
        <v>108</v>
      </c>
      <c r="C124" s="1122">
        <v>266</v>
      </c>
      <c r="D124" s="1129">
        <v>176</v>
      </c>
      <c r="E124" s="1130">
        <v>66.165413533834581</v>
      </c>
    </row>
    <row r="125" spans="1:5">
      <c r="A125" s="1809"/>
      <c r="B125" s="1114" t="s">
        <v>109</v>
      </c>
      <c r="C125" s="1122">
        <v>372</v>
      </c>
      <c r="D125" s="1129">
        <v>273</v>
      </c>
      <c r="E125" s="1130">
        <v>73.387096774193552</v>
      </c>
    </row>
    <row r="126" spans="1:5">
      <c r="A126" s="1809"/>
      <c r="B126" s="1114" t="s">
        <v>110</v>
      </c>
      <c r="C126" s="1122">
        <v>180</v>
      </c>
      <c r="D126" s="1129">
        <v>156</v>
      </c>
      <c r="E126" s="1130">
        <v>86.666666666666671</v>
      </c>
    </row>
    <row r="127" spans="1:5">
      <c r="A127" s="1809"/>
      <c r="B127" s="1114" t="s">
        <v>111</v>
      </c>
      <c r="C127" s="1122">
        <v>71</v>
      </c>
      <c r="D127" s="1129">
        <v>50</v>
      </c>
      <c r="E127" s="1130">
        <v>70.422535211267601</v>
      </c>
    </row>
    <row r="128" spans="1:5">
      <c r="A128" s="1809"/>
      <c r="B128" s="1114" t="s">
        <v>112</v>
      </c>
      <c r="C128" s="1122">
        <v>24</v>
      </c>
      <c r="D128" s="1129">
        <v>23</v>
      </c>
      <c r="E128" s="1130">
        <v>95.833333333333343</v>
      </c>
    </row>
    <row r="129" spans="1:5">
      <c r="A129" s="1809"/>
      <c r="B129" s="1114" t="s">
        <v>113</v>
      </c>
      <c r="C129" s="1122">
        <v>67</v>
      </c>
      <c r="D129" s="1129">
        <v>57</v>
      </c>
      <c r="E129" s="1130">
        <v>85.074626865671647</v>
      </c>
    </row>
    <row r="130" spans="1:5">
      <c r="A130" s="1809"/>
      <c r="B130" s="1114" t="s">
        <v>114</v>
      </c>
      <c r="C130" s="1122">
        <v>44</v>
      </c>
      <c r="D130" s="1129">
        <v>40</v>
      </c>
      <c r="E130" s="1130">
        <v>90.909090909090907</v>
      </c>
    </row>
    <row r="131" spans="1:5">
      <c r="A131" s="1809"/>
      <c r="B131" s="1114" t="s">
        <v>115</v>
      </c>
      <c r="C131" s="1122">
        <v>43</v>
      </c>
      <c r="D131" s="1129">
        <v>37</v>
      </c>
      <c r="E131" s="1130">
        <v>86.04651162790698</v>
      </c>
    </row>
    <row r="132" spans="1:5">
      <c r="A132" s="1809"/>
      <c r="B132" s="1114" t="s">
        <v>116</v>
      </c>
      <c r="C132" s="1122">
        <v>27</v>
      </c>
      <c r="D132" s="1129">
        <v>22</v>
      </c>
      <c r="E132" s="1130">
        <v>81.481481481481481</v>
      </c>
    </row>
    <row r="133" spans="1:5">
      <c r="A133" s="1809"/>
      <c r="B133" s="1114" t="s">
        <v>117</v>
      </c>
      <c r="C133" s="1122">
        <v>15</v>
      </c>
      <c r="D133" s="1129">
        <v>14</v>
      </c>
      <c r="E133" s="1130">
        <v>93.333333333333329</v>
      </c>
    </row>
    <row r="134" spans="1:5">
      <c r="A134" s="1809"/>
      <c r="B134" s="1114" t="s">
        <v>118</v>
      </c>
      <c r="C134" s="1122">
        <v>19</v>
      </c>
      <c r="D134" s="1129">
        <v>16</v>
      </c>
      <c r="E134" s="1130">
        <v>84.210526315789465</v>
      </c>
    </row>
    <row r="135" spans="1:5">
      <c r="A135" s="1809"/>
      <c r="B135" s="1114" t="s">
        <v>119</v>
      </c>
      <c r="C135" s="1122">
        <v>12</v>
      </c>
      <c r="D135" s="1129">
        <v>10</v>
      </c>
      <c r="E135" s="1130">
        <v>83.333333333333343</v>
      </c>
    </row>
    <row r="136" spans="1:5">
      <c r="A136" s="1809"/>
      <c r="B136" s="1114" t="s">
        <v>120</v>
      </c>
      <c r="C136" s="1122">
        <v>27</v>
      </c>
      <c r="D136" s="1129">
        <v>20</v>
      </c>
      <c r="E136" s="1130">
        <v>74.074074074074076</v>
      </c>
    </row>
    <row r="137" spans="1:5">
      <c r="A137" s="1809"/>
      <c r="B137" s="1114" t="s">
        <v>121</v>
      </c>
      <c r="C137" s="1122">
        <v>19</v>
      </c>
      <c r="D137" s="1129">
        <v>12</v>
      </c>
      <c r="E137" s="1130">
        <v>63.157894736842103</v>
      </c>
    </row>
    <row r="138" spans="1:5">
      <c r="A138" s="1809"/>
      <c r="B138" s="1114" t="s">
        <v>122</v>
      </c>
      <c r="C138" s="1122">
        <v>14</v>
      </c>
      <c r="D138" s="1129">
        <v>11</v>
      </c>
      <c r="E138" s="1130">
        <v>78.571428571428569</v>
      </c>
    </row>
    <row r="139" spans="1:5">
      <c r="A139" s="1809"/>
      <c r="B139" s="1114" t="s">
        <v>123</v>
      </c>
      <c r="C139" s="1122">
        <v>20</v>
      </c>
      <c r="D139" s="1129">
        <v>17</v>
      </c>
      <c r="E139" s="1130">
        <v>85</v>
      </c>
    </row>
    <row r="140" spans="1:5">
      <c r="A140" s="1809"/>
      <c r="B140" s="1114" t="s">
        <v>124</v>
      </c>
      <c r="C140" s="1122">
        <v>13</v>
      </c>
      <c r="D140" s="1129">
        <v>12</v>
      </c>
      <c r="E140" s="1130">
        <v>92.307692307692307</v>
      </c>
    </row>
    <row r="141" spans="1:5" ht="17.25" thickBot="1">
      <c r="A141" s="1365"/>
      <c r="B141" s="1115" t="s">
        <v>125</v>
      </c>
      <c r="C141" s="1131">
        <v>11</v>
      </c>
      <c r="D141" s="1132">
        <v>11</v>
      </c>
      <c r="E141" s="1133">
        <v>100</v>
      </c>
    </row>
    <row r="142" spans="1:5">
      <c r="A142" s="1808" t="s">
        <v>327</v>
      </c>
      <c r="B142" s="1117" t="s">
        <v>810</v>
      </c>
      <c r="C142" s="1123">
        <v>1179</v>
      </c>
      <c r="D142" s="1127">
        <v>922</v>
      </c>
      <c r="E142" s="1128">
        <v>78.201865988125533</v>
      </c>
    </row>
    <row r="143" spans="1:5">
      <c r="A143" s="1809"/>
      <c r="B143" s="1114" t="s">
        <v>126</v>
      </c>
      <c r="C143" s="1122">
        <v>656</v>
      </c>
      <c r="D143" s="1129">
        <v>508</v>
      </c>
      <c r="E143" s="1130">
        <v>77.439024390243901</v>
      </c>
    </row>
    <row r="144" spans="1:5">
      <c r="A144" s="1809"/>
      <c r="B144" s="1114" t="s">
        <v>127</v>
      </c>
      <c r="C144" s="1122">
        <v>127</v>
      </c>
      <c r="D144" s="1129">
        <v>102</v>
      </c>
      <c r="E144" s="1130">
        <v>80.314960629921259</v>
      </c>
    </row>
    <row r="145" spans="1:5">
      <c r="A145" s="1809"/>
      <c r="B145" s="1114" t="s">
        <v>128</v>
      </c>
      <c r="C145" s="1122">
        <v>66</v>
      </c>
      <c r="D145" s="1129">
        <v>61</v>
      </c>
      <c r="E145" s="1130">
        <v>92.424242424242422</v>
      </c>
    </row>
    <row r="146" spans="1:5">
      <c r="A146" s="1809"/>
      <c r="B146" s="1114" t="s">
        <v>129</v>
      </c>
      <c r="C146" s="1122">
        <v>127</v>
      </c>
      <c r="D146" s="1129">
        <v>98</v>
      </c>
      <c r="E146" s="1130">
        <v>77.165354330708652</v>
      </c>
    </row>
    <row r="147" spans="1:5">
      <c r="A147" s="1809"/>
      <c r="B147" s="1114" t="s">
        <v>130</v>
      </c>
      <c r="C147" s="1122">
        <v>11</v>
      </c>
      <c r="D147" s="1129">
        <v>7</v>
      </c>
      <c r="E147" s="1130">
        <v>63.636363636363633</v>
      </c>
    </row>
    <row r="148" spans="1:5">
      <c r="A148" s="1809"/>
      <c r="B148" s="1114" t="s">
        <v>131</v>
      </c>
      <c r="C148" s="1122">
        <v>26</v>
      </c>
      <c r="D148" s="1129">
        <v>21</v>
      </c>
      <c r="E148" s="1130">
        <v>80.769230769230774</v>
      </c>
    </row>
    <row r="149" spans="1:5">
      <c r="A149" s="1809"/>
      <c r="B149" s="1114" t="s">
        <v>132</v>
      </c>
      <c r="C149" s="1122">
        <v>16</v>
      </c>
      <c r="D149" s="1129">
        <v>12</v>
      </c>
      <c r="E149" s="1130">
        <v>75</v>
      </c>
    </row>
    <row r="150" spans="1:5">
      <c r="A150" s="1809"/>
      <c r="B150" s="1114" t="s">
        <v>133</v>
      </c>
      <c r="C150" s="1122">
        <v>44</v>
      </c>
      <c r="D150" s="1129">
        <v>37</v>
      </c>
      <c r="E150" s="1130">
        <v>84.090909090909093</v>
      </c>
    </row>
    <row r="151" spans="1:5">
      <c r="A151" s="1809"/>
      <c r="B151" s="1114" t="s">
        <v>134</v>
      </c>
      <c r="C151" s="1122">
        <v>12</v>
      </c>
      <c r="D151" s="1129">
        <v>8</v>
      </c>
      <c r="E151" s="1130">
        <v>66.666666666666657</v>
      </c>
    </row>
    <row r="152" spans="1:5">
      <c r="A152" s="1809"/>
      <c r="B152" s="1114" t="s">
        <v>135</v>
      </c>
      <c r="C152" s="1122">
        <v>59</v>
      </c>
      <c r="D152" s="1129">
        <v>41</v>
      </c>
      <c r="E152" s="1130">
        <v>69.491525423728817</v>
      </c>
    </row>
    <row r="153" spans="1:5">
      <c r="A153" s="1809"/>
      <c r="B153" s="1114" t="s">
        <v>136</v>
      </c>
      <c r="C153" s="1122">
        <v>20</v>
      </c>
      <c r="D153" s="1129">
        <v>14</v>
      </c>
      <c r="E153" s="1130">
        <v>70</v>
      </c>
    </row>
    <row r="154" spans="1:5" ht="17.25" thickBot="1">
      <c r="A154" s="1365"/>
      <c r="B154" s="1115" t="s">
        <v>137</v>
      </c>
      <c r="C154" s="1131">
        <v>15</v>
      </c>
      <c r="D154" s="1132">
        <v>13</v>
      </c>
      <c r="E154" s="1133">
        <v>86.666666666666671</v>
      </c>
    </row>
    <row r="155" spans="1:5">
      <c r="A155" s="1808" t="s">
        <v>328</v>
      </c>
      <c r="B155" s="1117" t="s">
        <v>810</v>
      </c>
      <c r="C155" s="1123">
        <v>1991</v>
      </c>
      <c r="D155" s="1127">
        <v>1389</v>
      </c>
      <c r="E155" s="1128">
        <v>69.76393771973882</v>
      </c>
    </row>
    <row r="156" spans="1:5">
      <c r="A156" s="1809"/>
      <c r="B156" s="1118" t="s">
        <v>853</v>
      </c>
      <c r="C156" s="1137">
        <v>708</v>
      </c>
      <c r="D156" s="1129">
        <v>501</v>
      </c>
      <c r="E156" s="1130">
        <v>70.762711864406782</v>
      </c>
    </row>
    <row r="157" spans="1:5">
      <c r="A157" s="1809"/>
      <c r="B157" s="1114" t="s">
        <v>138</v>
      </c>
      <c r="C157" s="1122">
        <v>89</v>
      </c>
      <c r="D157" s="1129">
        <v>56</v>
      </c>
      <c r="E157" s="1130">
        <v>62.921348314606739</v>
      </c>
    </row>
    <row r="158" spans="1:5">
      <c r="A158" s="1809"/>
      <c r="B158" s="1114" t="s">
        <v>139</v>
      </c>
      <c r="C158" s="1122">
        <v>59</v>
      </c>
      <c r="D158" s="1129">
        <v>43</v>
      </c>
      <c r="E158" s="1130">
        <v>72.881355932203391</v>
      </c>
    </row>
    <row r="159" spans="1:5">
      <c r="A159" s="1809"/>
      <c r="B159" s="1114" t="s">
        <v>140</v>
      </c>
      <c r="C159" s="1122">
        <v>484</v>
      </c>
      <c r="D159" s="1129">
        <v>277</v>
      </c>
      <c r="E159" s="1130">
        <v>57.231404958677686</v>
      </c>
    </row>
    <row r="160" spans="1:5">
      <c r="A160" s="1809"/>
      <c r="B160" s="1114" t="s">
        <v>141</v>
      </c>
      <c r="C160" s="1122">
        <v>141</v>
      </c>
      <c r="D160" s="1129">
        <v>99</v>
      </c>
      <c r="E160" s="1130">
        <v>70.212765957446805</v>
      </c>
    </row>
    <row r="161" spans="1:5">
      <c r="A161" s="1809"/>
      <c r="B161" s="1114" t="s">
        <v>142</v>
      </c>
      <c r="C161" s="1122">
        <v>96</v>
      </c>
      <c r="D161" s="1129">
        <v>74</v>
      </c>
      <c r="E161" s="1130">
        <v>77.083333333333343</v>
      </c>
    </row>
    <row r="162" spans="1:5">
      <c r="A162" s="1809"/>
      <c r="B162" s="1114" t="s">
        <v>143</v>
      </c>
      <c r="C162" s="1122">
        <v>46</v>
      </c>
      <c r="D162" s="1129">
        <v>40</v>
      </c>
      <c r="E162" s="1130">
        <v>86.956521739130437</v>
      </c>
    </row>
    <row r="163" spans="1:5">
      <c r="A163" s="1809"/>
      <c r="B163" s="1114" t="s">
        <v>144</v>
      </c>
      <c r="C163" s="1122">
        <v>32</v>
      </c>
      <c r="D163" s="1129">
        <v>30</v>
      </c>
      <c r="E163" s="1130">
        <v>93.75</v>
      </c>
    </row>
    <row r="164" spans="1:5">
      <c r="A164" s="1809"/>
      <c r="B164" s="1114" t="s">
        <v>145</v>
      </c>
      <c r="C164" s="1122">
        <v>31</v>
      </c>
      <c r="D164" s="1129">
        <v>25</v>
      </c>
      <c r="E164" s="1130">
        <v>80.645161290322577</v>
      </c>
    </row>
    <row r="165" spans="1:5">
      <c r="A165" s="1809"/>
      <c r="B165" s="1114" t="s">
        <v>146</v>
      </c>
      <c r="C165" s="1122">
        <v>27</v>
      </c>
      <c r="D165" s="1129">
        <v>18</v>
      </c>
      <c r="E165" s="1130">
        <v>66.666666666666657</v>
      </c>
    </row>
    <row r="166" spans="1:5">
      <c r="A166" s="1809"/>
      <c r="B166" s="1114" t="s">
        <v>147</v>
      </c>
      <c r="C166" s="1122">
        <v>19</v>
      </c>
      <c r="D166" s="1129">
        <v>15</v>
      </c>
      <c r="E166" s="1130">
        <v>78.94736842105263</v>
      </c>
    </row>
    <row r="167" spans="1:5">
      <c r="A167" s="1809"/>
      <c r="B167" s="1114" t="s">
        <v>148</v>
      </c>
      <c r="C167" s="1122">
        <v>43</v>
      </c>
      <c r="D167" s="1129">
        <v>40</v>
      </c>
      <c r="E167" s="1130">
        <v>93.023255813953483</v>
      </c>
    </row>
    <row r="168" spans="1:5">
      <c r="A168" s="1809"/>
      <c r="B168" s="1114" t="s">
        <v>149</v>
      </c>
      <c r="C168" s="1122">
        <v>31</v>
      </c>
      <c r="D168" s="1129">
        <v>27</v>
      </c>
      <c r="E168" s="1130">
        <v>87.096774193548384</v>
      </c>
    </row>
    <row r="169" spans="1:5">
      <c r="A169" s="1809"/>
      <c r="B169" s="1114" t="s">
        <v>150</v>
      </c>
      <c r="C169" s="1122">
        <v>27</v>
      </c>
      <c r="D169" s="1129">
        <v>17</v>
      </c>
      <c r="E169" s="1130">
        <v>62.962962962962962</v>
      </c>
    </row>
    <row r="170" spans="1:5" ht="17.25" thickBot="1">
      <c r="A170" s="1365"/>
      <c r="B170" s="1115" t="s">
        <v>848</v>
      </c>
      <c r="C170" s="1131">
        <v>158</v>
      </c>
      <c r="D170" s="1132">
        <v>127</v>
      </c>
      <c r="E170" s="1133">
        <v>80.379746835443029</v>
      </c>
    </row>
    <row r="171" spans="1:5">
      <c r="A171" s="1808" t="s">
        <v>329</v>
      </c>
      <c r="B171" s="1117" t="s">
        <v>810</v>
      </c>
      <c r="C171" s="1123">
        <v>1620</v>
      </c>
      <c r="D171" s="1127">
        <v>1404</v>
      </c>
      <c r="E171" s="1128">
        <v>86.666666666666671</v>
      </c>
    </row>
    <row r="172" spans="1:5">
      <c r="A172" s="1809"/>
      <c r="B172" s="1118" t="s">
        <v>854</v>
      </c>
      <c r="C172" s="1137">
        <v>710</v>
      </c>
      <c r="D172" s="1129">
        <v>620</v>
      </c>
      <c r="E172" s="1130">
        <v>87.323943661971825</v>
      </c>
    </row>
    <row r="173" spans="1:5">
      <c r="A173" s="1809"/>
      <c r="B173" s="1114" t="s">
        <v>151</v>
      </c>
      <c r="C173" s="1122">
        <v>222</v>
      </c>
      <c r="D173" s="1129">
        <v>190</v>
      </c>
      <c r="E173" s="1130">
        <v>85.585585585585591</v>
      </c>
    </row>
    <row r="174" spans="1:5">
      <c r="A174" s="1809"/>
      <c r="B174" s="1114" t="s">
        <v>152</v>
      </c>
      <c r="C174" s="1122">
        <v>266</v>
      </c>
      <c r="D174" s="1129">
        <v>233</v>
      </c>
      <c r="E174" s="1130">
        <v>87.593984962406012</v>
      </c>
    </row>
    <row r="175" spans="1:5">
      <c r="A175" s="1809"/>
      <c r="B175" s="1114" t="s">
        <v>153</v>
      </c>
      <c r="C175" s="1122">
        <v>105</v>
      </c>
      <c r="D175" s="1129">
        <v>85</v>
      </c>
      <c r="E175" s="1130">
        <v>80.952380952380949</v>
      </c>
    </row>
    <row r="176" spans="1:5">
      <c r="A176" s="1809"/>
      <c r="B176" s="1114" t="s">
        <v>154</v>
      </c>
      <c r="C176" s="1122">
        <v>77</v>
      </c>
      <c r="D176" s="1129">
        <v>67</v>
      </c>
      <c r="E176" s="1130">
        <v>87.012987012987011</v>
      </c>
    </row>
    <row r="177" spans="1:5">
      <c r="A177" s="1809"/>
      <c r="B177" s="1114" t="s">
        <v>155</v>
      </c>
      <c r="C177" s="1122">
        <v>67</v>
      </c>
      <c r="D177" s="1129">
        <v>61</v>
      </c>
      <c r="E177" s="1130">
        <v>91.044776119402982</v>
      </c>
    </row>
    <row r="178" spans="1:5">
      <c r="A178" s="1809"/>
      <c r="B178" s="1114" t="s">
        <v>156</v>
      </c>
      <c r="C178" s="1122">
        <v>69</v>
      </c>
      <c r="D178" s="1129">
        <v>64</v>
      </c>
      <c r="E178" s="1130">
        <v>92.753623188405797</v>
      </c>
    </row>
    <row r="179" spans="1:5">
      <c r="A179" s="1809"/>
      <c r="B179" s="1114" t="s">
        <v>157</v>
      </c>
      <c r="C179" s="1122">
        <v>8</v>
      </c>
      <c r="D179" s="1129">
        <v>7</v>
      </c>
      <c r="E179" s="1130">
        <v>87.5</v>
      </c>
    </row>
    <row r="180" spans="1:5">
      <c r="A180" s="1809"/>
      <c r="B180" s="1114" t="s">
        <v>158</v>
      </c>
      <c r="C180" s="1122">
        <v>12</v>
      </c>
      <c r="D180" s="1129">
        <v>7</v>
      </c>
      <c r="E180" s="1130">
        <v>58.333333333333336</v>
      </c>
    </row>
    <row r="181" spans="1:5">
      <c r="A181" s="1809"/>
      <c r="B181" s="1114" t="s">
        <v>159</v>
      </c>
      <c r="C181" s="1122">
        <v>6</v>
      </c>
      <c r="D181" s="1129">
        <v>5</v>
      </c>
      <c r="E181" s="1130">
        <v>83.333333333333343</v>
      </c>
    </row>
    <row r="182" spans="1:5">
      <c r="A182" s="1809"/>
      <c r="B182" s="1114" t="s">
        <v>160</v>
      </c>
      <c r="C182" s="1122">
        <v>10</v>
      </c>
      <c r="D182" s="1129">
        <v>8</v>
      </c>
      <c r="E182" s="1130">
        <v>80</v>
      </c>
    </row>
    <row r="183" spans="1:5">
      <c r="A183" s="1809"/>
      <c r="B183" s="1114" t="s">
        <v>161</v>
      </c>
      <c r="C183" s="1122">
        <v>15</v>
      </c>
      <c r="D183" s="1129">
        <v>13</v>
      </c>
      <c r="E183" s="1130">
        <v>86.666666666666671</v>
      </c>
    </row>
    <row r="184" spans="1:5">
      <c r="A184" s="1809"/>
      <c r="B184" s="1114" t="s">
        <v>162</v>
      </c>
      <c r="C184" s="1122">
        <v>25</v>
      </c>
      <c r="D184" s="1129">
        <v>22</v>
      </c>
      <c r="E184" s="1130">
        <v>88</v>
      </c>
    </row>
    <row r="185" spans="1:5" ht="17.25" thickBot="1">
      <c r="A185" s="1365"/>
      <c r="B185" s="1115" t="s">
        <v>163</v>
      </c>
      <c r="C185" s="1131">
        <v>28</v>
      </c>
      <c r="D185" s="1132">
        <v>22</v>
      </c>
      <c r="E185" s="1133">
        <v>78.571428571428569</v>
      </c>
    </row>
    <row r="186" spans="1:5">
      <c r="A186" s="1808" t="s">
        <v>330</v>
      </c>
      <c r="B186" s="1117" t="s">
        <v>810</v>
      </c>
      <c r="C186" s="1123">
        <v>1188</v>
      </c>
      <c r="D186" s="1127">
        <v>853</v>
      </c>
      <c r="E186" s="1128">
        <v>71.801346801346796</v>
      </c>
    </row>
    <row r="187" spans="1:5">
      <c r="A187" s="1809"/>
      <c r="B187" s="1114" t="s">
        <v>164</v>
      </c>
      <c r="C187" s="1122">
        <v>220</v>
      </c>
      <c r="D187" s="1129">
        <v>140</v>
      </c>
      <c r="E187" s="1130">
        <v>63.636363636363633</v>
      </c>
    </row>
    <row r="188" spans="1:5">
      <c r="A188" s="1809"/>
      <c r="B188" s="1114" t="s">
        <v>165</v>
      </c>
      <c r="C188" s="1122">
        <v>140</v>
      </c>
      <c r="D188" s="1129">
        <v>117</v>
      </c>
      <c r="E188" s="1130">
        <v>83.571428571428569</v>
      </c>
    </row>
    <row r="189" spans="1:5">
      <c r="A189" s="1809"/>
      <c r="B189" s="1114" t="s">
        <v>166</v>
      </c>
      <c r="C189" s="1122">
        <v>230</v>
      </c>
      <c r="D189" s="1129">
        <v>167</v>
      </c>
      <c r="E189" s="1130">
        <v>72.608695652173921</v>
      </c>
    </row>
    <row r="190" spans="1:5">
      <c r="A190" s="1809"/>
      <c r="B190" s="1114" t="s">
        <v>167</v>
      </c>
      <c r="C190" s="1122">
        <v>47</v>
      </c>
      <c r="D190" s="1129">
        <v>35</v>
      </c>
      <c r="E190" s="1130">
        <v>74.468085106382972</v>
      </c>
    </row>
    <row r="191" spans="1:5">
      <c r="A191" s="1809"/>
      <c r="B191" s="1114" t="s">
        <v>168</v>
      </c>
      <c r="C191" s="1122">
        <v>146</v>
      </c>
      <c r="D191" s="1129">
        <v>107</v>
      </c>
      <c r="E191" s="1130">
        <v>73.287671232876718</v>
      </c>
    </row>
    <row r="192" spans="1:5">
      <c r="A192" s="1809"/>
      <c r="B192" s="1114" t="s">
        <v>169</v>
      </c>
      <c r="C192" s="1122">
        <v>14</v>
      </c>
      <c r="D192" s="1129">
        <v>9</v>
      </c>
      <c r="E192" s="1130">
        <v>64.285714285714292</v>
      </c>
    </row>
    <row r="193" spans="1:5">
      <c r="A193" s="1809"/>
      <c r="B193" s="1114" t="s">
        <v>170</v>
      </c>
      <c r="C193" s="1122">
        <v>13</v>
      </c>
      <c r="D193" s="1129">
        <v>11</v>
      </c>
      <c r="E193" s="1130">
        <v>84.615384615384613</v>
      </c>
    </row>
    <row r="194" spans="1:5">
      <c r="A194" s="1809"/>
      <c r="B194" s="1114" t="s">
        <v>171</v>
      </c>
      <c r="C194" s="1122">
        <v>11</v>
      </c>
      <c r="D194" s="1129">
        <v>7</v>
      </c>
      <c r="E194" s="1130">
        <v>63.636363636363633</v>
      </c>
    </row>
    <row r="195" spans="1:5">
      <c r="A195" s="1809"/>
      <c r="B195" s="1114" t="s">
        <v>172</v>
      </c>
      <c r="C195" s="1122">
        <v>22</v>
      </c>
      <c r="D195" s="1129">
        <v>20</v>
      </c>
      <c r="E195" s="1130">
        <v>90.909090909090907</v>
      </c>
    </row>
    <row r="196" spans="1:5">
      <c r="A196" s="1809"/>
      <c r="B196" s="1114" t="s">
        <v>173</v>
      </c>
      <c r="C196" s="1122">
        <v>14</v>
      </c>
      <c r="D196" s="1129">
        <v>8</v>
      </c>
      <c r="E196" s="1130">
        <v>57.142857142857139</v>
      </c>
    </row>
    <row r="197" spans="1:5">
      <c r="A197" s="1809"/>
      <c r="B197" s="1114" t="s">
        <v>174</v>
      </c>
      <c r="C197" s="1122">
        <v>76</v>
      </c>
      <c r="D197" s="1129">
        <v>57</v>
      </c>
      <c r="E197" s="1130">
        <v>75</v>
      </c>
    </row>
    <row r="198" spans="1:5">
      <c r="A198" s="1809"/>
      <c r="B198" s="1114" t="s">
        <v>175</v>
      </c>
      <c r="C198" s="1122">
        <v>18</v>
      </c>
      <c r="D198" s="1129">
        <v>15</v>
      </c>
      <c r="E198" s="1130">
        <v>83.333333333333343</v>
      </c>
    </row>
    <row r="199" spans="1:5">
      <c r="A199" s="1809"/>
      <c r="B199" s="1114" t="s">
        <v>176</v>
      </c>
      <c r="C199" s="1122">
        <v>17</v>
      </c>
      <c r="D199" s="1129">
        <v>10</v>
      </c>
      <c r="E199" s="1130">
        <v>58.82352941176471</v>
      </c>
    </row>
    <row r="200" spans="1:5">
      <c r="A200" s="1809"/>
      <c r="B200" s="1114" t="s">
        <v>177</v>
      </c>
      <c r="C200" s="1122">
        <v>32</v>
      </c>
      <c r="D200" s="1129">
        <v>21</v>
      </c>
      <c r="E200" s="1130">
        <v>65.625</v>
      </c>
    </row>
    <row r="201" spans="1:5">
      <c r="A201" s="1809"/>
      <c r="B201" s="1114" t="s">
        <v>178</v>
      </c>
      <c r="C201" s="1122">
        <v>38</v>
      </c>
      <c r="D201" s="1129">
        <v>32</v>
      </c>
      <c r="E201" s="1130">
        <v>84.210526315789465</v>
      </c>
    </row>
    <row r="202" spans="1:5">
      <c r="A202" s="1809"/>
      <c r="B202" s="1114" t="s">
        <v>179</v>
      </c>
      <c r="C202" s="1122">
        <v>56</v>
      </c>
      <c r="D202" s="1129">
        <v>35</v>
      </c>
      <c r="E202" s="1130">
        <v>62.5</v>
      </c>
    </row>
    <row r="203" spans="1:5">
      <c r="A203" s="1809"/>
      <c r="B203" s="1114" t="s">
        <v>180</v>
      </c>
      <c r="C203" s="1122">
        <v>13</v>
      </c>
      <c r="D203" s="1129">
        <v>12</v>
      </c>
      <c r="E203" s="1130">
        <v>92.307692307692307</v>
      </c>
    </row>
    <row r="204" spans="1:5">
      <c r="A204" s="1809"/>
      <c r="B204" s="1114" t="s">
        <v>181</v>
      </c>
      <c r="C204" s="1122">
        <v>17</v>
      </c>
      <c r="D204" s="1129">
        <v>15</v>
      </c>
      <c r="E204" s="1130">
        <v>88.235294117647058</v>
      </c>
    </row>
    <row r="205" spans="1:5">
      <c r="A205" s="1809"/>
      <c r="B205" s="1114" t="s">
        <v>182</v>
      </c>
      <c r="C205" s="1122">
        <v>15</v>
      </c>
      <c r="D205" s="1129">
        <v>12</v>
      </c>
      <c r="E205" s="1130">
        <v>80</v>
      </c>
    </row>
    <row r="206" spans="1:5">
      <c r="A206" s="1809"/>
      <c r="B206" s="1114" t="s">
        <v>183</v>
      </c>
      <c r="C206" s="1122">
        <v>24</v>
      </c>
      <c r="D206" s="1129">
        <v>16</v>
      </c>
      <c r="E206" s="1130">
        <v>66.666666666666657</v>
      </c>
    </row>
    <row r="207" spans="1:5">
      <c r="A207" s="1809"/>
      <c r="B207" s="1114" t="s">
        <v>184</v>
      </c>
      <c r="C207" s="1122">
        <v>11</v>
      </c>
      <c r="D207" s="1129">
        <v>7</v>
      </c>
      <c r="E207" s="1130">
        <v>63.636363636363633</v>
      </c>
    </row>
    <row r="208" spans="1:5" ht="17.25" thickBot="1">
      <c r="A208" s="1365"/>
      <c r="B208" s="1115" t="s">
        <v>185</v>
      </c>
      <c r="C208" s="1131">
        <v>14</v>
      </c>
      <c r="D208" s="1132">
        <v>0</v>
      </c>
      <c r="E208" s="1133">
        <v>0</v>
      </c>
    </row>
    <row r="209" spans="1:5">
      <c r="A209" s="1808" t="s">
        <v>331</v>
      </c>
      <c r="B209" s="1117" t="s">
        <v>810</v>
      </c>
      <c r="C209" s="1123">
        <v>2264</v>
      </c>
      <c r="D209" s="1127">
        <v>1645</v>
      </c>
      <c r="E209" s="1128">
        <v>72.659010600706708</v>
      </c>
    </row>
    <row r="210" spans="1:5">
      <c r="A210" s="1809"/>
      <c r="B210" s="1114" t="s">
        <v>186</v>
      </c>
      <c r="C210" s="1122">
        <v>639</v>
      </c>
      <c r="D210" s="1129">
        <v>417</v>
      </c>
      <c r="E210" s="1130">
        <v>65.258215962441312</v>
      </c>
    </row>
    <row r="211" spans="1:5">
      <c r="A211" s="1809"/>
      <c r="B211" s="1114" t="s">
        <v>187</v>
      </c>
      <c r="C211" s="1122">
        <v>231</v>
      </c>
      <c r="D211" s="1129">
        <v>168</v>
      </c>
      <c r="E211" s="1130">
        <v>72.727272727272734</v>
      </c>
    </row>
    <row r="212" spans="1:5">
      <c r="A212" s="1809"/>
      <c r="B212" s="1114" t="s">
        <v>188</v>
      </c>
      <c r="C212" s="1122">
        <v>127</v>
      </c>
      <c r="D212" s="1129">
        <v>88</v>
      </c>
      <c r="E212" s="1130">
        <v>69.29133858267717</v>
      </c>
    </row>
    <row r="213" spans="1:5">
      <c r="A213" s="1809"/>
      <c r="B213" s="1114" t="s">
        <v>189</v>
      </c>
      <c r="C213" s="1122">
        <v>94</v>
      </c>
      <c r="D213" s="1129">
        <v>86</v>
      </c>
      <c r="E213" s="1130">
        <v>91.489361702127653</v>
      </c>
    </row>
    <row r="214" spans="1:5">
      <c r="A214" s="1809"/>
      <c r="B214" s="1114" t="s">
        <v>190</v>
      </c>
      <c r="C214" s="1122">
        <v>464</v>
      </c>
      <c r="D214" s="1129">
        <v>343</v>
      </c>
      <c r="E214" s="1130">
        <v>73.922413793103445</v>
      </c>
    </row>
    <row r="215" spans="1:5">
      <c r="A215" s="1809"/>
      <c r="B215" s="1114" t="s">
        <v>191</v>
      </c>
      <c r="C215" s="1122">
        <v>48</v>
      </c>
      <c r="D215" s="1129">
        <v>42</v>
      </c>
      <c r="E215" s="1130">
        <v>87.5</v>
      </c>
    </row>
    <row r="216" spans="1:5">
      <c r="A216" s="1809"/>
      <c r="B216" s="1114" t="s">
        <v>192</v>
      </c>
      <c r="C216" s="1122">
        <v>51</v>
      </c>
      <c r="D216" s="1129">
        <v>40</v>
      </c>
      <c r="E216" s="1130">
        <v>78.431372549019613</v>
      </c>
    </row>
    <row r="217" spans="1:5">
      <c r="A217" s="1809"/>
      <c r="B217" s="1114" t="s">
        <v>193</v>
      </c>
      <c r="C217" s="1122">
        <v>48</v>
      </c>
      <c r="D217" s="1129">
        <v>34</v>
      </c>
      <c r="E217" s="1130">
        <v>70.833333333333343</v>
      </c>
    </row>
    <row r="218" spans="1:5">
      <c r="A218" s="1809"/>
      <c r="B218" s="1114" t="s">
        <v>194</v>
      </c>
      <c r="C218" s="1122">
        <v>39</v>
      </c>
      <c r="D218" s="1129">
        <v>35</v>
      </c>
      <c r="E218" s="1130">
        <v>89.743589743589752</v>
      </c>
    </row>
    <row r="219" spans="1:5">
      <c r="A219" s="1809"/>
      <c r="B219" s="1114" t="s">
        <v>195</v>
      </c>
      <c r="C219" s="1122">
        <v>219</v>
      </c>
      <c r="D219" s="1129">
        <v>163</v>
      </c>
      <c r="E219" s="1130">
        <v>74.429223744292244</v>
      </c>
    </row>
    <row r="220" spans="1:5">
      <c r="A220" s="1809"/>
      <c r="B220" s="1114" t="s">
        <v>196</v>
      </c>
      <c r="C220" s="1122">
        <v>4</v>
      </c>
      <c r="D220" s="1129">
        <v>2</v>
      </c>
      <c r="E220" s="1130">
        <v>50</v>
      </c>
    </row>
    <row r="221" spans="1:5">
      <c r="A221" s="1809"/>
      <c r="B221" s="1114" t="s">
        <v>197</v>
      </c>
      <c r="C221" s="1122">
        <v>14</v>
      </c>
      <c r="D221" s="1129">
        <v>9</v>
      </c>
      <c r="E221" s="1130">
        <v>64.285714285714292</v>
      </c>
    </row>
    <row r="222" spans="1:5">
      <c r="A222" s="1809"/>
      <c r="B222" s="1114" t="s">
        <v>198</v>
      </c>
      <c r="C222" s="1122">
        <v>10</v>
      </c>
      <c r="D222" s="1129">
        <v>3</v>
      </c>
      <c r="E222" s="1130">
        <v>30</v>
      </c>
    </row>
    <row r="223" spans="1:5">
      <c r="A223" s="1809"/>
      <c r="B223" s="1114" t="s">
        <v>199</v>
      </c>
      <c r="C223" s="1122">
        <v>5</v>
      </c>
      <c r="D223" s="1129">
        <v>4</v>
      </c>
      <c r="E223" s="1130">
        <v>80</v>
      </c>
    </row>
    <row r="224" spans="1:5">
      <c r="A224" s="1809"/>
      <c r="B224" s="1114" t="s">
        <v>200</v>
      </c>
      <c r="C224" s="1122">
        <v>15</v>
      </c>
      <c r="D224" s="1129">
        <v>15</v>
      </c>
      <c r="E224" s="1130">
        <v>100</v>
      </c>
    </row>
    <row r="225" spans="1:5">
      <c r="A225" s="1809"/>
      <c r="B225" s="1114" t="s">
        <v>201</v>
      </c>
      <c r="C225" s="1122">
        <v>16</v>
      </c>
      <c r="D225" s="1129">
        <v>13</v>
      </c>
      <c r="E225" s="1130">
        <v>81.25</v>
      </c>
    </row>
    <row r="226" spans="1:5">
      <c r="A226" s="1809"/>
      <c r="B226" s="1114" t="s">
        <v>202</v>
      </c>
      <c r="C226" s="1122">
        <v>19</v>
      </c>
      <c r="D226" s="1129">
        <v>10</v>
      </c>
      <c r="E226" s="1130">
        <v>52.631578947368418</v>
      </c>
    </row>
    <row r="227" spans="1:5">
      <c r="A227" s="1809"/>
      <c r="B227" s="1114" t="s">
        <v>203</v>
      </c>
      <c r="C227" s="1122">
        <v>21</v>
      </c>
      <c r="D227" s="1129">
        <v>15</v>
      </c>
      <c r="E227" s="1130">
        <v>71.428571428571431</v>
      </c>
    </row>
    <row r="228" spans="1:5">
      <c r="A228" s="1809"/>
      <c r="B228" s="1114" t="s">
        <v>204</v>
      </c>
      <c r="C228" s="1122">
        <v>142</v>
      </c>
      <c r="D228" s="1129">
        <v>108</v>
      </c>
      <c r="E228" s="1130">
        <v>76.056338028169009</v>
      </c>
    </row>
    <row r="229" spans="1:5">
      <c r="A229" s="1809"/>
      <c r="B229" s="1114" t="s">
        <v>205</v>
      </c>
      <c r="C229" s="1122">
        <v>20</v>
      </c>
      <c r="D229" s="1129">
        <v>19</v>
      </c>
      <c r="E229" s="1130">
        <v>95</v>
      </c>
    </row>
    <row r="230" spans="1:5">
      <c r="A230" s="1809"/>
      <c r="B230" s="1114" t="s">
        <v>206</v>
      </c>
      <c r="C230" s="1122">
        <v>12</v>
      </c>
      <c r="D230" s="1129">
        <v>12</v>
      </c>
      <c r="E230" s="1130">
        <v>100</v>
      </c>
    </row>
    <row r="231" spans="1:5">
      <c r="A231" s="1809"/>
      <c r="B231" s="1114" t="s">
        <v>207</v>
      </c>
      <c r="C231" s="1122">
        <v>24</v>
      </c>
      <c r="D231" s="1129">
        <v>18</v>
      </c>
      <c r="E231" s="1130">
        <v>75</v>
      </c>
    </row>
    <row r="232" spans="1:5" ht="17.25" thickBot="1">
      <c r="A232" s="1365"/>
      <c r="B232" s="1115" t="s">
        <v>208</v>
      </c>
      <c r="C232" s="1131">
        <v>2</v>
      </c>
      <c r="D232" s="1132">
        <v>1</v>
      </c>
      <c r="E232" s="1133">
        <v>50</v>
      </c>
    </row>
    <row r="233" spans="1:5">
      <c r="A233" s="1808" t="s">
        <v>332</v>
      </c>
      <c r="B233" s="1117" t="s">
        <v>810</v>
      </c>
      <c r="C233" s="1123">
        <v>3562</v>
      </c>
      <c r="D233" s="1127">
        <v>2347</v>
      </c>
      <c r="E233" s="1128">
        <v>65.889949466591801</v>
      </c>
    </row>
    <row r="234" spans="1:5">
      <c r="A234" s="1809"/>
      <c r="B234" s="1114" t="s">
        <v>209</v>
      </c>
      <c r="C234" s="1122">
        <v>1087</v>
      </c>
      <c r="D234" s="1129">
        <v>752</v>
      </c>
      <c r="E234" s="1130">
        <v>69.181232750689972</v>
      </c>
    </row>
    <row r="235" spans="1:5">
      <c r="A235" s="1809"/>
      <c r="B235" s="1114" t="s">
        <v>210</v>
      </c>
      <c r="C235" s="1122">
        <v>349</v>
      </c>
      <c r="D235" s="1129">
        <v>262</v>
      </c>
      <c r="E235" s="1130">
        <v>75.071633237822354</v>
      </c>
    </row>
    <row r="236" spans="1:5">
      <c r="A236" s="1809"/>
      <c r="B236" s="1114" t="s">
        <v>211</v>
      </c>
      <c r="C236" s="1122">
        <v>113</v>
      </c>
      <c r="D236" s="1129">
        <v>76</v>
      </c>
      <c r="E236" s="1130">
        <v>67.256637168141594</v>
      </c>
    </row>
    <row r="237" spans="1:5">
      <c r="A237" s="1809"/>
      <c r="B237" s="1114" t="s">
        <v>212</v>
      </c>
      <c r="C237" s="1122">
        <v>139</v>
      </c>
      <c r="D237" s="1129">
        <v>101</v>
      </c>
      <c r="E237" s="1130">
        <v>72.661870503597129</v>
      </c>
    </row>
    <row r="238" spans="1:5">
      <c r="A238" s="1809"/>
      <c r="B238" s="1114" t="s">
        <v>213</v>
      </c>
      <c r="C238" s="1122">
        <v>975</v>
      </c>
      <c r="D238" s="1129">
        <v>555</v>
      </c>
      <c r="E238" s="1130">
        <v>56.92307692307692</v>
      </c>
    </row>
    <row r="239" spans="1:5">
      <c r="A239" s="1809"/>
      <c r="B239" s="1114" t="s">
        <v>214</v>
      </c>
      <c r="C239" s="1122">
        <v>95</v>
      </c>
      <c r="D239" s="1129">
        <v>58</v>
      </c>
      <c r="E239" s="1130">
        <v>61.05263157894737</v>
      </c>
    </row>
    <row r="240" spans="1:5">
      <c r="A240" s="1809"/>
      <c r="B240" s="1114" t="s">
        <v>215</v>
      </c>
      <c r="C240" s="1122">
        <v>197</v>
      </c>
      <c r="D240" s="1129">
        <v>123</v>
      </c>
      <c r="E240" s="1130">
        <v>62.43654822335025</v>
      </c>
    </row>
    <row r="241" spans="1:5">
      <c r="A241" s="1809"/>
      <c r="B241" s="1114" t="s">
        <v>216</v>
      </c>
      <c r="C241" s="1122">
        <v>362</v>
      </c>
      <c r="D241" s="1129">
        <v>238</v>
      </c>
      <c r="E241" s="1130">
        <v>65.745856353591165</v>
      </c>
    </row>
    <row r="242" spans="1:5">
      <c r="A242" s="1809"/>
      <c r="B242" s="1114" t="s">
        <v>217</v>
      </c>
      <c r="C242" s="1122">
        <v>12</v>
      </c>
      <c r="D242" s="1129">
        <v>9</v>
      </c>
      <c r="E242" s="1130">
        <v>75</v>
      </c>
    </row>
    <row r="243" spans="1:5">
      <c r="A243" s="1809"/>
      <c r="B243" s="1114" t="s">
        <v>218</v>
      </c>
      <c r="C243" s="1122">
        <v>58</v>
      </c>
      <c r="D243" s="1129">
        <v>50</v>
      </c>
      <c r="E243" s="1130">
        <v>86.206896551724128</v>
      </c>
    </row>
    <row r="244" spans="1:5">
      <c r="A244" s="1809"/>
      <c r="B244" s="1114" t="s">
        <v>219</v>
      </c>
      <c r="C244" s="1122">
        <v>25</v>
      </c>
      <c r="D244" s="1129">
        <v>19</v>
      </c>
      <c r="E244" s="1130">
        <v>76</v>
      </c>
    </row>
    <row r="245" spans="1:5">
      <c r="A245" s="1809"/>
      <c r="B245" s="1114" t="s">
        <v>124</v>
      </c>
      <c r="C245" s="1122">
        <v>32</v>
      </c>
      <c r="D245" s="1129">
        <v>15</v>
      </c>
      <c r="E245" s="1130">
        <v>46.875</v>
      </c>
    </row>
    <row r="246" spans="1:5">
      <c r="A246" s="1809"/>
      <c r="B246" s="1114" t="s">
        <v>220</v>
      </c>
      <c r="C246" s="1122">
        <v>17</v>
      </c>
      <c r="D246" s="1129">
        <v>9</v>
      </c>
      <c r="E246" s="1130">
        <v>52.941176470588239</v>
      </c>
    </row>
    <row r="247" spans="1:5">
      <c r="A247" s="1809"/>
      <c r="B247" s="1114" t="s">
        <v>221</v>
      </c>
      <c r="C247" s="1122">
        <v>20</v>
      </c>
      <c r="D247" s="1129">
        <v>18</v>
      </c>
      <c r="E247" s="1130">
        <v>90</v>
      </c>
    </row>
    <row r="248" spans="1:5">
      <c r="A248" s="1809"/>
      <c r="B248" s="1114" t="s">
        <v>222</v>
      </c>
      <c r="C248" s="1122">
        <v>16</v>
      </c>
      <c r="D248" s="1129">
        <v>9</v>
      </c>
      <c r="E248" s="1130">
        <v>56.25</v>
      </c>
    </row>
    <row r="249" spans="1:5">
      <c r="A249" s="1809"/>
      <c r="B249" s="1114" t="s">
        <v>223</v>
      </c>
      <c r="C249" s="1122">
        <v>17</v>
      </c>
      <c r="D249" s="1129">
        <v>12</v>
      </c>
      <c r="E249" s="1130">
        <v>70.588235294117652</v>
      </c>
    </row>
    <row r="250" spans="1:5">
      <c r="A250" s="1809"/>
      <c r="B250" s="1114" t="s">
        <v>224</v>
      </c>
      <c r="C250" s="1122">
        <v>34</v>
      </c>
      <c r="D250" s="1129">
        <v>28</v>
      </c>
      <c r="E250" s="1130">
        <v>82.35294117647058</v>
      </c>
    </row>
    <row r="251" spans="1:5" ht="17.25" thickBot="1">
      <c r="A251" s="1365"/>
      <c r="B251" s="1115" t="s">
        <v>225</v>
      </c>
      <c r="C251" s="1131">
        <v>14</v>
      </c>
      <c r="D251" s="1132">
        <v>13</v>
      </c>
      <c r="E251" s="1133">
        <v>92.857142857142861</v>
      </c>
    </row>
    <row r="252" spans="1:5">
      <c r="A252" s="1808" t="s">
        <v>333</v>
      </c>
      <c r="B252" s="1117" t="s">
        <v>810</v>
      </c>
      <c r="C252" s="1123">
        <v>584</v>
      </c>
      <c r="D252" s="1127">
        <v>472</v>
      </c>
      <c r="E252" s="1128">
        <v>80.821917808219183</v>
      </c>
    </row>
    <row r="253" spans="1:5">
      <c r="A253" s="1809"/>
      <c r="B253" s="1114" t="s">
        <v>849</v>
      </c>
      <c r="C253" s="1122">
        <v>445</v>
      </c>
      <c r="D253" s="1129">
        <v>350</v>
      </c>
      <c r="E253" s="1130">
        <v>78.651685393258433</v>
      </c>
    </row>
    <row r="254" spans="1:5" ht="17.25" thickBot="1">
      <c r="A254" s="1365"/>
      <c r="B254" s="1115" t="s">
        <v>850</v>
      </c>
      <c r="C254" s="1131">
        <v>139</v>
      </c>
      <c r="D254" s="1132">
        <v>122</v>
      </c>
      <c r="E254" s="1133">
        <v>87.769784172661872</v>
      </c>
    </row>
    <row r="255" spans="1:5">
      <c r="A255" s="1810" t="s">
        <v>1481</v>
      </c>
      <c r="B255" s="1810"/>
      <c r="C255" s="1810"/>
      <c r="D255" s="1810"/>
      <c r="E255" s="1810"/>
    </row>
    <row r="256" spans="1:5">
      <c r="A256" s="1112"/>
      <c r="B256" s="1116"/>
      <c r="C256" s="1112"/>
      <c r="D256" s="1112"/>
      <c r="E256" s="1112"/>
    </row>
    <row r="257" spans="1:5">
      <c r="A257" s="1112"/>
      <c r="B257" s="1116"/>
      <c r="C257" s="1112"/>
      <c r="D257" s="1112"/>
      <c r="E257" s="1112"/>
    </row>
    <row r="258" spans="1:5">
      <c r="A258" s="1112"/>
      <c r="B258" s="1116"/>
      <c r="C258" s="1112"/>
      <c r="D258" s="1112"/>
      <c r="E258" s="1112"/>
    </row>
    <row r="259" spans="1:5">
      <c r="A259" s="1112"/>
      <c r="B259" s="1116"/>
      <c r="C259" s="1112"/>
      <c r="D259" s="1112"/>
      <c r="E259" s="1112"/>
    </row>
    <row r="260" spans="1:5">
      <c r="A260" s="1112"/>
      <c r="B260" s="1116"/>
      <c r="C260" s="1112"/>
      <c r="D260" s="1112"/>
      <c r="E260" s="1112"/>
    </row>
    <row r="261" spans="1:5">
      <c r="A261" s="1112"/>
      <c r="B261" s="1116"/>
      <c r="C261" s="1112"/>
      <c r="D261" s="1112"/>
      <c r="E261" s="1112"/>
    </row>
    <row r="262" spans="1:5">
      <c r="A262" s="1112"/>
      <c r="B262" s="1116"/>
      <c r="C262" s="1112"/>
      <c r="D262" s="1112"/>
      <c r="E262" s="1112"/>
    </row>
    <row r="263" spans="1:5">
      <c r="A263" s="1112"/>
      <c r="B263" s="1116"/>
      <c r="C263" s="1112"/>
      <c r="D263" s="1112"/>
      <c r="E263" s="1112"/>
    </row>
    <row r="264" spans="1:5">
      <c r="A264" s="1112"/>
      <c r="B264" s="1116"/>
      <c r="C264" s="1112"/>
      <c r="D264" s="1112"/>
      <c r="E264" s="1112"/>
    </row>
    <row r="265" spans="1:5">
      <c r="A265" s="1112"/>
      <c r="B265" s="1116"/>
      <c r="C265" s="1112"/>
      <c r="D265" s="1112"/>
      <c r="E265" s="1112"/>
    </row>
    <row r="266" spans="1:5">
      <c r="A266" s="1112"/>
      <c r="B266" s="1116"/>
      <c r="C266" s="1112"/>
      <c r="D266" s="1112"/>
      <c r="E266" s="1112"/>
    </row>
    <row r="267" spans="1:5">
      <c r="A267" s="1112"/>
      <c r="B267" s="1116"/>
      <c r="C267" s="1112"/>
      <c r="D267" s="1112"/>
      <c r="E267" s="1112"/>
    </row>
    <row r="268" spans="1:5">
      <c r="A268" s="1112"/>
      <c r="B268" s="1116"/>
      <c r="C268" s="1112"/>
      <c r="D268" s="1112"/>
      <c r="E268" s="1112"/>
    </row>
    <row r="269" spans="1:5">
      <c r="A269" s="1112"/>
      <c r="B269" s="1116"/>
      <c r="C269" s="1112"/>
      <c r="D269" s="1112"/>
      <c r="E269" s="1112"/>
    </row>
    <row r="270" spans="1:5">
      <c r="A270" s="1112"/>
      <c r="B270" s="1116"/>
      <c r="C270" s="1112"/>
      <c r="D270" s="1112"/>
      <c r="E270" s="1112"/>
    </row>
    <row r="271" spans="1:5">
      <c r="A271" s="1112"/>
      <c r="B271" s="1116"/>
      <c r="C271" s="1112"/>
      <c r="D271" s="1112"/>
      <c r="E271" s="1112"/>
    </row>
    <row r="272" spans="1:5">
      <c r="A272" s="1112"/>
      <c r="B272" s="1116"/>
      <c r="C272" s="1112"/>
      <c r="D272" s="1112"/>
      <c r="E272" s="1112"/>
    </row>
    <row r="273" spans="1:5">
      <c r="A273" s="1112"/>
      <c r="B273" s="1116"/>
      <c r="C273" s="1112"/>
      <c r="D273" s="1112"/>
      <c r="E273" s="1112"/>
    </row>
    <row r="274" spans="1:5">
      <c r="A274" s="1112"/>
      <c r="B274" s="1116"/>
      <c r="C274" s="1112"/>
      <c r="D274" s="1112"/>
      <c r="E274" s="1112"/>
    </row>
    <row r="275" spans="1:5">
      <c r="A275" s="1112"/>
      <c r="B275" s="1116"/>
      <c r="C275" s="1112"/>
      <c r="D275" s="1112"/>
      <c r="E275" s="1112"/>
    </row>
    <row r="276" spans="1:5">
      <c r="A276" s="1112"/>
      <c r="B276" s="1116"/>
      <c r="C276" s="1112"/>
      <c r="D276" s="1112"/>
      <c r="E276" s="1112"/>
    </row>
    <row r="277" spans="1:5">
      <c r="A277" s="1112"/>
      <c r="B277" s="1116"/>
      <c r="C277" s="1112"/>
      <c r="D277" s="1112"/>
      <c r="E277" s="1112"/>
    </row>
    <row r="278" spans="1:5">
      <c r="A278" s="1112"/>
      <c r="B278" s="1116"/>
      <c r="C278" s="1112"/>
      <c r="D278" s="1112"/>
      <c r="E278" s="1112"/>
    </row>
    <row r="279" spans="1:5">
      <c r="A279" s="1112"/>
      <c r="B279" s="1116"/>
      <c r="C279" s="1112"/>
      <c r="D279" s="1112"/>
      <c r="E279" s="1112"/>
    </row>
    <row r="280" spans="1:5">
      <c r="A280" s="1112"/>
      <c r="B280" s="1116"/>
      <c r="C280" s="1112"/>
      <c r="D280" s="1112"/>
      <c r="E280" s="1112"/>
    </row>
    <row r="281" spans="1:5">
      <c r="A281" s="1112"/>
      <c r="B281" s="1116"/>
      <c r="C281" s="1112"/>
      <c r="D281" s="1112"/>
      <c r="E281" s="1112"/>
    </row>
    <row r="282" spans="1:5">
      <c r="A282" s="1112"/>
      <c r="B282" s="1116"/>
      <c r="C282" s="1112"/>
      <c r="D282" s="1112"/>
      <c r="E282" s="1112"/>
    </row>
    <row r="283" spans="1:5">
      <c r="A283" s="1112"/>
      <c r="B283" s="1116"/>
      <c r="C283" s="1112"/>
      <c r="D283" s="1112"/>
      <c r="E283" s="1112"/>
    </row>
    <row r="284" spans="1:5">
      <c r="A284" s="1112"/>
      <c r="B284" s="1116"/>
      <c r="C284" s="1112"/>
      <c r="D284" s="1112"/>
      <c r="E284" s="1112"/>
    </row>
    <row r="285" spans="1:5">
      <c r="A285" s="1112"/>
      <c r="B285" s="1116"/>
      <c r="C285" s="1112"/>
      <c r="D285" s="1112"/>
      <c r="E285" s="1112"/>
    </row>
    <row r="286" spans="1:5">
      <c r="A286" s="1112"/>
      <c r="B286" s="1116"/>
      <c r="C286" s="1112"/>
      <c r="D286" s="1112"/>
      <c r="E286" s="1112"/>
    </row>
    <row r="287" spans="1:5">
      <c r="A287" s="1112"/>
      <c r="B287" s="1116"/>
      <c r="C287" s="1112"/>
      <c r="D287" s="1112"/>
      <c r="E287" s="1112"/>
    </row>
    <row r="288" spans="1:5">
      <c r="A288" s="1112"/>
      <c r="B288" s="1116"/>
      <c r="C288" s="1112"/>
      <c r="D288" s="1112"/>
      <c r="E288" s="1112"/>
    </row>
    <row r="289" spans="1:5">
      <c r="A289" s="1112"/>
      <c r="B289" s="1116"/>
      <c r="C289" s="1112"/>
      <c r="D289" s="1112"/>
      <c r="E289" s="1112"/>
    </row>
    <row r="290" spans="1:5">
      <c r="A290" s="1112"/>
      <c r="B290" s="1116"/>
      <c r="C290" s="1112"/>
      <c r="D290" s="1112"/>
      <c r="E290" s="1112"/>
    </row>
    <row r="291" spans="1:5">
      <c r="A291" s="1112"/>
      <c r="B291" s="1116"/>
      <c r="C291" s="1112"/>
      <c r="D291" s="1112"/>
      <c r="E291" s="1112"/>
    </row>
    <row r="292" spans="1:5">
      <c r="A292" s="1112"/>
      <c r="B292" s="1116"/>
      <c r="C292" s="1112"/>
      <c r="D292" s="1112"/>
      <c r="E292" s="1112"/>
    </row>
    <row r="293" spans="1:5">
      <c r="A293" s="1112"/>
      <c r="B293" s="1116"/>
      <c r="C293" s="1112"/>
      <c r="D293" s="1112"/>
      <c r="E293" s="1112"/>
    </row>
    <row r="294" spans="1:5">
      <c r="A294" s="1112"/>
      <c r="B294" s="1116"/>
      <c r="C294" s="1112"/>
      <c r="D294" s="1112"/>
      <c r="E294" s="1112"/>
    </row>
    <row r="295" spans="1:5">
      <c r="A295" s="1112"/>
      <c r="B295" s="1116"/>
      <c r="C295" s="1112"/>
      <c r="D295" s="1112"/>
      <c r="E295" s="1112"/>
    </row>
    <row r="296" spans="1:5">
      <c r="A296" s="1112"/>
      <c r="B296" s="1116"/>
      <c r="C296" s="1112"/>
      <c r="D296" s="1112"/>
      <c r="E296" s="1112"/>
    </row>
    <row r="297" spans="1:5">
      <c r="A297" s="1112"/>
      <c r="B297" s="1116"/>
      <c r="C297" s="1112"/>
      <c r="D297" s="1112"/>
      <c r="E297" s="1112"/>
    </row>
    <row r="298" spans="1:5">
      <c r="A298" s="1112"/>
      <c r="B298" s="1116"/>
      <c r="C298" s="1112"/>
      <c r="D298" s="1112"/>
      <c r="E298" s="1112"/>
    </row>
    <row r="299" spans="1:5">
      <c r="A299" s="1112"/>
      <c r="B299" s="1116"/>
      <c r="C299" s="1112"/>
      <c r="D299" s="1112"/>
      <c r="E299" s="1112"/>
    </row>
    <row r="300" spans="1:5">
      <c r="A300" s="1112"/>
      <c r="B300" s="1116"/>
      <c r="C300" s="1112"/>
      <c r="D300" s="1112"/>
      <c r="E300" s="1112"/>
    </row>
    <row r="301" spans="1:5">
      <c r="A301" s="1112"/>
      <c r="B301" s="1116"/>
      <c r="C301" s="1112"/>
      <c r="D301" s="1112"/>
      <c r="E301" s="1112"/>
    </row>
    <row r="302" spans="1:5">
      <c r="A302" s="1112"/>
      <c r="B302" s="1116"/>
      <c r="C302" s="1112"/>
      <c r="D302" s="1112"/>
      <c r="E302" s="1112"/>
    </row>
    <row r="303" spans="1:5">
      <c r="A303" s="1112"/>
      <c r="B303" s="1116"/>
      <c r="C303" s="1112"/>
      <c r="D303" s="1112"/>
      <c r="E303" s="1112"/>
    </row>
    <row r="304" spans="1:5">
      <c r="A304" s="1112"/>
      <c r="B304" s="1116"/>
      <c r="C304" s="1112"/>
      <c r="D304" s="1112"/>
      <c r="E304" s="1112"/>
    </row>
    <row r="305" spans="1:5">
      <c r="A305" s="1112"/>
      <c r="B305" s="1116"/>
      <c r="C305" s="1112"/>
      <c r="D305" s="1112"/>
      <c r="E305" s="1112"/>
    </row>
    <row r="306" spans="1:5">
      <c r="A306" s="1112"/>
      <c r="B306" s="1116"/>
      <c r="C306" s="1112"/>
      <c r="D306" s="1112"/>
      <c r="E306" s="1112"/>
    </row>
    <row r="307" spans="1:5">
      <c r="A307" s="1112"/>
      <c r="B307" s="1116"/>
      <c r="C307" s="1112"/>
      <c r="D307" s="1112"/>
      <c r="E307" s="1112"/>
    </row>
    <row r="308" spans="1:5">
      <c r="A308" s="1112"/>
      <c r="B308" s="1116"/>
      <c r="C308" s="1112"/>
      <c r="D308" s="1112"/>
      <c r="E308" s="1112"/>
    </row>
    <row r="309" spans="1:5">
      <c r="A309" s="1112"/>
      <c r="B309" s="1116"/>
      <c r="C309" s="1112"/>
      <c r="D309" s="1112"/>
      <c r="E309" s="1112"/>
    </row>
    <row r="310" spans="1:5">
      <c r="A310" s="1112"/>
      <c r="B310" s="1116"/>
      <c r="C310" s="1112"/>
      <c r="D310" s="1112"/>
      <c r="E310" s="1112"/>
    </row>
    <row r="311" spans="1:5">
      <c r="A311" s="1112"/>
      <c r="B311" s="1116"/>
      <c r="C311" s="1112"/>
      <c r="D311" s="1112"/>
      <c r="E311" s="1112"/>
    </row>
    <row r="312" spans="1:5">
      <c r="A312" s="1112"/>
      <c r="B312" s="1116"/>
      <c r="C312" s="1112"/>
      <c r="D312" s="1112"/>
      <c r="E312" s="1112"/>
    </row>
    <row r="313" spans="1:5">
      <c r="A313" s="1112"/>
      <c r="B313" s="1116"/>
      <c r="C313" s="1112"/>
      <c r="D313" s="1112"/>
      <c r="E313" s="1112"/>
    </row>
    <row r="314" spans="1:5">
      <c r="A314" s="1112"/>
      <c r="B314" s="1116"/>
      <c r="C314" s="1112"/>
      <c r="D314" s="1112"/>
      <c r="E314" s="1112"/>
    </row>
    <row r="315" spans="1:5">
      <c r="A315" s="1112"/>
      <c r="B315" s="1116"/>
      <c r="C315" s="1112"/>
      <c r="D315" s="1112"/>
      <c r="E315" s="1112"/>
    </row>
    <row r="316" spans="1:5">
      <c r="A316" s="1112"/>
      <c r="B316" s="1116"/>
      <c r="C316" s="1112"/>
      <c r="D316" s="1112"/>
      <c r="E316" s="1112"/>
    </row>
    <row r="317" spans="1:5">
      <c r="A317" s="1112"/>
      <c r="B317" s="1116"/>
      <c r="C317" s="1112"/>
      <c r="D317" s="1112"/>
      <c r="E317" s="1112"/>
    </row>
    <row r="318" spans="1:5">
      <c r="A318" s="1112"/>
      <c r="B318" s="1116"/>
      <c r="C318" s="1112"/>
      <c r="D318" s="1112"/>
      <c r="E318" s="1112"/>
    </row>
    <row r="319" spans="1:5">
      <c r="A319" s="1112"/>
      <c r="B319" s="1116"/>
      <c r="C319" s="1112"/>
      <c r="D319" s="1112"/>
      <c r="E319" s="1112"/>
    </row>
    <row r="320" spans="1:5">
      <c r="A320" s="1112"/>
      <c r="B320" s="1116"/>
      <c r="C320" s="1112"/>
      <c r="D320" s="1112"/>
      <c r="E320" s="1112"/>
    </row>
    <row r="321" spans="1:5">
      <c r="A321" s="1112"/>
      <c r="B321" s="1116"/>
      <c r="C321" s="1112"/>
      <c r="D321" s="1112"/>
      <c r="E321" s="1112"/>
    </row>
    <row r="322" spans="1:5">
      <c r="A322" s="1112"/>
      <c r="B322" s="1116"/>
      <c r="C322" s="1112"/>
      <c r="D322" s="1112"/>
      <c r="E322" s="1112"/>
    </row>
    <row r="323" spans="1:5">
      <c r="A323" s="1112"/>
      <c r="B323" s="1116"/>
      <c r="C323" s="1112"/>
      <c r="D323" s="1112"/>
      <c r="E323" s="1112"/>
    </row>
    <row r="324" spans="1:5">
      <c r="A324" s="1112"/>
      <c r="B324" s="1116"/>
      <c r="C324" s="1112"/>
      <c r="D324" s="1112"/>
      <c r="E324" s="1112"/>
    </row>
    <row r="325" spans="1:5">
      <c r="A325" s="1112"/>
      <c r="B325" s="1116"/>
      <c r="C325" s="1112"/>
      <c r="D325" s="1112"/>
      <c r="E325" s="1112"/>
    </row>
    <row r="326" spans="1:5">
      <c r="A326" s="1112"/>
      <c r="B326" s="1116"/>
      <c r="C326" s="1112"/>
      <c r="D326" s="1112"/>
      <c r="E326" s="1112"/>
    </row>
    <row r="327" spans="1:5">
      <c r="A327" s="1112"/>
      <c r="B327" s="1116"/>
      <c r="C327" s="1112"/>
      <c r="D327" s="1112"/>
      <c r="E327" s="1112"/>
    </row>
    <row r="328" spans="1:5">
      <c r="A328" s="1112"/>
      <c r="B328" s="1116"/>
      <c r="C328" s="1112"/>
      <c r="D328" s="1112"/>
      <c r="E328" s="1112"/>
    </row>
    <row r="329" spans="1:5">
      <c r="A329" s="1112"/>
      <c r="B329" s="1116"/>
      <c r="C329" s="1112"/>
      <c r="D329" s="1112"/>
      <c r="E329" s="1112"/>
    </row>
    <row r="330" spans="1:5">
      <c r="A330" s="1112"/>
      <c r="B330" s="1116"/>
      <c r="C330" s="1112"/>
      <c r="D330" s="1112"/>
      <c r="E330" s="1112"/>
    </row>
    <row r="331" spans="1:5">
      <c r="A331" s="1112"/>
      <c r="B331" s="1116"/>
      <c r="C331" s="1112"/>
      <c r="D331" s="1112"/>
      <c r="E331" s="1112"/>
    </row>
    <row r="332" spans="1:5">
      <c r="A332" s="1112"/>
      <c r="B332" s="1116"/>
      <c r="C332" s="1112"/>
      <c r="D332" s="1112"/>
      <c r="E332" s="1112"/>
    </row>
    <row r="333" spans="1:5">
      <c r="A333" s="1112"/>
      <c r="B333" s="1116"/>
      <c r="C333" s="1112"/>
      <c r="D333" s="1112"/>
      <c r="E333" s="1112"/>
    </row>
    <row r="334" spans="1:5">
      <c r="A334" s="1112"/>
      <c r="B334" s="1116"/>
      <c r="C334" s="1112"/>
      <c r="D334" s="1112"/>
      <c r="E334" s="1112"/>
    </row>
    <row r="335" spans="1:5">
      <c r="A335" s="1112"/>
      <c r="B335" s="1116"/>
      <c r="C335" s="1112"/>
      <c r="D335" s="1112"/>
      <c r="E335" s="1112"/>
    </row>
    <row r="336" spans="1:5">
      <c r="A336" s="1112"/>
      <c r="B336" s="1116"/>
      <c r="C336" s="1112"/>
      <c r="D336" s="1112"/>
      <c r="E336" s="1112"/>
    </row>
    <row r="337" spans="1:5">
      <c r="A337" s="1112"/>
      <c r="B337" s="1116"/>
      <c r="C337" s="1112"/>
      <c r="D337" s="1112"/>
      <c r="E337" s="1112"/>
    </row>
    <row r="338" spans="1:5">
      <c r="A338" s="1112"/>
      <c r="B338" s="1116"/>
      <c r="C338" s="1112"/>
      <c r="D338" s="1112"/>
      <c r="E338" s="1112"/>
    </row>
    <row r="339" spans="1:5">
      <c r="A339" s="1112"/>
      <c r="B339" s="1116"/>
      <c r="C339" s="1112"/>
      <c r="D339" s="1112"/>
      <c r="E339" s="1112"/>
    </row>
    <row r="340" spans="1:5">
      <c r="A340" s="1112"/>
      <c r="B340" s="1116"/>
      <c r="C340" s="1112"/>
      <c r="D340" s="1112"/>
      <c r="E340" s="1112"/>
    </row>
    <row r="341" spans="1:5">
      <c r="A341" s="1112"/>
      <c r="B341" s="1116"/>
      <c r="C341" s="1112"/>
      <c r="D341" s="1112"/>
      <c r="E341" s="1112"/>
    </row>
    <row r="342" spans="1:5">
      <c r="A342" s="1112"/>
      <c r="B342" s="1116"/>
      <c r="C342" s="1112"/>
      <c r="D342" s="1112"/>
      <c r="E342" s="1112"/>
    </row>
    <row r="343" spans="1:5">
      <c r="A343" s="1112"/>
      <c r="B343" s="1116"/>
      <c r="C343" s="1112"/>
      <c r="D343" s="1112"/>
      <c r="E343" s="1112"/>
    </row>
  </sheetData>
  <mergeCells count="25">
    <mergeCell ref="A7:B7"/>
    <mergeCell ref="A8:A33"/>
    <mergeCell ref="A34:A50"/>
    <mergeCell ref="A1:E1"/>
    <mergeCell ref="A4:D4"/>
    <mergeCell ref="A5:B6"/>
    <mergeCell ref="C5:C6"/>
    <mergeCell ref="D5:D6"/>
    <mergeCell ref="E5:E6"/>
    <mergeCell ref="A51:A59"/>
    <mergeCell ref="A60:A70"/>
    <mergeCell ref="A71:A76"/>
    <mergeCell ref="A77:A82"/>
    <mergeCell ref="A83:A88"/>
    <mergeCell ref="A89:A90"/>
    <mergeCell ref="A91:A122"/>
    <mergeCell ref="A123:A141"/>
    <mergeCell ref="A255:E255"/>
    <mergeCell ref="A155:A170"/>
    <mergeCell ref="A171:A185"/>
    <mergeCell ref="A186:A208"/>
    <mergeCell ref="A209:A232"/>
    <mergeCell ref="A233:A251"/>
    <mergeCell ref="A252:A254"/>
    <mergeCell ref="A142:A154"/>
  </mergeCells>
  <phoneticPr fontId="40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dimension ref="A1:T70"/>
  <sheetViews>
    <sheetView topLeftCell="A22" workbookViewId="0">
      <selection activeCell="M68" sqref="M68"/>
    </sheetView>
  </sheetViews>
  <sheetFormatPr defaultRowHeight="16.5"/>
  <sheetData>
    <row r="1" spans="1:12" ht="25.5">
      <c r="A1" s="1827" t="s">
        <v>1482</v>
      </c>
      <c r="B1" s="1827"/>
      <c r="C1" s="1827"/>
      <c r="D1" s="1827"/>
      <c r="E1" s="1827"/>
      <c r="F1" s="1827"/>
      <c r="G1" s="1827"/>
      <c r="H1" s="1827"/>
      <c r="I1" s="1827"/>
      <c r="J1" s="1827"/>
      <c r="K1" s="1827"/>
      <c r="L1" s="1827"/>
    </row>
    <row r="2" spans="1:12">
      <c r="A2" s="1828" t="s">
        <v>1483</v>
      </c>
      <c r="B2" s="1828"/>
      <c r="C2" s="1828"/>
      <c r="D2" s="1828"/>
      <c r="E2" s="1828"/>
      <c r="F2" s="1828"/>
      <c r="G2" s="1828"/>
      <c r="H2" s="1828"/>
      <c r="I2" s="1828"/>
      <c r="J2" s="1828"/>
      <c r="K2" s="1828"/>
      <c r="L2" s="1828"/>
    </row>
    <row r="3" spans="1:12" ht="17.25" thickBot="1">
      <c r="A3" s="1829"/>
      <c r="B3" s="1829"/>
      <c r="C3" s="1829"/>
      <c r="D3" s="1829"/>
      <c r="E3" s="1829"/>
      <c r="F3" s="1830"/>
      <c r="G3" s="1830"/>
      <c r="H3" s="1830"/>
      <c r="I3" s="1830"/>
      <c r="J3" s="1831" t="s">
        <v>1484</v>
      </c>
      <c r="K3" s="1831"/>
      <c r="L3" s="1831"/>
    </row>
    <row r="4" spans="1:12" ht="17.25" thickTop="1">
      <c r="A4" s="1822" t="s">
        <v>1485</v>
      </c>
      <c r="B4" s="1824" t="s">
        <v>24</v>
      </c>
      <c r="C4" s="1824" t="s">
        <v>1486</v>
      </c>
      <c r="D4" s="1824"/>
      <c r="E4" s="1824"/>
      <c r="F4" s="1824"/>
      <c r="G4" s="1824"/>
      <c r="H4" s="1824" t="s">
        <v>1487</v>
      </c>
      <c r="I4" s="1824"/>
      <c r="J4" s="1824"/>
      <c r="K4" s="1824"/>
      <c r="L4" s="1826"/>
    </row>
    <row r="5" spans="1:12">
      <c r="A5" s="1823"/>
      <c r="B5" s="1825"/>
      <c r="C5" s="1825" t="s">
        <v>810</v>
      </c>
      <c r="D5" s="1825"/>
      <c r="E5" s="1140" t="s">
        <v>1488</v>
      </c>
      <c r="F5" s="1140" t="s">
        <v>391</v>
      </c>
      <c r="G5" s="1140" t="s">
        <v>392</v>
      </c>
      <c r="H5" s="1825" t="s">
        <v>810</v>
      </c>
      <c r="I5" s="1825"/>
      <c r="J5" s="1141" t="s">
        <v>435</v>
      </c>
      <c r="K5" s="1140" t="s">
        <v>436</v>
      </c>
      <c r="L5" s="1142" t="s">
        <v>1489</v>
      </c>
    </row>
    <row r="6" spans="1:12">
      <c r="A6" s="1820">
        <v>2000</v>
      </c>
      <c r="B6" s="1821">
        <v>3969179</v>
      </c>
      <c r="C6" s="1143" t="s">
        <v>227</v>
      </c>
      <c r="D6" s="1144">
        <v>1891965</v>
      </c>
      <c r="E6" s="1144">
        <v>622098</v>
      </c>
      <c r="F6" s="1144">
        <v>626100</v>
      </c>
      <c r="G6" s="1144">
        <v>643767</v>
      </c>
      <c r="H6" s="1143" t="s">
        <v>227</v>
      </c>
      <c r="I6" s="1144">
        <v>2077214</v>
      </c>
      <c r="J6" s="1145">
        <v>673556</v>
      </c>
      <c r="K6" s="1145">
        <v>694262</v>
      </c>
      <c r="L6" s="1146">
        <v>709396</v>
      </c>
    </row>
    <row r="7" spans="1:12">
      <c r="A7" s="1820"/>
      <c r="B7" s="1821"/>
      <c r="C7" s="1143" t="s">
        <v>49</v>
      </c>
      <c r="D7" s="1144">
        <v>992352</v>
      </c>
      <c r="E7" s="1144">
        <v>325856</v>
      </c>
      <c r="F7" s="1144">
        <v>330941</v>
      </c>
      <c r="G7" s="1144">
        <v>335555</v>
      </c>
      <c r="H7" s="1143" t="s">
        <v>49</v>
      </c>
      <c r="I7" s="1144">
        <v>1102009</v>
      </c>
      <c r="J7" s="1145">
        <v>355177</v>
      </c>
      <c r="K7" s="1144">
        <v>368619</v>
      </c>
      <c r="L7" s="1147">
        <v>378213</v>
      </c>
    </row>
    <row r="8" spans="1:12">
      <c r="A8" s="1820"/>
      <c r="B8" s="1821"/>
      <c r="C8" s="1143" t="s">
        <v>228</v>
      </c>
      <c r="D8" s="1144">
        <v>899613</v>
      </c>
      <c r="E8" s="1144">
        <v>296242</v>
      </c>
      <c r="F8" s="1144">
        <v>295159</v>
      </c>
      <c r="G8" s="1144">
        <v>308212</v>
      </c>
      <c r="H8" s="1143" t="s">
        <v>228</v>
      </c>
      <c r="I8" s="1144">
        <v>975205</v>
      </c>
      <c r="J8" s="1145">
        <v>318379</v>
      </c>
      <c r="K8" s="1144">
        <v>325643</v>
      </c>
      <c r="L8" s="1147">
        <v>331183</v>
      </c>
    </row>
    <row r="9" spans="1:12">
      <c r="A9" s="1820">
        <v>2001</v>
      </c>
      <c r="B9" s="1821">
        <v>3846860</v>
      </c>
      <c r="C9" s="1143" t="s">
        <v>227</v>
      </c>
      <c r="D9" s="1144">
        <v>1838595</v>
      </c>
      <c r="E9" s="1144">
        <v>596105</v>
      </c>
      <c r="F9" s="1144">
        <v>617730</v>
      </c>
      <c r="G9" s="1144">
        <v>624760</v>
      </c>
      <c r="H9" s="1143" t="s">
        <v>227</v>
      </c>
      <c r="I9" s="1144">
        <v>2008265</v>
      </c>
      <c r="J9" s="1145">
        <v>643272</v>
      </c>
      <c r="K9" s="1145">
        <v>672080</v>
      </c>
      <c r="L9" s="1146">
        <v>692913</v>
      </c>
    </row>
    <row r="10" spans="1:12">
      <c r="A10" s="1820"/>
      <c r="B10" s="1821"/>
      <c r="C10" s="1143" t="s">
        <v>49</v>
      </c>
      <c r="D10" s="1144">
        <v>963901</v>
      </c>
      <c r="E10" s="1144">
        <v>310820</v>
      </c>
      <c r="F10" s="1144">
        <v>323317</v>
      </c>
      <c r="G10" s="1144">
        <v>329764</v>
      </c>
      <c r="H10" s="1143" t="s">
        <v>49</v>
      </c>
      <c r="I10" s="1144">
        <v>1056810</v>
      </c>
      <c r="J10" s="1145">
        <v>335411</v>
      </c>
      <c r="K10" s="1144">
        <v>353803</v>
      </c>
      <c r="L10" s="1147">
        <v>367596</v>
      </c>
    </row>
    <row r="11" spans="1:12">
      <c r="A11" s="1820"/>
      <c r="B11" s="1821"/>
      <c r="C11" s="1143" t="s">
        <v>228</v>
      </c>
      <c r="D11" s="1144">
        <v>874694</v>
      </c>
      <c r="E11" s="1144">
        <v>285285</v>
      </c>
      <c r="F11" s="1144">
        <v>294413</v>
      </c>
      <c r="G11" s="1144">
        <v>294996</v>
      </c>
      <c r="H11" s="1143" t="s">
        <v>228</v>
      </c>
      <c r="I11" s="1144">
        <v>951455</v>
      </c>
      <c r="J11" s="1145">
        <v>307861</v>
      </c>
      <c r="K11" s="1144">
        <v>318277</v>
      </c>
      <c r="L11" s="1147">
        <v>325317</v>
      </c>
    </row>
    <row r="12" spans="1:12">
      <c r="A12" s="1820">
        <v>2002</v>
      </c>
      <c r="B12" s="1821">
        <v>3682604</v>
      </c>
      <c r="C12" s="1143" t="s">
        <v>227</v>
      </c>
      <c r="D12" s="1144">
        <v>1746119</v>
      </c>
      <c r="E12" s="1144">
        <v>533117</v>
      </c>
      <c r="F12" s="1144">
        <v>594547</v>
      </c>
      <c r="G12" s="1144">
        <v>618455</v>
      </c>
      <c r="H12" s="1143" t="s">
        <v>227</v>
      </c>
      <c r="I12" s="1144">
        <v>1936485</v>
      </c>
      <c r="J12" s="1145">
        <v>623549</v>
      </c>
      <c r="K12" s="1144">
        <v>642529</v>
      </c>
      <c r="L12" s="1147">
        <v>670407</v>
      </c>
    </row>
    <row r="13" spans="1:12">
      <c r="A13" s="1820"/>
      <c r="B13" s="1821"/>
      <c r="C13" s="1143" t="s">
        <v>49</v>
      </c>
      <c r="D13" s="1144">
        <v>912110</v>
      </c>
      <c r="E13" s="1144">
        <v>278405</v>
      </c>
      <c r="F13" s="1144">
        <v>310049</v>
      </c>
      <c r="G13" s="1144">
        <v>323656</v>
      </c>
      <c r="H13" s="1143" t="s">
        <v>49</v>
      </c>
      <c r="I13" s="1144">
        <v>1016151</v>
      </c>
      <c r="J13" s="1145">
        <v>328637</v>
      </c>
      <c r="K13" s="1144">
        <v>335138</v>
      </c>
      <c r="L13" s="1147">
        <v>352376</v>
      </c>
    </row>
    <row r="14" spans="1:12">
      <c r="A14" s="1820"/>
      <c r="B14" s="1821"/>
      <c r="C14" s="1143" t="s">
        <v>228</v>
      </c>
      <c r="D14" s="1144">
        <v>834009</v>
      </c>
      <c r="E14" s="1144">
        <v>254712</v>
      </c>
      <c r="F14" s="1144">
        <v>284498</v>
      </c>
      <c r="G14" s="1144">
        <v>294799</v>
      </c>
      <c r="H14" s="1143" t="s">
        <v>228</v>
      </c>
      <c r="I14" s="1144">
        <v>920334</v>
      </c>
      <c r="J14" s="1145">
        <v>294912</v>
      </c>
      <c r="K14" s="1144">
        <v>307391</v>
      </c>
      <c r="L14" s="1147">
        <v>318031</v>
      </c>
    </row>
    <row r="15" spans="1:12">
      <c r="A15" s="1820">
        <v>2003</v>
      </c>
      <c r="B15" s="1821">
        <v>3502786</v>
      </c>
      <c r="C15" s="1143" t="s">
        <v>227</v>
      </c>
      <c r="D15" s="1144">
        <v>1619102</v>
      </c>
      <c r="E15" s="1144">
        <v>494291</v>
      </c>
      <c r="F15" s="1144">
        <v>531559</v>
      </c>
      <c r="G15" s="1144">
        <v>593252</v>
      </c>
      <c r="H15" s="1143" t="s">
        <v>227</v>
      </c>
      <c r="I15" s="1144">
        <v>1883684</v>
      </c>
      <c r="J15" s="1145">
        <v>619580</v>
      </c>
      <c r="K15" s="1144">
        <v>622535</v>
      </c>
      <c r="L15" s="1147">
        <v>641569</v>
      </c>
    </row>
    <row r="16" spans="1:12">
      <c r="A16" s="1820"/>
      <c r="B16" s="1821"/>
      <c r="C16" s="1143" t="s">
        <v>49</v>
      </c>
      <c r="D16" s="1144">
        <v>845014</v>
      </c>
      <c r="E16" s="1144">
        <v>257759</v>
      </c>
      <c r="F16" s="1144">
        <v>277752</v>
      </c>
      <c r="G16" s="1144">
        <v>309503</v>
      </c>
      <c r="H16" s="1143" t="s">
        <v>49</v>
      </c>
      <c r="I16" s="1144">
        <v>986836</v>
      </c>
      <c r="J16" s="1145">
        <v>324222</v>
      </c>
      <c r="K16" s="1144">
        <v>327691</v>
      </c>
      <c r="L16" s="1147">
        <v>334923</v>
      </c>
    </row>
    <row r="17" spans="1:12">
      <c r="A17" s="1820"/>
      <c r="B17" s="1821"/>
      <c r="C17" s="1143" t="s">
        <v>228</v>
      </c>
      <c r="D17" s="1144">
        <v>774088</v>
      </c>
      <c r="E17" s="1144">
        <v>236532</v>
      </c>
      <c r="F17" s="1144">
        <v>253807</v>
      </c>
      <c r="G17" s="1144">
        <v>283749</v>
      </c>
      <c r="H17" s="1143" t="s">
        <v>228</v>
      </c>
      <c r="I17" s="1144">
        <v>896848</v>
      </c>
      <c r="J17" s="1145">
        <v>295358</v>
      </c>
      <c r="K17" s="1144">
        <v>294844</v>
      </c>
      <c r="L17" s="1147">
        <v>306646</v>
      </c>
    </row>
    <row r="18" spans="1:12">
      <c r="A18" s="1820">
        <v>2004</v>
      </c>
      <c r="B18" s="1821">
        <v>3338225</v>
      </c>
      <c r="C18" s="1143" t="s">
        <v>227</v>
      </c>
      <c r="D18" s="1144">
        <v>1503732</v>
      </c>
      <c r="E18" s="1144">
        <v>480092</v>
      </c>
      <c r="F18" s="1144">
        <v>493050</v>
      </c>
      <c r="G18" s="1144">
        <v>530590</v>
      </c>
      <c r="H18" s="1143" t="s">
        <v>227</v>
      </c>
      <c r="I18" s="1144">
        <v>1834493</v>
      </c>
      <c r="J18" s="1145">
        <v>592274</v>
      </c>
      <c r="K18" s="1144">
        <v>620756</v>
      </c>
      <c r="L18" s="1147">
        <v>621463</v>
      </c>
    </row>
    <row r="19" spans="1:12">
      <c r="A19" s="1820"/>
      <c r="B19" s="1821"/>
      <c r="C19" s="1143" t="s">
        <v>49</v>
      </c>
      <c r="D19" s="1144">
        <v>783645</v>
      </c>
      <c r="E19" s="1144">
        <v>249560</v>
      </c>
      <c r="F19" s="1144">
        <v>256967</v>
      </c>
      <c r="G19" s="1144">
        <v>277118</v>
      </c>
      <c r="H19" s="1143" t="s">
        <v>49</v>
      </c>
      <c r="I19" s="1144">
        <v>960101</v>
      </c>
      <c r="J19" s="1145">
        <v>308820</v>
      </c>
      <c r="K19" s="1144">
        <v>324654</v>
      </c>
      <c r="L19" s="1147">
        <v>326627</v>
      </c>
    </row>
    <row r="20" spans="1:12">
      <c r="A20" s="1820"/>
      <c r="B20" s="1821"/>
      <c r="C20" s="1143" t="s">
        <v>228</v>
      </c>
      <c r="D20" s="1144">
        <v>720087</v>
      </c>
      <c r="E20" s="1144">
        <v>230532</v>
      </c>
      <c r="F20" s="1144">
        <v>236083</v>
      </c>
      <c r="G20" s="1144">
        <v>253472</v>
      </c>
      <c r="H20" s="1143" t="s">
        <v>228</v>
      </c>
      <c r="I20" s="1144">
        <v>874392</v>
      </c>
      <c r="J20" s="1145">
        <v>283454</v>
      </c>
      <c r="K20" s="1144">
        <v>296102</v>
      </c>
      <c r="L20" s="1147">
        <v>294836</v>
      </c>
    </row>
    <row r="21" spans="1:12">
      <c r="A21" s="1820">
        <v>2005</v>
      </c>
      <c r="B21" s="1821">
        <v>3166691</v>
      </c>
      <c r="C21" s="1143" t="s">
        <v>227</v>
      </c>
      <c r="D21" s="1144">
        <v>1424179</v>
      </c>
      <c r="E21" s="1144">
        <v>453778</v>
      </c>
      <c r="F21" s="1144">
        <v>478335</v>
      </c>
      <c r="G21" s="1144">
        <v>492066</v>
      </c>
      <c r="H21" s="1143" t="s">
        <v>227</v>
      </c>
      <c r="I21" s="1144">
        <v>1742512</v>
      </c>
      <c r="J21" s="1145">
        <v>529523</v>
      </c>
      <c r="K21" s="1144">
        <v>591110</v>
      </c>
      <c r="L21" s="1147">
        <v>621879</v>
      </c>
    </row>
    <row r="22" spans="1:12">
      <c r="A22" s="1820"/>
      <c r="B22" s="1821"/>
      <c r="C22" s="1143" t="s">
        <v>49</v>
      </c>
      <c r="D22" s="1144">
        <v>740247</v>
      </c>
      <c r="E22" s="1144">
        <v>235207</v>
      </c>
      <c r="F22" s="1144">
        <v>248592</v>
      </c>
      <c r="G22" s="1144">
        <v>256448</v>
      </c>
      <c r="H22" s="1143" t="s">
        <v>49</v>
      </c>
      <c r="I22" s="1144">
        <v>909939</v>
      </c>
      <c r="J22" s="1145">
        <v>276510</v>
      </c>
      <c r="K22" s="1144">
        <v>308241</v>
      </c>
      <c r="L22" s="1147">
        <v>325188</v>
      </c>
    </row>
    <row r="23" spans="1:12">
      <c r="A23" s="1820"/>
      <c r="B23" s="1821"/>
      <c r="C23" s="1143" t="s">
        <v>228</v>
      </c>
      <c r="D23" s="1144">
        <v>683932</v>
      </c>
      <c r="E23" s="1144">
        <v>218571</v>
      </c>
      <c r="F23" s="1144">
        <v>229743</v>
      </c>
      <c r="G23" s="1144">
        <v>235618</v>
      </c>
      <c r="H23" s="1143" t="s">
        <v>228</v>
      </c>
      <c r="I23" s="1144">
        <v>832573</v>
      </c>
      <c r="J23" s="1145">
        <v>253013</v>
      </c>
      <c r="K23" s="1144">
        <v>282869</v>
      </c>
      <c r="L23" s="1147">
        <v>296691</v>
      </c>
    </row>
    <row r="24" spans="1:12">
      <c r="A24" s="1820">
        <v>2006</v>
      </c>
      <c r="B24" s="1821">
        <v>2972734</v>
      </c>
      <c r="C24" s="1143" t="s">
        <v>227</v>
      </c>
      <c r="D24" s="1144">
        <v>1368239</v>
      </c>
      <c r="E24" s="1144">
        <v>440228</v>
      </c>
      <c r="F24" s="1144">
        <v>450187</v>
      </c>
      <c r="G24" s="1144">
        <v>477824</v>
      </c>
      <c r="H24" s="1143" t="s">
        <v>227</v>
      </c>
      <c r="I24" s="1144">
        <v>1604495</v>
      </c>
      <c r="J24" s="1145">
        <v>488642</v>
      </c>
      <c r="K24" s="1144">
        <v>525368</v>
      </c>
      <c r="L24" s="1147">
        <v>590485</v>
      </c>
    </row>
    <row r="25" spans="1:12">
      <c r="A25" s="1820"/>
      <c r="B25" s="1821"/>
      <c r="C25" s="1143" t="s">
        <v>49</v>
      </c>
      <c r="D25" s="1144">
        <v>708898</v>
      </c>
      <c r="E25" s="1144">
        <v>227685</v>
      </c>
      <c r="F25" s="1144">
        <v>233099</v>
      </c>
      <c r="G25" s="1144">
        <v>248114</v>
      </c>
      <c r="H25" s="1143" t="s">
        <v>49</v>
      </c>
      <c r="I25" s="1144">
        <v>836554</v>
      </c>
      <c r="J25" s="1145">
        <v>254529</v>
      </c>
      <c r="K25" s="1144">
        <v>274202</v>
      </c>
      <c r="L25" s="1147">
        <v>307823</v>
      </c>
    </row>
    <row r="26" spans="1:12">
      <c r="A26" s="1820"/>
      <c r="B26" s="1821"/>
      <c r="C26" s="1143" t="s">
        <v>228</v>
      </c>
      <c r="D26" s="1144">
        <v>659341</v>
      </c>
      <c r="E26" s="1144">
        <v>212543</v>
      </c>
      <c r="F26" s="1144">
        <v>217088</v>
      </c>
      <c r="G26" s="1144">
        <v>229710</v>
      </c>
      <c r="H26" s="1143" t="s">
        <v>228</v>
      </c>
      <c r="I26" s="1144">
        <v>767941</v>
      </c>
      <c r="J26" s="1145">
        <v>234113</v>
      </c>
      <c r="K26" s="1144">
        <v>251166</v>
      </c>
      <c r="L26" s="1147">
        <v>282662</v>
      </c>
    </row>
    <row r="27" spans="1:12">
      <c r="A27" s="1820">
        <v>2007</v>
      </c>
      <c r="B27" s="1821">
        <v>2829808</v>
      </c>
      <c r="C27" s="1143" t="s">
        <v>227</v>
      </c>
      <c r="D27" s="1144">
        <v>1346761</v>
      </c>
      <c r="E27" s="1144">
        <v>461553</v>
      </c>
      <c r="F27" s="1144">
        <v>437191</v>
      </c>
      <c r="G27" s="1144">
        <v>448017</v>
      </c>
      <c r="H27" s="1143" t="s">
        <v>227</v>
      </c>
      <c r="I27" s="1144">
        <v>1483047</v>
      </c>
      <c r="J27" s="1145">
        <v>477419</v>
      </c>
      <c r="K27" s="1144">
        <v>484886</v>
      </c>
      <c r="L27" s="1147">
        <v>520742</v>
      </c>
    </row>
    <row r="28" spans="1:12">
      <c r="A28" s="1820"/>
      <c r="B28" s="1821"/>
      <c r="C28" s="1143" t="s">
        <v>49</v>
      </c>
      <c r="D28" s="1144">
        <v>695749</v>
      </c>
      <c r="E28" s="1144">
        <v>237794</v>
      </c>
      <c r="F28" s="1144">
        <v>226055</v>
      </c>
      <c r="G28" s="1144">
        <v>231900</v>
      </c>
      <c r="H28" s="1143" t="s">
        <v>49</v>
      </c>
      <c r="I28" s="1144">
        <v>771826</v>
      </c>
      <c r="J28" s="1145">
        <v>247742</v>
      </c>
      <c r="K28" s="1144">
        <v>252418</v>
      </c>
      <c r="L28" s="1147">
        <v>271666</v>
      </c>
    </row>
    <row r="29" spans="1:12">
      <c r="A29" s="1820"/>
      <c r="B29" s="1821"/>
      <c r="C29" s="1143" t="s">
        <v>228</v>
      </c>
      <c r="D29" s="1144">
        <v>651012</v>
      </c>
      <c r="E29" s="1144">
        <v>223759</v>
      </c>
      <c r="F29" s="1144">
        <v>211136</v>
      </c>
      <c r="G29" s="1144">
        <v>216117</v>
      </c>
      <c r="H29" s="1143" t="s">
        <v>228</v>
      </c>
      <c r="I29" s="1144">
        <v>711221</v>
      </c>
      <c r="J29" s="1145">
        <v>229677</v>
      </c>
      <c r="K29" s="1144">
        <v>232468</v>
      </c>
      <c r="L29" s="1147">
        <v>249076</v>
      </c>
    </row>
    <row r="30" spans="1:12">
      <c r="A30" s="1820">
        <v>2008</v>
      </c>
      <c r="B30" s="1821">
        <v>2789527</v>
      </c>
      <c r="C30" s="1148" t="s">
        <v>227</v>
      </c>
      <c r="D30" s="1144">
        <v>1384600</v>
      </c>
      <c r="E30" s="1149">
        <v>489504</v>
      </c>
      <c r="F30" s="1149">
        <v>458970</v>
      </c>
      <c r="G30" s="1149">
        <v>436126</v>
      </c>
      <c r="H30" s="1148" t="s">
        <v>227</v>
      </c>
      <c r="I30" s="1144">
        <v>1404927</v>
      </c>
      <c r="J30" s="1150">
        <v>446488</v>
      </c>
      <c r="K30" s="1149">
        <v>477140</v>
      </c>
      <c r="L30" s="1151">
        <v>481299</v>
      </c>
    </row>
    <row r="31" spans="1:12">
      <c r="A31" s="1820"/>
      <c r="B31" s="1821"/>
      <c r="C31" s="1148" t="s">
        <v>49</v>
      </c>
      <c r="D31" s="1144">
        <v>713662</v>
      </c>
      <c r="E31" s="1149">
        <v>251764</v>
      </c>
      <c r="F31" s="1149">
        <v>236394</v>
      </c>
      <c r="G31" s="1149">
        <v>225504</v>
      </c>
      <c r="H31" s="1148" t="s">
        <v>49</v>
      </c>
      <c r="I31" s="1144">
        <v>728944</v>
      </c>
      <c r="J31" s="1150">
        <v>231030</v>
      </c>
      <c r="K31" s="1149">
        <v>247497</v>
      </c>
      <c r="L31" s="1151">
        <v>250417</v>
      </c>
    </row>
    <row r="32" spans="1:12">
      <c r="A32" s="1820"/>
      <c r="B32" s="1821"/>
      <c r="C32" s="1148" t="s">
        <v>228</v>
      </c>
      <c r="D32" s="1144">
        <v>670938</v>
      </c>
      <c r="E32" s="1149">
        <v>237740</v>
      </c>
      <c r="F32" s="1149">
        <v>222576</v>
      </c>
      <c r="G32" s="1149">
        <v>210622</v>
      </c>
      <c r="H32" s="1148" t="s">
        <v>228</v>
      </c>
      <c r="I32" s="1144">
        <v>675983</v>
      </c>
      <c r="J32" s="1150">
        <v>215458</v>
      </c>
      <c r="K32" s="1149">
        <v>229643</v>
      </c>
      <c r="L32" s="1151">
        <v>230882</v>
      </c>
    </row>
    <row r="33" spans="1:12">
      <c r="A33" s="1820">
        <v>2009</v>
      </c>
      <c r="B33" s="1821">
        <v>2758954</v>
      </c>
      <c r="C33" s="1143" t="s">
        <v>227</v>
      </c>
      <c r="D33" s="1144">
        <v>1400739</v>
      </c>
      <c r="E33" s="1144">
        <v>455458</v>
      </c>
      <c r="F33" s="1144">
        <v>487067</v>
      </c>
      <c r="G33" s="1144">
        <v>458214</v>
      </c>
      <c r="H33" s="1143" t="s">
        <v>227</v>
      </c>
      <c r="I33" s="1144">
        <v>1358215</v>
      </c>
      <c r="J33" s="1145">
        <v>435775</v>
      </c>
      <c r="K33" s="1144">
        <v>445357</v>
      </c>
      <c r="L33" s="1147">
        <v>477083</v>
      </c>
    </row>
    <row r="34" spans="1:12">
      <c r="A34" s="1820"/>
      <c r="B34" s="1821"/>
      <c r="C34" s="1143" t="s">
        <v>49</v>
      </c>
      <c r="D34" s="1144">
        <v>720878</v>
      </c>
      <c r="E34" s="1144">
        <v>234336</v>
      </c>
      <c r="F34" s="1144">
        <v>250527</v>
      </c>
      <c r="G34" s="1144">
        <v>236015</v>
      </c>
      <c r="H34" s="1143" t="s">
        <v>49</v>
      </c>
      <c r="I34" s="1144">
        <v>703139</v>
      </c>
      <c r="J34" s="1145">
        <v>225323</v>
      </c>
      <c r="K34" s="1144">
        <v>230342</v>
      </c>
      <c r="L34" s="1147">
        <v>247474</v>
      </c>
    </row>
    <row r="35" spans="1:12">
      <c r="A35" s="1820"/>
      <c r="B35" s="1821"/>
      <c r="C35" s="1143" t="s">
        <v>228</v>
      </c>
      <c r="D35" s="1144">
        <v>679861</v>
      </c>
      <c r="E35" s="1144">
        <v>221122</v>
      </c>
      <c r="F35" s="1144">
        <v>236540</v>
      </c>
      <c r="G35" s="1144">
        <v>222199</v>
      </c>
      <c r="H35" s="1143" t="s">
        <v>228</v>
      </c>
      <c r="I35" s="1144">
        <v>655076</v>
      </c>
      <c r="J35" s="1145">
        <v>210452</v>
      </c>
      <c r="K35" s="1144">
        <v>215015</v>
      </c>
      <c r="L35" s="1147">
        <v>229609</v>
      </c>
    </row>
    <row r="36" spans="1:12">
      <c r="A36" s="1820">
        <v>2010</v>
      </c>
      <c r="B36" s="1821">
        <v>2725135</v>
      </c>
      <c r="C36" s="1143" t="s">
        <v>227</v>
      </c>
      <c r="D36" s="1144">
        <v>1388207</v>
      </c>
      <c r="E36" s="1144">
        <v>448853</v>
      </c>
      <c r="F36" s="1144">
        <v>453115</v>
      </c>
      <c r="G36" s="1144">
        <v>486239</v>
      </c>
      <c r="H36" s="1143" t="s">
        <v>227</v>
      </c>
      <c r="I36" s="1144">
        <v>1336928</v>
      </c>
      <c r="J36" s="1145">
        <v>457869</v>
      </c>
      <c r="K36" s="1144">
        <v>435476</v>
      </c>
      <c r="L36" s="1147">
        <v>443583</v>
      </c>
    </row>
    <row r="37" spans="1:12">
      <c r="A37" s="1820"/>
      <c r="B37" s="1821"/>
      <c r="C37" s="1143" t="s">
        <v>49</v>
      </c>
      <c r="D37" s="1144">
        <v>714395</v>
      </c>
      <c r="E37" s="1144">
        <v>231179</v>
      </c>
      <c r="F37" s="1144">
        <v>233143</v>
      </c>
      <c r="G37" s="1144">
        <v>250073</v>
      </c>
      <c r="H37" s="1143" t="s">
        <v>49</v>
      </c>
      <c r="I37" s="1144">
        <v>690218</v>
      </c>
      <c r="J37" s="1145">
        <v>235789</v>
      </c>
      <c r="K37" s="1144">
        <v>225144</v>
      </c>
      <c r="L37" s="1147">
        <v>229285</v>
      </c>
    </row>
    <row r="38" spans="1:12">
      <c r="A38" s="1820"/>
      <c r="B38" s="1821"/>
      <c r="C38" s="1143" t="s">
        <v>228</v>
      </c>
      <c r="D38" s="1144">
        <v>673812</v>
      </c>
      <c r="E38" s="1144">
        <v>217674</v>
      </c>
      <c r="F38" s="1144">
        <v>219972</v>
      </c>
      <c r="G38" s="1144">
        <v>236166</v>
      </c>
      <c r="H38" s="1143" t="s">
        <v>228</v>
      </c>
      <c r="I38" s="1144">
        <v>646710</v>
      </c>
      <c r="J38" s="1145">
        <v>222080</v>
      </c>
      <c r="K38" s="1144">
        <v>210332</v>
      </c>
      <c r="L38" s="1147">
        <v>214298</v>
      </c>
    </row>
    <row r="39" spans="1:12">
      <c r="A39" s="1820">
        <v>2011</v>
      </c>
      <c r="B39" s="1821">
        <v>2759816</v>
      </c>
      <c r="C39" s="1143" t="s">
        <v>227</v>
      </c>
      <c r="D39" s="1144">
        <v>1381290</v>
      </c>
      <c r="E39" s="1144">
        <v>483662</v>
      </c>
      <c r="F39" s="1144">
        <v>445705</v>
      </c>
      <c r="G39" s="1144">
        <v>451923</v>
      </c>
      <c r="H39" s="1143" t="s">
        <v>227</v>
      </c>
      <c r="I39" s="1144">
        <v>1378526</v>
      </c>
      <c r="J39" s="1145">
        <v>486123</v>
      </c>
      <c r="K39" s="1144">
        <v>457392</v>
      </c>
      <c r="L39" s="1147">
        <v>435011</v>
      </c>
    </row>
    <row r="40" spans="1:12">
      <c r="A40" s="1820"/>
      <c r="B40" s="1821"/>
      <c r="C40" s="1143" t="s">
        <v>49</v>
      </c>
      <c r="D40" s="1144">
        <v>711625</v>
      </c>
      <c r="E40" s="1144">
        <v>249762</v>
      </c>
      <c r="F40" s="1144">
        <v>229396</v>
      </c>
      <c r="G40" s="1144">
        <v>232467</v>
      </c>
      <c r="H40" s="1143" t="s">
        <v>49</v>
      </c>
      <c r="I40" s="1144">
        <v>710438</v>
      </c>
      <c r="J40" s="1145">
        <v>250005</v>
      </c>
      <c r="K40" s="1144">
        <v>235526</v>
      </c>
      <c r="L40" s="1147">
        <v>224907</v>
      </c>
    </row>
    <row r="41" spans="1:12">
      <c r="A41" s="1820"/>
      <c r="B41" s="1821"/>
      <c r="C41" s="1143" t="s">
        <v>228</v>
      </c>
      <c r="D41" s="1144">
        <v>669665</v>
      </c>
      <c r="E41" s="1144">
        <v>233900</v>
      </c>
      <c r="F41" s="1144">
        <v>216309</v>
      </c>
      <c r="G41" s="1144">
        <v>219456</v>
      </c>
      <c r="H41" s="1143" t="s">
        <v>228</v>
      </c>
      <c r="I41" s="1144">
        <v>668088</v>
      </c>
      <c r="J41" s="1145">
        <v>236118</v>
      </c>
      <c r="K41" s="1144">
        <v>221866</v>
      </c>
      <c r="L41" s="1147">
        <v>210104</v>
      </c>
    </row>
    <row r="42" spans="1:12">
      <c r="A42" s="1820">
        <v>2012</v>
      </c>
      <c r="B42" s="1821">
        <v>2777812</v>
      </c>
      <c r="C42" s="1143" t="s">
        <v>227</v>
      </c>
      <c r="D42" s="1144">
        <v>1383570</v>
      </c>
      <c r="E42" s="1144">
        <v>455708</v>
      </c>
      <c r="F42" s="1144">
        <v>482230</v>
      </c>
      <c r="G42" s="1144">
        <v>445632</v>
      </c>
      <c r="H42" s="1143" t="s">
        <v>227</v>
      </c>
      <c r="I42" s="1144">
        <v>1394242</v>
      </c>
      <c r="J42" s="1145">
        <v>451642</v>
      </c>
      <c r="K42" s="1144">
        <v>485687</v>
      </c>
      <c r="L42" s="1147">
        <v>456913</v>
      </c>
    </row>
    <row r="43" spans="1:12">
      <c r="A43" s="1820"/>
      <c r="B43" s="1821"/>
      <c r="C43" s="1143" t="s">
        <v>49</v>
      </c>
      <c r="D43" s="1144">
        <v>713465</v>
      </c>
      <c r="E43" s="1144">
        <v>235122</v>
      </c>
      <c r="F43" s="1144">
        <v>249004</v>
      </c>
      <c r="G43" s="1144">
        <v>229339</v>
      </c>
      <c r="H43" s="1143" t="s">
        <v>49</v>
      </c>
      <c r="I43" s="1144">
        <v>717528</v>
      </c>
      <c r="J43" s="1145">
        <v>232348</v>
      </c>
      <c r="K43" s="1144">
        <v>249836</v>
      </c>
      <c r="L43" s="1147">
        <v>235344</v>
      </c>
    </row>
    <row r="44" spans="1:12">
      <c r="A44" s="1820"/>
      <c r="B44" s="1821"/>
      <c r="C44" s="1143" t="s">
        <v>228</v>
      </c>
      <c r="D44" s="1144">
        <v>670105</v>
      </c>
      <c r="E44" s="1144">
        <v>220586</v>
      </c>
      <c r="F44" s="1144">
        <v>233226</v>
      </c>
      <c r="G44" s="1144">
        <v>216293</v>
      </c>
      <c r="H44" s="1143" t="s">
        <v>228</v>
      </c>
      <c r="I44" s="1144">
        <v>676714</v>
      </c>
      <c r="J44" s="1145">
        <v>219294</v>
      </c>
      <c r="K44" s="1144">
        <v>235851</v>
      </c>
      <c r="L44" s="1147">
        <v>221569</v>
      </c>
    </row>
    <row r="45" spans="1:12">
      <c r="A45" s="1820">
        <v>2013</v>
      </c>
      <c r="B45" s="1821">
        <v>2774066</v>
      </c>
      <c r="C45" s="1143" t="s">
        <v>227</v>
      </c>
      <c r="D45" s="1144">
        <v>1392340</v>
      </c>
      <c r="E45" s="1144">
        <v>455854</v>
      </c>
      <c r="F45" s="1144">
        <v>454341</v>
      </c>
      <c r="G45" s="1144">
        <v>482145</v>
      </c>
      <c r="H45" s="1143" t="s">
        <v>227</v>
      </c>
      <c r="I45" s="1144">
        <v>1381726</v>
      </c>
      <c r="J45" s="1145">
        <v>445343</v>
      </c>
      <c r="K45" s="1144">
        <v>451222</v>
      </c>
      <c r="L45" s="1147">
        <v>485161</v>
      </c>
    </row>
    <row r="46" spans="1:12">
      <c r="A46" s="1820"/>
      <c r="B46" s="1821"/>
      <c r="C46" s="1143" t="s">
        <v>49</v>
      </c>
      <c r="D46" s="1144">
        <v>718997</v>
      </c>
      <c r="E46" s="1144">
        <v>235666</v>
      </c>
      <c r="F46" s="1144">
        <v>234394</v>
      </c>
      <c r="G46" s="1144">
        <v>248937</v>
      </c>
      <c r="H46" s="1143" t="s">
        <v>49</v>
      </c>
      <c r="I46" s="1144">
        <v>711034</v>
      </c>
      <c r="J46" s="1145">
        <v>229215</v>
      </c>
      <c r="K46" s="1144">
        <v>232184</v>
      </c>
      <c r="L46" s="1147">
        <v>249635</v>
      </c>
    </row>
    <row r="47" spans="1:12">
      <c r="A47" s="1820"/>
      <c r="B47" s="1821"/>
      <c r="C47" s="1143" t="s">
        <v>228</v>
      </c>
      <c r="D47" s="1144">
        <v>673343</v>
      </c>
      <c r="E47" s="1144">
        <v>220188</v>
      </c>
      <c r="F47" s="1144">
        <v>219947</v>
      </c>
      <c r="G47" s="1144">
        <v>233208</v>
      </c>
      <c r="H47" s="1143" t="s">
        <v>228</v>
      </c>
      <c r="I47" s="1144">
        <v>670692</v>
      </c>
      <c r="J47" s="1145">
        <v>216128</v>
      </c>
      <c r="K47" s="1144">
        <v>219038</v>
      </c>
      <c r="L47" s="1147">
        <v>235526</v>
      </c>
    </row>
    <row r="48" spans="1:12">
      <c r="A48" s="1820">
        <v>2014</v>
      </c>
      <c r="B48" s="1821">
        <v>2741309</v>
      </c>
      <c r="C48" s="1143" t="s">
        <v>227</v>
      </c>
      <c r="D48" s="1144">
        <v>1363854</v>
      </c>
      <c r="E48" s="1144">
        <v>455129</v>
      </c>
      <c r="F48" s="1144">
        <v>454469</v>
      </c>
      <c r="G48" s="1144">
        <v>454256</v>
      </c>
      <c r="H48" s="1143" t="s">
        <v>227</v>
      </c>
      <c r="I48" s="1144">
        <v>1377455</v>
      </c>
      <c r="J48" s="1145">
        <v>481822</v>
      </c>
      <c r="K48" s="1144">
        <v>444915</v>
      </c>
      <c r="L48" s="1147">
        <v>450718</v>
      </c>
    </row>
    <row r="49" spans="1:12">
      <c r="A49" s="1820"/>
      <c r="B49" s="1821"/>
      <c r="C49" s="1143" t="s">
        <v>49</v>
      </c>
      <c r="D49" s="1144">
        <v>703827</v>
      </c>
      <c r="E49" s="1144">
        <v>234578</v>
      </c>
      <c r="F49" s="1144">
        <v>234923</v>
      </c>
      <c r="G49" s="1144">
        <v>234326</v>
      </c>
      <c r="H49" s="1143" t="s">
        <v>49</v>
      </c>
      <c r="I49" s="1144">
        <v>709832</v>
      </c>
      <c r="J49" s="1145">
        <v>248796</v>
      </c>
      <c r="K49" s="1144">
        <v>229046</v>
      </c>
      <c r="L49" s="1147">
        <v>231990</v>
      </c>
    </row>
    <row r="50" spans="1:12">
      <c r="A50" s="1820"/>
      <c r="B50" s="1821"/>
      <c r="C50" s="1143" t="s">
        <v>228</v>
      </c>
      <c r="D50" s="1144">
        <v>660027</v>
      </c>
      <c r="E50" s="1144">
        <v>220551</v>
      </c>
      <c r="F50" s="1144">
        <v>219546</v>
      </c>
      <c r="G50" s="1144">
        <v>219930</v>
      </c>
      <c r="H50" s="1143" t="s">
        <v>228</v>
      </c>
      <c r="I50" s="1144">
        <v>667623</v>
      </c>
      <c r="J50" s="1145">
        <v>233026</v>
      </c>
      <c r="K50" s="1144">
        <v>215869</v>
      </c>
      <c r="L50" s="1147">
        <v>218728</v>
      </c>
    </row>
    <row r="51" spans="1:12">
      <c r="A51" s="1820">
        <v>2015</v>
      </c>
      <c r="B51" s="1821">
        <v>2741321</v>
      </c>
      <c r="C51" s="1143" t="s">
        <v>227</v>
      </c>
      <c r="D51" s="1144">
        <v>1361626</v>
      </c>
      <c r="E51" s="1144">
        <v>453515</v>
      </c>
      <c r="F51" s="1144">
        <v>453731</v>
      </c>
      <c r="G51" s="1144">
        <v>454380</v>
      </c>
      <c r="H51" s="1143" t="s">
        <v>227</v>
      </c>
      <c r="I51" s="1144">
        <v>1379695</v>
      </c>
      <c r="J51" s="1145">
        <v>453942</v>
      </c>
      <c r="K51" s="1144">
        <v>481348</v>
      </c>
      <c r="L51" s="1147">
        <v>444405</v>
      </c>
    </row>
    <row r="52" spans="1:12">
      <c r="A52" s="1820"/>
      <c r="B52" s="1821"/>
      <c r="C52" s="1143" t="s">
        <v>49</v>
      </c>
      <c r="D52" s="1144">
        <v>703107</v>
      </c>
      <c r="E52" s="1144">
        <v>234430</v>
      </c>
      <c r="F52" s="1144">
        <v>233826</v>
      </c>
      <c r="G52" s="1144">
        <v>234851</v>
      </c>
      <c r="H52" s="1143" t="s">
        <v>49</v>
      </c>
      <c r="I52" s="1144">
        <v>711644</v>
      </c>
      <c r="J52" s="1145">
        <v>234188</v>
      </c>
      <c r="K52" s="1144">
        <v>248607</v>
      </c>
      <c r="L52" s="1147">
        <v>228849</v>
      </c>
    </row>
    <row r="53" spans="1:12">
      <c r="A53" s="1820"/>
      <c r="B53" s="1821"/>
      <c r="C53" s="1143" t="s">
        <v>228</v>
      </c>
      <c r="D53" s="1144">
        <v>658519</v>
      </c>
      <c r="E53" s="1144">
        <v>219085</v>
      </c>
      <c r="F53" s="1144">
        <v>219905</v>
      </c>
      <c r="G53" s="1144">
        <v>219529</v>
      </c>
      <c r="H53" s="1143" t="s">
        <v>228</v>
      </c>
      <c r="I53" s="1144">
        <v>668051</v>
      </c>
      <c r="J53" s="1145">
        <v>219754</v>
      </c>
      <c r="K53" s="1144">
        <v>232741</v>
      </c>
      <c r="L53" s="1147">
        <v>215556</v>
      </c>
    </row>
    <row r="54" spans="1:12">
      <c r="A54" s="1839">
        <v>2016</v>
      </c>
      <c r="B54" s="1841">
        <v>2748396</v>
      </c>
      <c r="C54" s="1143" t="s">
        <v>227</v>
      </c>
      <c r="D54" s="1155">
        <v>1360072</v>
      </c>
      <c r="E54" s="1155">
        <v>454328</v>
      </c>
      <c r="F54" s="1155">
        <v>452107</v>
      </c>
      <c r="G54" s="1155">
        <v>453637</v>
      </c>
      <c r="H54" s="1154" t="s">
        <v>227</v>
      </c>
      <c r="I54" s="1155">
        <v>1388324</v>
      </c>
      <c r="J54" s="1156">
        <v>454058</v>
      </c>
      <c r="K54" s="1155">
        <v>453483</v>
      </c>
      <c r="L54" s="1157">
        <v>480783</v>
      </c>
    </row>
    <row r="55" spans="1:12">
      <c r="A55" s="1839"/>
      <c r="B55" s="1841"/>
      <c r="C55" s="1143" t="s">
        <v>49</v>
      </c>
      <c r="D55" s="1144">
        <v>701355</v>
      </c>
      <c r="E55" s="1144">
        <v>233938</v>
      </c>
      <c r="F55" s="1144">
        <v>233667</v>
      </c>
      <c r="G55" s="1144">
        <v>233750</v>
      </c>
      <c r="H55" s="1143" t="s">
        <v>49</v>
      </c>
      <c r="I55" s="1144">
        <v>717099</v>
      </c>
      <c r="J55" s="1145">
        <v>234708</v>
      </c>
      <c r="K55" s="1144">
        <v>234004</v>
      </c>
      <c r="L55" s="1147">
        <v>248387</v>
      </c>
    </row>
    <row r="56" spans="1:12">
      <c r="A56" s="1840"/>
      <c r="B56" s="1842"/>
      <c r="C56" s="1143" t="s">
        <v>228</v>
      </c>
      <c r="D56" s="1144">
        <v>658717</v>
      </c>
      <c r="E56" s="1144">
        <v>220390</v>
      </c>
      <c r="F56" s="1144">
        <v>218440</v>
      </c>
      <c r="G56" s="1144">
        <v>219887</v>
      </c>
      <c r="H56" s="1143" t="s">
        <v>228</v>
      </c>
      <c r="I56" s="1144">
        <v>671225</v>
      </c>
      <c r="J56" s="1145">
        <v>219350</v>
      </c>
      <c r="K56" s="1144">
        <v>219479</v>
      </c>
      <c r="L56" s="1147">
        <v>232396</v>
      </c>
    </row>
    <row r="57" spans="1:12">
      <c r="A57" s="1832">
        <v>2017</v>
      </c>
      <c r="B57" s="1837">
        <v>2720124</v>
      </c>
      <c r="C57" s="1160" t="s">
        <v>227</v>
      </c>
      <c r="D57" s="1161">
        <v>1360290</v>
      </c>
      <c r="E57" s="1161">
        <v>455378</v>
      </c>
      <c r="F57" s="1161">
        <v>452902</v>
      </c>
      <c r="G57" s="1161">
        <v>452010</v>
      </c>
      <c r="H57" s="1162" t="s">
        <v>227</v>
      </c>
      <c r="I57" s="1161">
        <v>1359834</v>
      </c>
      <c r="J57" s="1161">
        <v>453307</v>
      </c>
      <c r="K57" s="1161">
        <v>453588</v>
      </c>
      <c r="L57" s="1163">
        <v>452939</v>
      </c>
    </row>
    <row r="58" spans="1:12">
      <c r="A58" s="1832"/>
      <c r="B58" s="1838"/>
      <c r="C58" s="1160" t="s">
        <v>49</v>
      </c>
      <c r="D58" s="1161">
        <v>701123</v>
      </c>
      <c r="E58" s="1161">
        <v>234370</v>
      </c>
      <c r="F58" s="1161">
        <v>233165</v>
      </c>
      <c r="G58" s="1161">
        <v>233588</v>
      </c>
      <c r="H58" s="1162" t="s">
        <v>49</v>
      </c>
      <c r="I58" s="1161">
        <v>701912</v>
      </c>
      <c r="J58" s="1161">
        <v>233603</v>
      </c>
      <c r="K58" s="1161">
        <v>234518</v>
      </c>
      <c r="L58" s="1163">
        <v>233791</v>
      </c>
    </row>
    <row r="59" spans="1:12">
      <c r="A59" s="1832"/>
      <c r="B59" s="1838"/>
      <c r="C59" s="1160" t="s">
        <v>228</v>
      </c>
      <c r="D59" s="1161">
        <v>659167</v>
      </c>
      <c r="E59" s="1161">
        <v>221008</v>
      </c>
      <c r="F59" s="1161">
        <v>219737</v>
      </c>
      <c r="G59" s="1161">
        <v>218422</v>
      </c>
      <c r="H59" s="1162" t="s">
        <v>228</v>
      </c>
      <c r="I59" s="1161">
        <v>657922</v>
      </c>
      <c r="J59" s="1161">
        <v>219704</v>
      </c>
      <c r="K59" s="1161">
        <v>219070</v>
      </c>
      <c r="L59" s="1163">
        <v>219148</v>
      </c>
    </row>
    <row r="60" spans="1:12">
      <c r="A60" s="1832">
        <v>2018</v>
      </c>
      <c r="B60" s="1834">
        <v>2717999</v>
      </c>
      <c r="C60" s="1160" t="s">
        <v>227</v>
      </c>
      <c r="D60" s="1161">
        <v>1360467</v>
      </c>
      <c r="E60" s="1167">
        <v>453729</v>
      </c>
      <c r="F60" s="1167">
        <v>453936</v>
      </c>
      <c r="G60" s="1167">
        <v>452802</v>
      </c>
      <c r="H60" s="1162" t="s">
        <v>227</v>
      </c>
      <c r="I60" s="1161">
        <v>1357532</v>
      </c>
      <c r="J60" s="1167">
        <v>451673</v>
      </c>
      <c r="K60" s="1167">
        <v>452827</v>
      </c>
      <c r="L60" s="1168">
        <v>453032</v>
      </c>
    </row>
    <row r="61" spans="1:12">
      <c r="A61" s="1832"/>
      <c r="B61" s="1835"/>
      <c r="C61" s="1160" t="s">
        <v>49</v>
      </c>
      <c r="D61" s="1161">
        <v>700085</v>
      </c>
      <c r="E61" s="1167">
        <v>233416</v>
      </c>
      <c r="F61" s="1167">
        <v>233586</v>
      </c>
      <c r="G61" s="1167">
        <v>233083</v>
      </c>
      <c r="H61" s="1162" t="s">
        <v>49</v>
      </c>
      <c r="I61" s="1161">
        <v>701144</v>
      </c>
      <c r="J61" s="1167">
        <v>233436</v>
      </c>
      <c r="K61" s="1167">
        <v>233409</v>
      </c>
      <c r="L61" s="1168">
        <v>234299</v>
      </c>
    </row>
    <row r="62" spans="1:12" ht="17.25" thickBot="1">
      <c r="A62" s="1833"/>
      <c r="B62" s="1836"/>
      <c r="C62" s="1164" t="s">
        <v>228</v>
      </c>
      <c r="D62" s="1165">
        <v>660382</v>
      </c>
      <c r="E62" s="1169">
        <v>220313</v>
      </c>
      <c r="F62" s="1169">
        <v>220350</v>
      </c>
      <c r="G62" s="1169">
        <v>219719</v>
      </c>
      <c r="H62" s="1166" t="s">
        <v>228</v>
      </c>
      <c r="I62" s="1165">
        <v>656388</v>
      </c>
      <c r="J62" s="1169">
        <v>218237</v>
      </c>
      <c r="K62" s="1169">
        <v>219418</v>
      </c>
      <c r="L62" s="1170">
        <v>218733</v>
      </c>
    </row>
    <row r="63" spans="1:12">
      <c r="A63" s="1152" t="s">
        <v>1490</v>
      </c>
      <c r="B63" s="1152"/>
      <c r="C63" s="1152"/>
      <c r="D63" s="1152"/>
      <c r="E63" s="1153"/>
      <c r="F63" s="1153"/>
      <c r="G63" s="1153"/>
      <c r="H63" s="1153"/>
      <c r="I63" s="1153"/>
      <c r="J63" s="1153"/>
      <c r="K63" s="1153"/>
      <c r="L63" s="1153"/>
    </row>
    <row r="67" spans="11:20">
      <c r="K67" s="1158"/>
      <c r="L67" s="1158"/>
      <c r="M67" s="1158"/>
      <c r="N67" s="1158"/>
      <c r="O67" s="1158"/>
      <c r="P67" s="1158"/>
      <c r="Q67" s="1158"/>
      <c r="R67" s="1158"/>
      <c r="S67" s="1158"/>
      <c r="T67" s="1158"/>
    </row>
    <row r="68" spans="11:20">
      <c r="K68" s="1158"/>
      <c r="L68" s="1158"/>
      <c r="M68" s="1159"/>
      <c r="N68" s="1159"/>
      <c r="O68" s="1159"/>
      <c r="P68" s="1159"/>
      <c r="Q68" s="1159"/>
      <c r="R68" s="1158"/>
      <c r="S68" s="1158"/>
      <c r="T68" s="1159"/>
    </row>
    <row r="69" spans="11:20">
      <c r="K69" s="1158"/>
      <c r="L69" s="1158"/>
      <c r="M69" s="1159"/>
      <c r="N69" s="1159"/>
      <c r="O69" s="1159"/>
      <c r="P69" s="1159"/>
      <c r="Q69" s="1159"/>
      <c r="R69" s="1158"/>
      <c r="S69" s="1158"/>
      <c r="T69" s="1159"/>
    </row>
    <row r="70" spans="11:20">
      <c r="K70" s="1158"/>
      <c r="L70" s="1158"/>
      <c r="M70" s="1159"/>
      <c r="N70" s="1159"/>
      <c r="O70" s="1159"/>
      <c r="P70" s="1159"/>
      <c r="Q70" s="1159"/>
      <c r="R70" s="1158"/>
      <c r="S70" s="1158"/>
      <c r="T70" s="1159"/>
    </row>
  </sheetData>
  <mergeCells count="49">
    <mergeCell ref="A60:A62"/>
    <mergeCell ref="B60:B62"/>
    <mergeCell ref="A48:A50"/>
    <mergeCell ref="B48:B50"/>
    <mergeCell ref="A57:A59"/>
    <mergeCell ref="B57:B59"/>
    <mergeCell ref="A51:A53"/>
    <mergeCell ref="B51:B53"/>
    <mergeCell ref="A54:A56"/>
    <mergeCell ref="B54:B56"/>
    <mergeCell ref="A39:A41"/>
    <mergeCell ref="B39:B41"/>
    <mergeCell ref="A42:A44"/>
    <mergeCell ref="B42:B44"/>
    <mergeCell ref="A45:A47"/>
    <mergeCell ref="B45:B47"/>
    <mergeCell ref="A30:A32"/>
    <mergeCell ref="B30:B32"/>
    <mergeCell ref="A33:A35"/>
    <mergeCell ref="B33:B35"/>
    <mergeCell ref="A36:A38"/>
    <mergeCell ref="B36:B38"/>
    <mergeCell ref="A21:A23"/>
    <mergeCell ref="B21:B23"/>
    <mergeCell ref="A24:A26"/>
    <mergeCell ref="B24:B26"/>
    <mergeCell ref="A27:A29"/>
    <mergeCell ref="B27:B29"/>
    <mergeCell ref="A15:A17"/>
    <mergeCell ref="B15:B17"/>
    <mergeCell ref="A18:A20"/>
    <mergeCell ref="B18:B20"/>
    <mergeCell ref="A12:A14"/>
    <mergeCell ref="B12:B14"/>
    <mergeCell ref="C4:G4"/>
    <mergeCell ref="H4:L4"/>
    <mergeCell ref="C5:D5"/>
    <mergeCell ref="H5:I5"/>
    <mergeCell ref="A1:L1"/>
    <mergeCell ref="A2:L2"/>
    <mergeCell ref="A3:E3"/>
    <mergeCell ref="F3:I3"/>
    <mergeCell ref="J3:L3"/>
    <mergeCell ref="A6:A8"/>
    <mergeCell ref="B6:B8"/>
    <mergeCell ref="A9:A11"/>
    <mergeCell ref="A4:A5"/>
    <mergeCell ref="B4:B5"/>
    <mergeCell ref="B9:B11"/>
  </mergeCells>
  <phoneticPr fontId="40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dimension ref="A1:I33"/>
  <sheetViews>
    <sheetView workbookViewId="0">
      <selection activeCell="L18" sqref="L18"/>
    </sheetView>
  </sheetViews>
  <sheetFormatPr defaultRowHeight="16.5"/>
  <sheetData>
    <row r="1" spans="1:9" ht="26.25">
      <c r="A1" s="1844" t="s">
        <v>1482</v>
      </c>
      <c r="B1" s="1844"/>
      <c r="C1" s="1844"/>
      <c r="D1" s="1844"/>
      <c r="E1" s="1844"/>
      <c r="F1" s="1844"/>
      <c r="G1" s="1844"/>
      <c r="H1" s="1844"/>
      <c r="I1" s="1171"/>
    </row>
    <row r="2" spans="1:9">
      <c r="A2" s="1828" t="s">
        <v>1491</v>
      </c>
      <c r="B2" s="1828"/>
      <c r="C2" s="1828"/>
      <c r="D2" s="1828"/>
      <c r="E2" s="1828"/>
      <c r="F2" s="1828"/>
      <c r="G2" s="1828"/>
      <c r="H2" s="1828"/>
      <c r="I2" s="1171"/>
    </row>
    <row r="3" spans="1:9" ht="17.25" thickBot="1">
      <c r="A3" s="1845"/>
      <c r="B3" s="1845"/>
      <c r="C3" s="1845"/>
      <c r="D3" s="1845"/>
      <c r="E3" s="1845"/>
      <c r="F3" s="1846"/>
      <c r="G3" s="1846"/>
      <c r="H3" s="1172" t="s">
        <v>1492</v>
      </c>
      <c r="I3" s="1171"/>
    </row>
    <row r="4" spans="1:9">
      <c r="A4" s="1847" t="s">
        <v>1485</v>
      </c>
      <c r="B4" s="1848"/>
      <c r="C4" s="1174" t="s">
        <v>227</v>
      </c>
      <c r="D4" s="1174" t="s">
        <v>1493</v>
      </c>
      <c r="E4" s="1174" t="s">
        <v>435</v>
      </c>
      <c r="F4" s="1174" t="s">
        <v>436</v>
      </c>
      <c r="G4" s="1174" t="s">
        <v>1489</v>
      </c>
      <c r="H4" s="1175" t="s">
        <v>1494</v>
      </c>
      <c r="I4" s="1171"/>
    </row>
    <row r="5" spans="1:9">
      <c r="A5" s="1849">
        <v>2013</v>
      </c>
      <c r="B5" s="1184" t="s">
        <v>227</v>
      </c>
      <c r="C5" s="1193">
        <v>658188</v>
      </c>
      <c r="D5" s="1192">
        <v>2709</v>
      </c>
      <c r="E5" s="1193">
        <v>143069</v>
      </c>
      <c r="F5" s="1193">
        <v>233926</v>
      </c>
      <c r="G5" s="1193">
        <v>277826</v>
      </c>
      <c r="H5" s="1194">
        <v>658</v>
      </c>
      <c r="I5" s="1171"/>
    </row>
    <row r="6" spans="1:9">
      <c r="A6" s="1850"/>
      <c r="B6" s="1176" t="s">
        <v>49</v>
      </c>
      <c r="C6" s="1196">
        <v>337541</v>
      </c>
      <c r="D6" s="1196">
        <v>1406</v>
      </c>
      <c r="E6" s="1196">
        <v>73046</v>
      </c>
      <c r="F6" s="1196">
        <v>119721</v>
      </c>
      <c r="G6" s="1196">
        <v>142986</v>
      </c>
      <c r="H6" s="1197">
        <v>382</v>
      </c>
      <c r="I6" s="1198"/>
    </row>
    <row r="7" spans="1:9">
      <c r="A7" s="1851"/>
      <c r="B7" s="1176" t="s">
        <v>228</v>
      </c>
      <c r="C7" s="1196">
        <v>320647</v>
      </c>
      <c r="D7" s="1195">
        <v>1303</v>
      </c>
      <c r="E7" s="1196">
        <v>70023</v>
      </c>
      <c r="F7" s="1196">
        <v>114205</v>
      </c>
      <c r="G7" s="1196">
        <v>134840</v>
      </c>
      <c r="H7" s="1197">
        <v>276</v>
      </c>
      <c r="I7" s="1171"/>
    </row>
    <row r="8" spans="1:9">
      <c r="A8" s="1843">
        <v>2012</v>
      </c>
      <c r="B8" s="1184" t="s">
        <v>227</v>
      </c>
      <c r="C8" s="1185">
        <v>613749</v>
      </c>
      <c r="D8" s="1188"/>
      <c r="E8" s="1185">
        <v>130986</v>
      </c>
      <c r="F8" s="1185">
        <v>229911</v>
      </c>
      <c r="G8" s="1185">
        <v>251897</v>
      </c>
      <c r="H8" s="1186">
        <v>955</v>
      </c>
      <c r="I8" s="1171"/>
    </row>
    <row r="9" spans="1:9">
      <c r="A9" s="1843"/>
      <c r="B9" s="1177" t="s">
        <v>49</v>
      </c>
      <c r="C9" s="1178">
        <v>314874</v>
      </c>
      <c r="D9" s="1189"/>
      <c r="E9" s="1178">
        <v>66849</v>
      </c>
      <c r="F9" s="1178">
        <v>117659</v>
      </c>
      <c r="G9" s="1178">
        <v>129838</v>
      </c>
      <c r="H9" s="1179">
        <v>528</v>
      </c>
      <c r="I9" s="1171"/>
    </row>
    <row r="10" spans="1:9">
      <c r="A10" s="1843"/>
      <c r="B10" s="1177" t="s">
        <v>228</v>
      </c>
      <c r="C10" s="1178">
        <v>298875</v>
      </c>
      <c r="D10" s="1189"/>
      <c r="E10" s="1178">
        <v>64137</v>
      </c>
      <c r="F10" s="1178">
        <v>112252</v>
      </c>
      <c r="G10" s="1178">
        <v>122059</v>
      </c>
      <c r="H10" s="1179">
        <v>427</v>
      </c>
      <c r="I10" s="1171"/>
    </row>
    <row r="11" spans="1:9">
      <c r="A11" s="1843">
        <v>2011</v>
      </c>
      <c r="B11" s="1854"/>
      <c r="C11" s="1178">
        <v>564834</v>
      </c>
      <c r="D11" s="1189"/>
      <c r="E11" s="1178">
        <v>133986</v>
      </c>
      <c r="F11" s="1178">
        <v>196602</v>
      </c>
      <c r="G11" s="1178">
        <v>233724</v>
      </c>
      <c r="H11" s="1179">
        <v>522</v>
      </c>
      <c r="I11" s="1171"/>
    </row>
    <row r="12" spans="1:9">
      <c r="A12" s="1843">
        <v>2010</v>
      </c>
      <c r="B12" s="1854"/>
      <c r="C12" s="1178">
        <v>538587</v>
      </c>
      <c r="D12" s="1189"/>
      <c r="E12" s="1178">
        <v>111482</v>
      </c>
      <c r="F12" s="1178">
        <v>181441</v>
      </c>
      <c r="G12" s="1178">
        <v>244654</v>
      </c>
      <c r="H12" s="1179">
        <v>1010</v>
      </c>
      <c r="I12" s="1171"/>
    </row>
    <row r="13" spans="1:9">
      <c r="A13" s="1852">
        <v>2009</v>
      </c>
      <c r="B13" s="1853"/>
      <c r="C13" s="1180">
        <v>537361</v>
      </c>
      <c r="D13" s="1190"/>
      <c r="E13" s="1180">
        <v>100406</v>
      </c>
      <c r="F13" s="1180">
        <v>185195</v>
      </c>
      <c r="G13" s="1180">
        <v>251067</v>
      </c>
      <c r="H13" s="1181">
        <v>693</v>
      </c>
      <c r="I13" s="1171"/>
    </row>
    <row r="14" spans="1:9">
      <c r="A14" s="1852">
        <v>2008</v>
      </c>
      <c r="B14" s="1853"/>
      <c r="C14" s="1180">
        <v>537822</v>
      </c>
      <c r="D14" s="1190"/>
      <c r="E14" s="1180">
        <v>99499</v>
      </c>
      <c r="F14" s="1180">
        <v>184178</v>
      </c>
      <c r="G14" s="1180">
        <v>246871</v>
      </c>
      <c r="H14" s="1181">
        <v>7274</v>
      </c>
      <c r="I14" s="1171"/>
    </row>
    <row r="15" spans="1:9">
      <c r="A15" s="1852">
        <v>2007</v>
      </c>
      <c r="B15" s="1853"/>
      <c r="C15" s="1180">
        <v>541550</v>
      </c>
      <c r="D15" s="1190"/>
      <c r="E15" s="1180">
        <v>93005</v>
      </c>
      <c r="F15" s="1180">
        <v>170726</v>
      </c>
      <c r="G15" s="1180">
        <v>271326</v>
      </c>
      <c r="H15" s="1181">
        <v>6493</v>
      </c>
      <c r="I15" s="1171"/>
    </row>
    <row r="16" spans="1:9">
      <c r="A16" s="1852">
        <v>2006</v>
      </c>
      <c r="B16" s="1853"/>
      <c r="C16" s="1180">
        <v>545812</v>
      </c>
      <c r="D16" s="1190"/>
      <c r="E16" s="1180">
        <v>77669</v>
      </c>
      <c r="F16" s="1180">
        <v>170652</v>
      </c>
      <c r="G16" s="1180">
        <v>292870</v>
      </c>
      <c r="H16" s="1181">
        <v>4621</v>
      </c>
      <c r="I16" s="1171"/>
    </row>
    <row r="17" spans="1:8">
      <c r="A17" s="1852">
        <v>2005</v>
      </c>
      <c r="B17" s="1853"/>
      <c r="C17" s="1180">
        <v>541603</v>
      </c>
      <c r="D17" s="1190"/>
      <c r="E17" s="1180">
        <v>74824</v>
      </c>
      <c r="F17" s="1180">
        <v>176963</v>
      </c>
      <c r="G17" s="1180">
        <v>287000</v>
      </c>
      <c r="H17" s="1181">
        <v>2816</v>
      </c>
    </row>
    <row r="18" spans="1:8">
      <c r="A18" s="1852">
        <v>2004</v>
      </c>
      <c r="B18" s="1853"/>
      <c r="C18" s="1180">
        <v>541713</v>
      </c>
      <c r="D18" s="1190"/>
      <c r="E18" s="1180">
        <v>76829</v>
      </c>
      <c r="F18" s="1180">
        <v>168613</v>
      </c>
      <c r="G18" s="1180">
        <v>296271</v>
      </c>
      <c r="H18" s="1181"/>
    </row>
    <row r="19" spans="1:8">
      <c r="A19" s="1852">
        <v>2003</v>
      </c>
      <c r="B19" s="1853"/>
      <c r="C19" s="1180">
        <v>546531</v>
      </c>
      <c r="D19" s="1190"/>
      <c r="E19" s="1180">
        <v>75392</v>
      </c>
      <c r="F19" s="1180">
        <v>170940</v>
      </c>
      <c r="G19" s="1180">
        <v>300199</v>
      </c>
      <c r="H19" s="1181"/>
    </row>
    <row r="20" spans="1:8">
      <c r="A20" s="1852">
        <v>2002</v>
      </c>
      <c r="B20" s="1853"/>
      <c r="C20" s="1180">
        <v>550256</v>
      </c>
      <c r="D20" s="1190"/>
      <c r="E20" s="1180">
        <v>74746</v>
      </c>
      <c r="F20" s="1180">
        <v>172356</v>
      </c>
      <c r="G20" s="1180">
        <v>303154</v>
      </c>
      <c r="H20" s="1181"/>
    </row>
    <row r="21" spans="1:8">
      <c r="A21" s="1852">
        <v>2001</v>
      </c>
      <c r="B21" s="1853"/>
      <c r="C21" s="1180">
        <v>545142</v>
      </c>
      <c r="D21" s="1190"/>
      <c r="E21" s="1180">
        <v>69595</v>
      </c>
      <c r="F21" s="1180">
        <v>168980</v>
      </c>
      <c r="G21" s="1180">
        <v>306567</v>
      </c>
      <c r="H21" s="1181"/>
    </row>
    <row r="22" spans="1:8">
      <c r="A22" s="1852">
        <v>2000</v>
      </c>
      <c r="B22" s="1853"/>
      <c r="C22" s="1180">
        <v>545263</v>
      </c>
      <c r="D22" s="1190"/>
      <c r="E22" s="1180">
        <v>65520</v>
      </c>
      <c r="F22" s="1180">
        <v>173776</v>
      </c>
      <c r="G22" s="1180">
        <v>305967</v>
      </c>
      <c r="H22" s="1181"/>
    </row>
    <row r="23" spans="1:8">
      <c r="A23" s="1852">
        <v>1999</v>
      </c>
      <c r="B23" s="1853"/>
      <c r="C23" s="1180">
        <v>534166</v>
      </c>
      <c r="D23" s="1190"/>
      <c r="E23" s="1180">
        <v>61028</v>
      </c>
      <c r="F23" s="1180">
        <v>169877</v>
      </c>
      <c r="G23" s="1180">
        <v>303261</v>
      </c>
      <c r="H23" s="1181"/>
    </row>
    <row r="24" spans="1:8">
      <c r="A24" s="1852">
        <v>1998</v>
      </c>
      <c r="B24" s="1853"/>
      <c r="C24" s="1180">
        <v>533912</v>
      </c>
      <c r="D24" s="1190"/>
      <c r="E24" s="1180">
        <v>54834</v>
      </c>
      <c r="F24" s="1180">
        <v>166773</v>
      </c>
      <c r="G24" s="1180">
        <v>312305</v>
      </c>
      <c r="H24" s="1181"/>
    </row>
    <row r="25" spans="1:8">
      <c r="A25" s="1852">
        <v>1997</v>
      </c>
      <c r="B25" s="1853"/>
      <c r="C25" s="1180">
        <v>568096</v>
      </c>
      <c r="D25" s="1190"/>
      <c r="E25" s="1180">
        <v>72057</v>
      </c>
      <c r="F25" s="1180">
        <v>191915</v>
      </c>
      <c r="G25" s="1180">
        <v>304124</v>
      </c>
      <c r="H25" s="1181"/>
    </row>
    <row r="26" spans="1:8">
      <c r="A26" s="1852">
        <v>1996</v>
      </c>
      <c r="B26" s="1853"/>
      <c r="C26" s="1180">
        <v>551770</v>
      </c>
      <c r="D26" s="1190"/>
      <c r="E26" s="1180">
        <v>74209</v>
      </c>
      <c r="F26" s="1180">
        <v>194343</v>
      </c>
      <c r="G26" s="1180">
        <v>283218</v>
      </c>
      <c r="H26" s="1181"/>
    </row>
    <row r="27" spans="1:8">
      <c r="A27" s="1852">
        <v>1995</v>
      </c>
      <c r="B27" s="1853"/>
      <c r="C27" s="1180">
        <v>529265</v>
      </c>
      <c r="D27" s="1190"/>
      <c r="E27" s="1180">
        <v>68652</v>
      </c>
      <c r="F27" s="1180">
        <v>182770</v>
      </c>
      <c r="G27" s="1180">
        <v>277843</v>
      </c>
      <c r="H27" s="1181"/>
    </row>
    <row r="28" spans="1:8">
      <c r="A28" s="1852">
        <v>1994</v>
      </c>
      <c r="B28" s="1853"/>
      <c r="C28" s="1180">
        <v>510100</v>
      </c>
      <c r="D28" s="1190"/>
      <c r="E28" s="1180">
        <v>57621</v>
      </c>
      <c r="F28" s="1180">
        <v>177203</v>
      </c>
      <c r="G28" s="1180">
        <v>275276</v>
      </c>
      <c r="H28" s="1181"/>
    </row>
    <row r="29" spans="1:8">
      <c r="A29" s="1852">
        <v>1993</v>
      </c>
      <c r="B29" s="1853"/>
      <c r="C29" s="1180">
        <v>469380</v>
      </c>
      <c r="D29" s="1190"/>
      <c r="E29" s="1180">
        <v>46075</v>
      </c>
      <c r="F29" s="1180">
        <v>162477</v>
      </c>
      <c r="G29" s="1180">
        <v>260828</v>
      </c>
      <c r="H29" s="1181"/>
    </row>
    <row r="30" spans="1:8">
      <c r="A30" s="1852">
        <v>1992</v>
      </c>
      <c r="B30" s="1853"/>
      <c r="C30" s="1180">
        <v>450882</v>
      </c>
      <c r="D30" s="1190"/>
      <c r="E30" s="1180">
        <v>37546</v>
      </c>
      <c r="F30" s="1180">
        <v>151293</v>
      </c>
      <c r="G30" s="1180">
        <v>262043</v>
      </c>
      <c r="H30" s="1181"/>
    </row>
    <row r="31" spans="1:8">
      <c r="A31" s="1852">
        <v>1991</v>
      </c>
      <c r="B31" s="1853"/>
      <c r="C31" s="1180">
        <v>425535</v>
      </c>
      <c r="D31" s="1190"/>
      <c r="E31" s="1180"/>
      <c r="F31" s="1180">
        <v>131832</v>
      </c>
      <c r="G31" s="1180">
        <v>249897</v>
      </c>
      <c r="H31" s="1181">
        <v>43806</v>
      </c>
    </row>
    <row r="32" spans="1:8" ht="17.25" thickBot="1">
      <c r="A32" s="1855">
        <v>1990</v>
      </c>
      <c r="B32" s="1856"/>
      <c r="C32" s="1182">
        <v>414532</v>
      </c>
      <c r="D32" s="1191"/>
      <c r="E32" s="1182"/>
      <c r="F32" s="1182">
        <v>120535</v>
      </c>
      <c r="G32" s="1182">
        <v>258315</v>
      </c>
      <c r="H32" s="1183">
        <v>35682</v>
      </c>
    </row>
    <row r="33" spans="1:8">
      <c r="A33" s="1857" t="s">
        <v>1495</v>
      </c>
      <c r="B33" s="1857"/>
      <c r="C33" s="1858"/>
      <c r="D33" s="1187"/>
      <c r="E33" s="1173"/>
      <c r="F33" s="1173"/>
      <c r="G33" s="1173"/>
      <c r="H33" s="1173"/>
    </row>
  </sheetData>
  <mergeCells count="30">
    <mergeCell ref="A30:B30"/>
    <mergeCell ref="A31:B31"/>
    <mergeCell ref="A32:B32"/>
    <mergeCell ref="A33:C33"/>
    <mergeCell ref="A11:B11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8:A10"/>
    <mergeCell ref="A1:H1"/>
    <mergeCell ref="A2:H2"/>
    <mergeCell ref="A3:E3"/>
    <mergeCell ref="F3:G3"/>
    <mergeCell ref="A4:B4"/>
    <mergeCell ref="A5:A7"/>
  </mergeCells>
  <phoneticPr fontId="40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dimension ref="A1:K59"/>
  <sheetViews>
    <sheetView workbookViewId="0">
      <selection activeCell="G15" sqref="G15"/>
    </sheetView>
  </sheetViews>
  <sheetFormatPr defaultRowHeight="16.5"/>
  <sheetData>
    <row r="1" spans="1:11" ht="25.5">
      <c r="A1" s="1859" t="s">
        <v>1482</v>
      </c>
      <c r="B1" s="1859"/>
      <c r="C1" s="1859"/>
      <c r="D1" s="1859"/>
      <c r="E1" s="1859"/>
      <c r="F1" s="1859"/>
      <c r="G1" s="1859"/>
      <c r="H1" s="1859"/>
      <c r="I1" s="1859"/>
      <c r="J1" s="1859"/>
      <c r="K1" s="1859"/>
    </row>
    <row r="2" spans="1:11">
      <c r="A2" s="1860" t="s">
        <v>1496</v>
      </c>
      <c r="B2" s="1860"/>
      <c r="C2" s="1860"/>
      <c r="D2" s="1860"/>
      <c r="E2" s="1860"/>
      <c r="F2" s="1860"/>
      <c r="G2" s="1860"/>
      <c r="H2" s="1199"/>
      <c r="I2" s="1861"/>
      <c r="J2" s="1861"/>
      <c r="K2" s="1861"/>
    </row>
    <row r="3" spans="1:11">
      <c r="A3" s="1862" t="s">
        <v>294</v>
      </c>
      <c r="B3" s="1862"/>
      <c r="C3" s="1862"/>
      <c r="D3" s="1862"/>
      <c r="E3" s="1862"/>
      <c r="F3" s="1862"/>
      <c r="G3" s="1862"/>
      <c r="H3" s="1862"/>
      <c r="I3" s="1862"/>
      <c r="J3" s="1862"/>
      <c r="K3" s="1862"/>
    </row>
    <row r="4" spans="1:11">
      <c r="A4" s="1863" t="s">
        <v>1497</v>
      </c>
      <c r="B4" s="1863" t="s">
        <v>1498</v>
      </c>
      <c r="C4" s="1863" t="s">
        <v>1499</v>
      </c>
      <c r="D4" s="1863" t="s">
        <v>1500</v>
      </c>
      <c r="E4" s="1865" t="s">
        <v>1501</v>
      </c>
      <c r="F4" s="1865" t="s">
        <v>1502</v>
      </c>
      <c r="G4" s="1865" t="s">
        <v>1503</v>
      </c>
      <c r="H4" s="1865" t="s">
        <v>1504</v>
      </c>
      <c r="I4" s="1865" t="s">
        <v>1505</v>
      </c>
      <c r="J4" s="1865" t="s">
        <v>1506</v>
      </c>
      <c r="K4" s="1865" t="s">
        <v>1507</v>
      </c>
    </row>
    <row r="5" spans="1:11">
      <c r="A5" s="1864"/>
      <c r="B5" s="1864"/>
      <c r="C5" s="1864"/>
      <c r="D5" s="1864"/>
      <c r="E5" s="1864"/>
      <c r="F5" s="1864"/>
      <c r="G5" s="1864"/>
      <c r="H5" s="1864"/>
      <c r="I5" s="1864"/>
      <c r="J5" s="1864"/>
      <c r="K5" s="1869"/>
    </row>
    <row r="6" spans="1:11">
      <c r="A6" s="1866" t="s">
        <v>1508</v>
      </c>
      <c r="B6" s="1201" t="s">
        <v>227</v>
      </c>
      <c r="C6" s="1202">
        <v>51141463</v>
      </c>
      <c r="D6" s="1200">
        <v>3264476</v>
      </c>
      <c r="E6" s="1202">
        <v>421465</v>
      </c>
      <c r="F6" s="1202">
        <v>486655</v>
      </c>
      <c r="G6" s="1202">
        <v>474098</v>
      </c>
      <c r="H6" s="1202">
        <v>472047</v>
      </c>
      <c r="I6" s="1202">
        <v>447055</v>
      </c>
      <c r="J6" s="1202">
        <v>467935</v>
      </c>
      <c r="K6" s="1202">
        <v>495221</v>
      </c>
    </row>
    <row r="7" spans="1:11">
      <c r="A7" s="1867"/>
      <c r="B7" s="1201" t="s">
        <v>49</v>
      </c>
      <c r="C7" s="1202">
        <v>25588336</v>
      </c>
      <c r="D7" s="1200">
        <v>1678782</v>
      </c>
      <c r="E7" s="1202">
        <v>216177</v>
      </c>
      <c r="F7" s="1202">
        <v>249946</v>
      </c>
      <c r="G7" s="1202">
        <v>243428</v>
      </c>
      <c r="H7" s="1202">
        <v>243430</v>
      </c>
      <c r="I7" s="1202">
        <v>230231</v>
      </c>
      <c r="J7" s="1202">
        <v>240859</v>
      </c>
      <c r="K7" s="1202">
        <v>254711</v>
      </c>
    </row>
    <row r="8" spans="1:11">
      <c r="A8" s="1868"/>
      <c r="B8" s="1201" t="s">
        <v>1509</v>
      </c>
      <c r="C8" s="1202">
        <v>25553127</v>
      </c>
      <c r="D8" s="1200">
        <v>1585694</v>
      </c>
      <c r="E8" s="1202">
        <v>205288</v>
      </c>
      <c r="F8" s="1202">
        <v>236709</v>
      </c>
      <c r="G8" s="1202">
        <v>230670</v>
      </c>
      <c r="H8" s="1202">
        <v>228617</v>
      </c>
      <c r="I8" s="1202">
        <v>216824</v>
      </c>
      <c r="J8" s="1202">
        <v>227076</v>
      </c>
      <c r="K8" s="1202">
        <v>240510</v>
      </c>
    </row>
    <row r="9" spans="1:11">
      <c r="A9" s="1866" t="s">
        <v>318</v>
      </c>
      <c r="B9" s="1201" t="s">
        <v>227</v>
      </c>
      <c r="C9" s="1202">
        <v>10143645</v>
      </c>
      <c r="D9" s="1200">
        <v>574126</v>
      </c>
      <c r="E9" s="1202">
        <v>78576</v>
      </c>
      <c r="F9" s="1202">
        <v>88271</v>
      </c>
      <c r="G9" s="1202">
        <v>82972</v>
      </c>
      <c r="H9" s="1202">
        <v>82113</v>
      </c>
      <c r="I9" s="1202">
        <v>76825</v>
      </c>
      <c r="J9" s="1202">
        <v>80786</v>
      </c>
      <c r="K9" s="1202">
        <v>84583</v>
      </c>
    </row>
    <row r="10" spans="1:11">
      <c r="A10" s="1867"/>
      <c r="B10" s="1201" t="s">
        <v>49</v>
      </c>
      <c r="C10" s="1202">
        <v>5007869</v>
      </c>
      <c r="D10" s="1200">
        <v>294632</v>
      </c>
      <c r="E10" s="1202">
        <v>40376</v>
      </c>
      <c r="F10" s="1202">
        <v>45439</v>
      </c>
      <c r="G10" s="1202">
        <v>42358</v>
      </c>
      <c r="H10" s="1202">
        <v>42244</v>
      </c>
      <c r="I10" s="1202">
        <v>39250</v>
      </c>
      <c r="J10" s="1202">
        <v>41593</v>
      </c>
      <c r="K10" s="1202">
        <v>43372</v>
      </c>
    </row>
    <row r="11" spans="1:11">
      <c r="A11" s="1868"/>
      <c r="B11" s="1201" t="s">
        <v>1509</v>
      </c>
      <c r="C11" s="1202">
        <v>5135776</v>
      </c>
      <c r="D11" s="1200">
        <v>279494</v>
      </c>
      <c r="E11" s="1202">
        <v>38200</v>
      </c>
      <c r="F11" s="1202">
        <v>42832</v>
      </c>
      <c r="G11" s="1202">
        <v>40614</v>
      </c>
      <c r="H11" s="1202">
        <v>39869</v>
      </c>
      <c r="I11" s="1202">
        <v>37575</v>
      </c>
      <c r="J11" s="1202">
        <v>39193</v>
      </c>
      <c r="K11" s="1202">
        <v>41211</v>
      </c>
    </row>
    <row r="12" spans="1:11">
      <c r="A12" s="1866" t="s">
        <v>319</v>
      </c>
      <c r="B12" s="1201" t="s">
        <v>227</v>
      </c>
      <c r="C12" s="1202">
        <v>3527635</v>
      </c>
      <c r="D12" s="1200">
        <v>187305</v>
      </c>
      <c r="E12" s="1202">
        <v>24825</v>
      </c>
      <c r="F12" s="1202">
        <v>28646</v>
      </c>
      <c r="G12" s="1202">
        <v>27636</v>
      </c>
      <c r="H12" s="1202">
        <v>27190</v>
      </c>
      <c r="I12" s="1202">
        <v>24907</v>
      </c>
      <c r="J12" s="1202">
        <v>26261</v>
      </c>
      <c r="K12" s="1202">
        <v>27840</v>
      </c>
    </row>
    <row r="13" spans="1:11">
      <c r="A13" s="1867"/>
      <c r="B13" s="1201" t="s">
        <v>49</v>
      </c>
      <c r="C13" s="1202">
        <v>1747000</v>
      </c>
      <c r="D13" s="1200">
        <v>96222</v>
      </c>
      <c r="E13" s="1202">
        <v>12788</v>
      </c>
      <c r="F13" s="1202">
        <v>14736</v>
      </c>
      <c r="G13" s="1202">
        <v>14067</v>
      </c>
      <c r="H13" s="1202">
        <v>14013</v>
      </c>
      <c r="I13" s="1202">
        <v>12815</v>
      </c>
      <c r="J13" s="1202">
        <v>13436</v>
      </c>
      <c r="K13" s="1202">
        <v>14367</v>
      </c>
    </row>
    <row r="14" spans="1:11">
      <c r="A14" s="1868"/>
      <c r="B14" s="1201" t="s">
        <v>1509</v>
      </c>
      <c r="C14" s="1202">
        <v>1780635</v>
      </c>
      <c r="D14" s="1200">
        <v>91083</v>
      </c>
      <c r="E14" s="1202">
        <v>12037</v>
      </c>
      <c r="F14" s="1202">
        <v>13910</v>
      </c>
      <c r="G14" s="1202">
        <v>13569</v>
      </c>
      <c r="H14" s="1202">
        <v>13177</v>
      </c>
      <c r="I14" s="1202">
        <v>12092</v>
      </c>
      <c r="J14" s="1202">
        <v>12825</v>
      </c>
      <c r="K14" s="1202">
        <v>13473</v>
      </c>
    </row>
    <row r="15" spans="1:11">
      <c r="A15" s="1866" t="s">
        <v>320</v>
      </c>
      <c r="B15" s="1201" t="s">
        <v>227</v>
      </c>
      <c r="C15" s="1202">
        <v>2501588</v>
      </c>
      <c r="D15" s="1200">
        <v>146696</v>
      </c>
      <c r="E15" s="1202">
        <v>18708</v>
      </c>
      <c r="F15" s="1202">
        <v>21647</v>
      </c>
      <c r="G15" s="1202">
        <v>21177</v>
      </c>
      <c r="H15" s="1202">
        <v>21018</v>
      </c>
      <c r="I15" s="1202">
        <v>19963</v>
      </c>
      <c r="J15" s="1202">
        <v>21215</v>
      </c>
      <c r="K15" s="1202">
        <v>22968</v>
      </c>
    </row>
    <row r="16" spans="1:11">
      <c r="A16" s="1867"/>
      <c r="B16" s="1201" t="s">
        <v>49</v>
      </c>
      <c r="C16" s="1202">
        <v>1246071</v>
      </c>
      <c r="D16" s="1200">
        <v>75553</v>
      </c>
      <c r="E16" s="1202">
        <v>9514</v>
      </c>
      <c r="F16" s="1202">
        <v>11123</v>
      </c>
      <c r="G16" s="1202">
        <v>10844</v>
      </c>
      <c r="H16" s="1202">
        <v>10917</v>
      </c>
      <c r="I16" s="1202">
        <v>10358</v>
      </c>
      <c r="J16" s="1202">
        <v>11054</v>
      </c>
      <c r="K16" s="1202">
        <v>11743</v>
      </c>
    </row>
    <row r="17" spans="1:11">
      <c r="A17" s="1868"/>
      <c r="B17" s="1201" t="s">
        <v>1509</v>
      </c>
      <c r="C17" s="1202">
        <v>1255517</v>
      </c>
      <c r="D17" s="1200">
        <v>71143</v>
      </c>
      <c r="E17" s="1202">
        <v>9194</v>
      </c>
      <c r="F17" s="1202">
        <v>10524</v>
      </c>
      <c r="G17" s="1202">
        <v>10333</v>
      </c>
      <c r="H17" s="1202">
        <v>10101</v>
      </c>
      <c r="I17" s="1202">
        <v>9605</v>
      </c>
      <c r="J17" s="1202">
        <v>10161</v>
      </c>
      <c r="K17" s="1202">
        <v>11225</v>
      </c>
    </row>
    <row r="18" spans="1:11">
      <c r="A18" s="1866" t="s">
        <v>321</v>
      </c>
      <c r="B18" s="1201" t="s">
        <v>227</v>
      </c>
      <c r="C18" s="1202">
        <v>2879782</v>
      </c>
      <c r="D18" s="1200">
        <v>192549</v>
      </c>
      <c r="E18" s="1202">
        <v>24908</v>
      </c>
      <c r="F18" s="1202">
        <v>28749</v>
      </c>
      <c r="G18" s="1202">
        <v>28279</v>
      </c>
      <c r="H18" s="1202">
        <v>27879</v>
      </c>
      <c r="I18" s="1202">
        <v>26438</v>
      </c>
      <c r="J18" s="1202">
        <v>27277</v>
      </c>
      <c r="K18" s="1202">
        <v>29019</v>
      </c>
    </row>
    <row r="19" spans="1:11">
      <c r="A19" s="1867"/>
      <c r="B19" s="1201" t="s">
        <v>49</v>
      </c>
      <c r="C19" s="1202">
        <v>1448835</v>
      </c>
      <c r="D19" s="1200">
        <v>98800</v>
      </c>
      <c r="E19" s="1202">
        <v>12657</v>
      </c>
      <c r="F19" s="1202">
        <v>14723</v>
      </c>
      <c r="G19" s="1202">
        <v>14682</v>
      </c>
      <c r="H19" s="1202">
        <v>14263</v>
      </c>
      <c r="I19" s="1202">
        <v>13646</v>
      </c>
      <c r="J19" s="1202">
        <v>13939</v>
      </c>
      <c r="K19" s="1202">
        <v>14890</v>
      </c>
    </row>
    <row r="20" spans="1:11">
      <c r="A20" s="1868"/>
      <c r="B20" s="1201" t="s">
        <v>1509</v>
      </c>
      <c r="C20" s="1202">
        <v>1430947</v>
      </c>
      <c r="D20" s="1200">
        <v>93749</v>
      </c>
      <c r="E20" s="1202">
        <v>12251</v>
      </c>
      <c r="F20" s="1202">
        <v>14026</v>
      </c>
      <c r="G20" s="1202">
        <v>13597</v>
      </c>
      <c r="H20" s="1202">
        <v>13616</v>
      </c>
      <c r="I20" s="1202">
        <v>12792</v>
      </c>
      <c r="J20" s="1202">
        <v>13338</v>
      </c>
      <c r="K20" s="1202">
        <v>14129</v>
      </c>
    </row>
    <row r="21" spans="1:11">
      <c r="A21" s="1866" t="s">
        <v>322</v>
      </c>
      <c r="B21" s="1201" t="s">
        <v>227</v>
      </c>
      <c r="C21" s="1202">
        <v>1472910</v>
      </c>
      <c r="D21" s="1200">
        <v>102130</v>
      </c>
      <c r="E21" s="1202">
        <v>12407</v>
      </c>
      <c r="F21" s="1202">
        <v>14846</v>
      </c>
      <c r="G21" s="1202">
        <v>14564</v>
      </c>
      <c r="H21" s="1202">
        <v>14811</v>
      </c>
      <c r="I21" s="1202">
        <v>14261</v>
      </c>
      <c r="J21" s="1202">
        <v>14939</v>
      </c>
      <c r="K21" s="1202">
        <v>16302</v>
      </c>
    </row>
    <row r="22" spans="1:11">
      <c r="A22" s="1867"/>
      <c r="B22" s="1201" t="s">
        <v>49</v>
      </c>
      <c r="C22" s="1202">
        <v>730216</v>
      </c>
      <c r="D22" s="1200">
        <v>52724</v>
      </c>
      <c r="E22" s="1202">
        <v>6371</v>
      </c>
      <c r="F22" s="1202">
        <v>7691</v>
      </c>
      <c r="G22" s="1202">
        <v>7537</v>
      </c>
      <c r="H22" s="1202">
        <v>7672</v>
      </c>
      <c r="I22" s="1202">
        <v>7336</v>
      </c>
      <c r="J22" s="1202">
        <v>7613</v>
      </c>
      <c r="K22" s="1202">
        <v>8504</v>
      </c>
    </row>
    <row r="23" spans="1:11">
      <c r="A23" s="1868"/>
      <c r="B23" s="1201" t="s">
        <v>1509</v>
      </c>
      <c r="C23" s="1202">
        <v>742694</v>
      </c>
      <c r="D23" s="1200">
        <v>49406</v>
      </c>
      <c r="E23" s="1202">
        <v>6036</v>
      </c>
      <c r="F23" s="1202">
        <v>7155</v>
      </c>
      <c r="G23" s="1202">
        <v>7027</v>
      </c>
      <c r="H23" s="1202">
        <v>7139</v>
      </c>
      <c r="I23" s="1202">
        <v>6925</v>
      </c>
      <c r="J23" s="1202">
        <v>7326</v>
      </c>
      <c r="K23" s="1202">
        <v>7798</v>
      </c>
    </row>
    <row r="24" spans="1:11">
      <c r="A24" s="1866" t="s">
        <v>323</v>
      </c>
      <c r="B24" s="1201" t="s">
        <v>227</v>
      </c>
      <c r="C24" s="1202">
        <v>1532811</v>
      </c>
      <c r="D24" s="1200">
        <v>106057</v>
      </c>
      <c r="E24" s="1202">
        <v>13677</v>
      </c>
      <c r="F24" s="1202">
        <v>15606</v>
      </c>
      <c r="G24" s="1202">
        <v>15332</v>
      </c>
      <c r="H24" s="1202">
        <v>15160</v>
      </c>
      <c r="I24" s="1202">
        <v>14508</v>
      </c>
      <c r="J24" s="1202">
        <v>15356</v>
      </c>
      <c r="K24" s="1202">
        <v>16418</v>
      </c>
    </row>
    <row r="25" spans="1:11">
      <c r="A25" s="1867"/>
      <c r="B25" s="1201" t="s">
        <v>49</v>
      </c>
      <c r="C25" s="1202">
        <v>767309</v>
      </c>
      <c r="D25" s="1200">
        <v>54513</v>
      </c>
      <c r="E25" s="1202">
        <v>6956</v>
      </c>
      <c r="F25" s="1202">
        <v>8007</v>
      </c>
      <c r="G25" s="1202">
        <v>7942</v>
      </c>
      <c r="H25" s="1202">
        <v>7794</v>
      </c>
      <c r="I25" s="1202">
        <v>7518</v>
      </c>
      <c r="J25" s="1202">
        <v>7929</v>
      </c>
      <c r="K25" s="1202">
        <v>8367</v>
      </c>
    </row>
    <row r="26" spans="1:11">
      <c r="A26" s="1868"/>
      <c r="B26" s="1201" t="s">
        <v>1509</v>
      </c>
      <c r="C26" s="1202">
        <v>765502</v>
      </c>
      <c r="D26" s="1200">
        <v>51544</v>
      </c>
      <c r="E26" s="1202">
        <v>6721</v>
      </c>
      <c r="F26" s="1202">
        <v>7599</v>
      </c>
      <c r="G26" s="1202">
        <v>7390</v>
      </c>
      <c r="H26" s="1202">
        <v>7366</v>
      </c>
      <c r="I26" s="1202">
        <v>6990</v>
      </c>
      <c r="J26" s="1202">
        <v>7427</v>
      </c>
      <c r="K26" s="1202">
        <v>8051</v>
      </c>
    </row>
    <row r="27" spans="1:11">
      <c r="A27" s="1866" t="s">
        <v>324</v>
      </c>
      <c r="B27" s="1201" t="s">
        <v>227</v>
      </c>
      <c r="C27" s="1202">
        <v>1156480</v>
      </c>
      <c r="D27" s="1200">
        <v>81651</v>
      </c>
      <c r="E27" s="1202">
        <v>10979</v>
      </c>
      <c r="F27" s="1202">
        <v>12347</v>
      </c>
      <c r="G27" s="1202">
        <v>11875</v>
      </c>
      <c r="H27" s="1202">
        <v>11766</v>
      </c>
      <c r="I27" s="1202">
        <v>11184</v>
      </c>
      <c r="J27" s="1202">
        <v>11423</v>
      </c>
      <c r="K27" s="1202">
        <v>12077</v>
      </c>
    </row>
    <row r="28" spans="1:11">
      <c r="A28" s="1867"/>
      <c r="B28" s="1201" t="s">
        <v>49</v>
      </c>
      <c r="C28" s="1202">
        <v>595319</v>
      </c>
      <c r="D28" s="1200">
        <v>42098</v>
      </c>
      <c r="E28" s="1202">
        <v>5566</v>
      </c>
      <c r="F28" s="1202">
        <v>6337</v>
      </c>
      <c r="G28" s="1202">
        <v>6135</v>
      </c>
      <c r="H28" s="1202">
        <v>6077</v>
      </c>
      <c r="I28" s="1202">
        <v>5833</v>
      </c>
      <c r="J28" s="1202">
        <v>5950</v>
      </c>
      <c r="K28" s="1202">
        <v>6200</v>
      </c>
    </row>
    <row r="29" spans="1:11">
      <c r="A29" s="1868"/>
      <c r="B29" s="1201" t="s">
        <v>1509</v>
      </c>
      <c r="C29" s="1202">
        <v>561161</v>
      </c>
      <c r="D29" s="1200">
        <v>39553</v>
      </c>
      <c r="E29" s="1202">
        <v>5413</v>
      </c>
      <c r="F29" s="1202">
        <v>6010</v>
      </c>
      <c r="G29" s="1202">
        <v>5740</v>
      </c>
      <c r="H29" s="1202">
        <v>5689</v>
      </c>
      <c r="I29" s="1202">
        <v>5351</v>
      </c>
      <c r="J29" s="1202">
        <v>5473</v>
      </c>
      <c r="K29" s="1202">
        <v>5877</v>
      </c>
    </row>
    <row r="30" spans="1:11">
      <c r="A30" s="1866" t="s">
        <v>1473</v>
      </c>
      <c r="B30" s="1201" t="s">
        <v>227</v>
      </c>
      <c r="C30" s="1202">
        <v>122153</v>
      </c>
      <c r="D30" s="1200">
        <v>9499</v>
      </c>
      <c r="E30" s="1202">
        <v>1132</v>
      </c>
      <c r="F30" s="1202">
        <v>1339</v>
      </c>
      <c r="G30" s="1202">
        <v>1357</v>
      </c>
      <c r="H30" s="1202">
        <v>1415</v>
      </c>
      <c r="I30" s="1202">
        <v>1354</v>
      </c>
      <c r="J30" s="1202">
        <v>1455</v>
      </c>
      <c r="K30" s="1202">
        <v>1447</v>
      </c>
    </row>
    <row r="31" spans="1:11">
      <c r="A31" s="1867"/>
      <c r="B31" s="1201" t="s">
        <v>49</v>
      </c>
      <c r="C31" s="1202">
        <v>62205</v>
      </c>
      <c r="D31" s="1200">
        <v>4791</v>
      </c>
      <c r="E31" s="1202">
        <v>559</v>
      </c>
      <c r="F31" s="1202">
        <v>701</v>
      </c>
      <c r="G31" s="1202">
        <v>689</v>
      </c>
      <c r="H31" s="1202">
        <v>710</v>
      </c>
      <c r="I31" s="1202">
        <v>667</v>
      </c>
      <c r="J31" s="1202">
        <v>749</v>
      </c>
      <c r="K31" s="1202">
        <v>716</v>
      </c>
    </row>
    <row r="32" spans="1:11">
      <c r="A32" s="1868"/>
      <c r="B32" s="1201" t="s">
        <v>1509</v>
      </c>
      <c r="C32" s="1202">
        <v>59948</v>
      </c>
      <c r="D32" s="1200">
        <v>4708</v>
      </c>
      <c r="E32" s="1202">
        <v>573</v>
      </c>
      <c r="F32" s="1202">
        <v>638</v>
      </c>
      <c r="G32" s="1202">
        <v>668</v>
      </c>
      <c r="H32" s="1202">
        <v>705</v>
      </c>
      <c r="I32" s="1202">
        <v>687</v>
      </c>
      <c r="J32" s="1202">
        <v>706</v>
      </c>
      <c r="K32" s="1202">
        <v>731</v>
      </c>
    </row>
    <row r="33" spans="1:11">
      <c r="A33" s="1866" t="s">
        <v>325</v>
      </c>
      <c r="B33" s="1201" t="s">
        <v>227</v>
      </c>
      <c r="C33" s="1202">
        <v>12234630</v>
      </c>
      <c r="D33" s="1200">
        <v>881883</v>
      </c>
      <c r="E33" s="1202">
        <v>109468</v>
      </c>
      <c r="F33" s="1202">
        <v>129457</v>
      </c>
      <c r="G33" s="1202">
        <v>127915</v>
      </c>
      <c r="H33" s="1202">
        <v>128486</v>
      </c>
      <c r="I33" s="1202">
        <v>122513</v>
      </c>
      <c r="J33" s="1202">
        <v>128738</v>
      </c>
      <c r="K33" s="1202">
        <v>135306</v>
      </c>
    </row>
    <row r="34" spans="1:11">
      <c r="A34" s="1867"/>
      <c r="B34" s="1201" t="s">
        <v>49</v>
      </c>
      <c r="C34" s="1202">
        <v>6159193</v>
      </c>
      <c r="D34" s="1200">
        <v>453038</v>
      </c>
      <c r="E34" s="1202">
        <v>56209</v>
      </c>
      <c r="F34" s="1202">
        <v>66414</v>
      </c>
      <c r="G34" s="1202">
        <v>65673</v>
      </c>
      <c r="H34" s="1202">
        <v>66159</v>
      </c>
      <c r="I34" s="1202">
        <v>63066</v>
      </c>
      <c r="J34" s="1202">
        <v>66103</v>
      </c>
      <c r="K34" s="1202">
        <v>69414</v>
      </c>
    </row>
    <row r="35" spans="1:11">
      <c r="A35" s="1868"/>
      <c r="B35" s="1201" t="s">
        <v>1509</v>
      </c>
      <c r="C35" s="1202">
        <v>6075437</v>
      </c>
      <c r="D35" s="1200">
        <v>428845</v>
      </c>
      <c r="E35" s="1202">
        <v>53259</v>
      </c>
      <c r="F35" s="1202">
        <v>63043</v>
      </c>
      <c r="G35" s="1202">
        <v>62242</v>
      </c>
      <c r="H35" s="1202">
        <v>62327</v>
      </c>
      <c r="I35" s="1202">
        <v>59447</v>
      </c>
      <c r="J35" s="1202">
        <v>62635</v>
      </c>
      <c r="K35" s="1202">
        <v>65892</v>
      </c>
    </row>
    <row r="36" spans="1:11">
      <c r="A36" s="1866" t="s">
        <v>326</v>
      </c>
      <c r="B36" s="1201" t="s">
        <v>227</v>
      </c>
      <c r="C36" s="1202">
        <v>1542263</v>
      </c>
      <c r="D36" s="1200">
        <v>87391</v>
      </c>
      <c r="E36" s="1202">
        <v>10703</v>
      </c>
      <c r="F36" s="1202">
        <v>12612</v>
      </c>
      <c r="G36" s="1202">
        <v>12522</v>
      </c>
      <c r="H36" s="1202">
        <v>12728</v>
      </c>
      <c r="I36" s="1202">
        <v>12281</v>
      </c>
      <c r="J36" s="1202">
        <v>12609</v>
      </c>
      <c r="K36" s="1202">
        <v>13936</v>
      </c>
    </row>
    <row r="37" spans="1:11">
      <c r="A37" s="1867"/>
      <c r="B37" s="1201" t="s">
        <v>49</v>
      </c>
      <c r="C37" s="1202">
        <v>776498</v>
      </c>
      <c r="D37" s="1200">
        <v>45076</v>
      </c>
      <c r="E37" s="1202">
        <v>5528</v>
      </c>
      <c r="F37" s="1202">
        <v>6410</v>
      </c>
      <c r="G37" s="1202">
        <v>6507</v>
      </c>
      <c r="H37" s="1202">
        <v>6530</v>
      </c>
      <c r="I37" s="1202">
        <v>6335</v>
      </c>
      <c r="J37" s="1202">
        <v>6508</v>
      </c>
      <c r="K37" s="1202">
        <v>7258</v>
      </c>
    </row>
    <row r="38" spans="1:11">
      <c r="A38" s="1868"/>
      <c r="B38" s="1201" t="s">
        <v>1509</v>
      </c>
      <c r="C38" s="1202">
        <v>765765</v>
      </c>
      <c r="D38" s="1200">
        <v>42315</v>
      </c>
      <c r="E38" s="1202">
        <v>5175</v>
      </c>
      <c r="F38" s="1202">
        <v>6202</v>
      </c>
      <c r="G38" s="1202">
        <v>6015</v>
      </c>
      <c r="H38" s="1202">
        <v>6198</v>
      </c>
      <c r="I38" s="1202">
        <v>5946</v>
      </c>
      <c r="J38" s="1202">
        <v>6101</v>
      </c>
      <c r="K38" s="1202">
        <v>6678</v>
      </c>
    </row>
    <row r="39" spans="1:11">
      <c r="A39" s="1866" t="s">
        <v>327</v>
      </c>
      <c r="B39" s="1201" t="s">
        <v>227</v>
      </c>
      <c r="C39" s="1202">
        <v>1572732</v>
      </c>
      <c r="D39" s="1200">
        <v>102064</v>
      </c>
      <c r="E39" s="1202">
        <v>13222</v>
      </c>
      <c r="F39" s="1202">
        <v>15004</v>
      </c>
      <c r="G39" s="1202">
        <v>14859</v>
      </c>
      <c r="H39" s="1202">
        <v>14823</v>
      </c>
      <c r="I39" s="1202">
        <v>14079</v>
      </c>
      <c r="J39" s="1202">
        <v>14605</v>
      </c>
      <c r="K39" s="1202">
        <v>15472</v>
      </c>
    </row>
    <row r="40" spans="1:11">
      <c r="A40" s="1867"/>
      <c r="B40" s="1201" t="s">
        <v>49</v>
      </c>
      <c r="C40" s="1202">
        <v>792862</v>
      </c>
      <c r="D40" s="1200">
        <v>52527</v>
      </c>
      <c r="E40" s="1202">
        <v>6726</v>
      </c>
      <c r="F40" s="1202">
        <v>7671</v>
      </c>
      <c r="G40" s="1202">
        <v>7578</v>
      </c>
      <c r="H40" s="1202">
        <v>7672</v>
      </c>
      <c r="I40" s="1202">
        <v>7317</v>
      </c>
      <c r="J40" s="1202">
        <v>7542</v>
      </c>
      <c r="K40" s="1202">
        <v>8021</v>
      </c>
    </row>
    <row r="41" spans="1:11">
      <c r="A41" s="1868"/>
      <c r="B41" s="1201" t="s">
        <v>1509</v>
      </c>
      <c r="C41" s="1202">
        <v>779870</v>
      </c>
      <c r="D41" s="1200">
        <v>49537</v>
      </c>
      <c r="E41" s="1202">
        <v>6496</v>
      </c>
      <c r="F41" s="1202">
        <v>7333</v>
      </c>
      <c r="G41" s="1202">
        <v>7281</v>
      </c>
      <c r="H41" s="1202">
        <v>7151</v>
      </c>
      <c r="I41" s="1202">
        <v>6762</v>
      </c>
      <c r="J41" s="1202">
        <v>7063</v>
      </c>
      <c r="K41" s="1202">
        <v>7451</v>
      </c>
    </row>
    <row r="42" spans="1:11">
      <c r="A42" s="1866" t="s">
        <v>328</v>
      </c>
      <c r="B42" s="1201" t="s">
        <v>227</v>
      </c>
      <c r="C42" s="1202">
        <v>2047631</v>
      </c>
      <c r="D42" s="1200">
        <v>139918</v>
      </c>
      <c r="E42" s="1202">
        <v>18159</v>
      </c>
      <c r="F42" s="1202">
        <v>20618</v>
      </c>
      <c r="G42" s="1202">
        <v>20441</v>
      </c>
      <c r="H42" s="1202">
        <v>20266</v>
      </c>
      <c r="I42" s="1202">
        <v>19391</v>
      </c>
      <c r="J42" s="1202">
        <v>20063</v>
      </c>
      <c r="K42" s="1202">
        <v>20980</v>
      </c>
    </row>
    <row r="43" spans="1:11">
      <c r="A43" s="1867"/>
      <c r="B43" s="1201" t="s">
        <v>49</v>
      </c>
      <c r="C43" s="1202">
        <v>1037421</v>
      </c>
      <c r="D43" s="1200">
        <v>72066</v>
      </c>
      <c r="E43" s="1202">
        <v>9322</v>
      </c>
      <c r="F43" s="1202">
        <v>10533</v>
      </c>
      <c r="G43" s="1202">
        <v>10589</v>
      </c>
      <c r="H43" s="1202">
        <v>10521</v>
      </c>
      <c r="I43" s="1202">
        <v>9913</v>
      </c>
      <c r="J43" s="1202">
        <v>10309</v>
      </c>
      <c r="K43" s="1202">
        <v>10879</v>
      </c>
    </row>
    <row r="44" spans="1:11">
      <c r="A44" s="1868"/>
      <c r="B44" s="1201" t="s">
        <v>1509</v>
      </c>
      <c r="C44" s="1202">
        <v>1010210</v>
      </c>
      <c r="D44" s="1200">
        <v>67852</v>
      </c>
      <c r="E44" s="1202">
        <v>8837</v>
      </c>
      <c r="F44" s="1202">
        <v>10085</v>
      </c>
      <c r="G44" s="1202">
        <v>9852</v>
      </c>
      <c r="H44" s="1202">
        <v>9745</v>
      </c>
      <c r="I44" s="1202">
        <v>9478</v>
      </c>
      <c r="J44" s="1202">
        <v>9754</v>
      </c>
      <c r="K44" s="1202">
        <v>10101</v>
      </c>
    </row>
    <row r="45" spans="1:11">
      <c r="A45" s="1866" t="s">
        <v>329</v>
      </c>
      <c r="B45" s="1201" t="s">
        <v>227</v>
      </c>
      <c r="C45" s="1202">
        <v>1872965</v>
      </c>
      <c r="D45" s="1200">
        <v>113709</v>
      </c>
      <c r="E45" s="1202">
        <v>14191</v>
      </c>
      <c r="F45" s="1202">
        <v>16503</v>
      </c>
      <c r="G45" s="1202">
        <v>16499</v>
      </c>
      <c r="H45" s="1202">
        <v>16587</v>
      </c>
      <c r="I45" s="1202">
        <v>15724</v>
      </c>
      <c r="J45" s="1202">
        <v>16502</v>
      </c>
      <c r="K45" s="1202">
        <v>17703</v>
      </c>
    </row>
    <row r="46" spans="1:11">
      <c r="A46" s="1867"/>
      <c r="B46" s="1201" t="s">
        <v>49</v>
      </c>
      <c r="C46" s="1202">
        <v>932894</v>
      </c>
      <c r="D46" s="1200">
        <v>58631</v>
      </c>
      <c r="E46" s="1202">
        <v>7336</v>
      </c>
      <c r="F46" s="1202">
        <v>8548</v>
      </c>
      <c r="G46" s="1202">
        <v>8428</v>
      </c>
      <c r="H46" s="1202">
        <v>8567</v>
      </c>
      <c r="I46" s="1202">
        <v>8071</v>
      </c>
      <c r="J46" s="1202">
        <v>8551</v>
      </c>
      <c r="K46" s="1202">
        <v>9130</v>
      </c>
    </row>
    <row r="47" spans="1:11">
      <c r="A47" s="1868"/>
      <c r="B47" s="1201" t="s">
        <v>1509</v>
      </c>
      <c r="C47" s="1202">
        <v>940071</v>
      </c>
      <c r="D47" s="1200">
        <v>55078</v>
      </c>
      <c r="E47" s="1202">
        <v>6855</v>
      </c>
      <c r="F47" s="1202">
        <v>7955</v>
      </c>
      <c r="G47" s="1202">
        <v>8071</v>
      </c>
      <c r="H47" s="1202">
        <v>8020</v>
      </c>
      <c r="I47" s="1202">
        <v>7653</v>
      </c>
      <c r="J47" s="1202">
        <v>7951</v>
      </c>
      <c r="K47" s="1202">
        <v>8573</v>
      </c>
    </row>
    <row r="48" spans="1:11">
      <c r="A48" s="1866" t="s">
        <v>330</v>
      </c>
      <c r="B48" s="1201" t="s">
        <v>227</v>
      </c>
      <c r="C48" s="1202">
        <v>1907172</v>
      </c>
      <c r="D48" s="1200">
        <v>112187</v>
      </c>
      <c r="E48" s="1202">
        <v>14974</v>
      </c>
      <c r="F48" s="1202">
        <v>16803</v>
      </c>
      <c r="G48" s="1202">
        <v>16331</v>
      </c>
      <c r="H48" s="1202">
        <v>16248</v>
      </c>
      <c r="I48" s="1202">
        <v>15293</v>
      </c>
      <c r="J48" s="1202">
        <v>15807</v>
      </c>
      <c r="K48" s="1202">
        <v>16731</v>
      </c>
    </row>
    <row r="49" spans="1:11">
      <c r="A49" s="1867"/>
      <c r="B49" s="1201" t="s">
        <v>49</v>
      </c>
      <c r="C49" s="1202">
        <v>952597</v>
      </c>
      <c r="D49" s="1200">
        <v>57452</v>
      </c>
      <c r="E49" s="1202">
        <v>7600</v>
      </c>
      <c r="F49" s="1202">
        <v>8503</v>
      </c>
      <c r="G49" s="1202">
        <v>8272</v>
      </c>
      <c r="H49" s="1202">
        <v>8462</v>
      </c>
      <c r="I49" s="1202">
        <v>7811</v>
      </c>
      <c r="J49" s="1202">
        <v>8196</v>
      </c>
      <c r="K49" s="1202">
        <v>8608</v>
      </c>
    </row>
    <row r="50" spans="1:11">
      <c r="A50" s="1868"/>
      <c r="B50" s="1201" t="s">
        <v>1509</v>
      </c>
      <c r="C50" s="1202">
        <v>954575</v>
      </c>
      <c r="D50" s="1200">
        <v>54735</v>
      </c>
      <c r="E50" s="1202">
        <v>7374</v>
      </c>
      <c r="F50" s="1202">
        <v>8300</v>
      </c>
      <c r="G50" s="1202">
        <v>8059</v>
      </c>
      <c r="H50" s="1202">
        <v>7786</v>
      </c>
      <c r="I50" s="1202">
        <v>7482</v>
      </c>
      <c r="J50" s="1202">
        <v>7611</v>
      </c>
      <c r="K50" s="1202">
        <v>8123</v>
      </c>
    </row>
    <row r="51" spans="1:11">
      <c r="A51" s="1866" t="s">
        <v>331</v>
      </c>
      <c r="B51" s="1201" t="s">
        <v>227</v>
      </c>
      <c r="C51" s="1202">
        <v>2699440</v>
      </c>
      <c r="D51" s="1200">
        <v>159692</v>
      </c>
      <c r="E51" s="1202">
        <v>21513</v>
      </c>
      <c r="F51" s="1202">
        <v>24548</v>
      </c>
      <c r="G51" s="1202">
        <v>23368</v>
      </c>
      <c r="H51" s="1202">
        <v>22783</v>
      </c>
      <c r="I51" s="1202">
        <v>21553</v>
      </c>
      <c r="J51" s="1202">
        <v>22391</v>
      </c>
      <c r="K51" s="1202">
        <v>23536</v>
      </c>
    </row>
    <row r="52" spans="1:11">
      <c r="A52" s="1867"/>
      <c r="B52" s="1201" t="s">
        <v>49</v>
      </c>
      <c r="C52" s="1202">
        <v>1355951</v>
      </c>
      <c r="D52" s="1200">
        <v>82683</v>
      </c>
      <c r="E52" s="1202">
        <v>11132</v>
      </c>
      <c r="F52" s="1202">
        <v>12704</v>
      </c>
      <c r="G52" s="1202">
        <v>12097</v>
      </c>
      <c r="H52" s="1202">
        <v>11755</v>
      </c>
      <c r="I52" s="1202">
        <v>11214</v>
      </c>
      <c r="J52" s="1202">
        <v>11575</v>
      </c>
      <c r="K52" s="1202">
        <v>12206</v>
      </c>
    </row>
    <row r="53" spans="1:11">
      <c r="A53" s="1868"/>
      <c r="B53" s="1201" t="s">
        <v>1509</v>
      </c>
      <c r="C53" s="1202">
        <v>1343489</v>
      </c>
      <c r="D53" s="1200">
        <v>77009</v>
      </c>
      <c r="E53" s="1202">
        <v>10381</v>
      </c>
      <c r="F53" s="1202">
        <v>11844</v>
      </c>
      <c r="G53" s="1202">
        <v>11271</v>
      </c>
      <c r="H53" s="1202">
        <v>11028</v>
      </c>
      <c r="I53" s="1202">
        <v>10339</v>
      </c>
      <c r="J53" s="1202">
        <v>10816</v>
      </c>
      <c r="K53" s="1202">
        <v>11330</v>
      </c>
    </row>
    <row r="54" spans="1:11">
      <c r="A54" s="1866" t="s">
        <v>332</v>
      </c>
      <c r="B54" s="1201" t="s">
        <v>227</v>
      </c>
      <c r="C54" s="1202">
        <v>3333820</v>
      </c>
      <c r="D54" s="1200">
        <v>225581</v>
      </c>
      <c r="E54" s="1202">
        <v>28797</v>
      </c>
      <c r="F54" s="1202">
        <v>33468</v>
      </c>
      <c r="G54" s="1202">
        <v>32974</v>
      </c>
      <c r="H54" s="1202">
        <v>32759</v>
      </c>
      <c r="I54" s="1202">
        <v>30917</v>
      </c>
      <c r="J54" s="1202">
        <v>32421</v>
      </c>
      <c r="K54" s="1202">
        <v>34245</v>
      </c>
    </row>
    <row r="55" spans="1:11">
      <c r="A55" s="1867"/>
      <c r="B55" s="1201" t="s">
        <v>49</v>
      </c>
      <c r="C55" s="1202">
        <v>1678592</v>
      </c>
      <c r="D55" s="1200">
        <v>116421</v>
      </c>
      <c r="E55" s="1202">
        <v>14875</v>
      </c>
      <c r="F55" s="1202">
        <v>17266</v>
      </c>
      <c r="G55" s="1202">
        <v>16954</v>
      </c>
      <c r="H55" s="1202">
        <v>16970</v>
      </c>
      <c r="I55" s="1202">
        <v>16053</v>
      </c>
      <c r="J55" s="1202">
        <v>16684</v>
      </c>
      <c r="K55" s="1202">
        <v>17619</v>
      </c>
    </row>
    <row r="56" spans="1:11">
      <c r="A56" s="1868"/>
      <c r="B56" s="1201" t="s">
        <v>1509</v>
      </c>
      <c r="C56" s="1202">
        <v>1655228</v>
      </c>
      <c r="D56" s="1200">
        <v>109160</v>
      </c>
      <c r="E56" s="1202">
        <v>13922</v>
      </c>
      <c r="F56" s="1202">
        <v>16202</v>
      </c>
      <c r="G56" s="1202">
        <v>16020</v>
      </c>
      <c r="H56" s="1202">
        <v>15789</v>
      </c>
      <c r="I56" s="1202">
        <v>14864</v>
      </c>
      <c r="J56" s="1202">
        <v>15737</v>
      </c>
      <c r="K56" s="1202">
        <v>16626</v>
      </c>
    </row>
    <row r="57" spans="1:11">
      <c r="A57" s="1866" t="s">
        <v>333</v>
      </c>
      <c r="B57" s="1201" t="s">
        <v>227</v>
      </c>
      <c r="C57" s="1202">
        <v>593806</v>
      </c>
      <c r="D57" s="1200">
        <v>42038</v>
      </c>
      <c r="E57" s="1202">
        <v>5226</v>
      </c>
      <c r="F57" s="1202">
        <v>6191</v>
      </c>
      <c r="G57" s="1202">
        <v>5997</v>
      </c>
      <c r="H57" s="1202">
        <v>6015</v>
      </c>
      <c r="I57" s="1202">
        <v>5864</v>
      </c>
      <c r="J57" s="1202">
        <v>6087</v>
      </c>
      <c r="K57" s="1202">
        <v>6658</v>
      </c>
    </row>
    <row r="58" spans="1:11">
      <c r="A58" s="1867"/>
      <c r="B58" s="1201" t="s">
        <v>49</v>
      </c>
      <c r="C58" s="1202">
        <v>297504</v>
      </c>
      <c r="D58" s="1200">
        <v>21555</v>
      </c>
      <c r="E58" s="1202">
        <v>2662</v>
      </c>
      <c r="F58" s="1202">
        <v>3140</v>
      </c>
      <c r="G58" s="1202">
        <v>3076</v>
      </c>
      <c r="H58" s="1202">
        <v>3104</v>
      </c>
      <c r="I58" s="1202">
        <v>3028</v>
      </c>
      <c r="J58" s="1202">
        <v>3128</v>
      </c>
      <c r="K58" s="1202">
        <v>3417</v>
      </c>
    </row>
    <row r="59" spans="1:11">
      <c r="A59" s="1868"/>
      <c r="B59" s="1201" t="s">
        <v>1509</v>
      </c>
      <c r="C59" s="1202">
        <v>296302</v>
      </c>
      <c r="D59" s="1200">
        <v>20483</v>
      </c>
      <c r="E59" s="1202">
        <v>2564</v>
      </c>
      <c r="F59" s="1202">
        <v>3051</v>
      </c>
      <c r="G59" s="1202">
        <v>2921</v>
      </c>
      <c r="H59" s="1202">
        <v>2911</v>
      </c>
      <c r="I59" s="1202">
        <v>2836</v>
      </c>
      <c r="J59" s="1202">
        <v>2959</v>
      </c>
      <c r="K59" s="1202">
        <v>3241</v>
      </c>
    </row>
  </sheetData>
  <mergeCells count="33">
    <mergeCell ref="A48:A50"/>
    <mergeCell ref="A51:A53"/>
    <mergeCell ref="A54:A56"/>
    <mergeCell ref="C4:C5"/>
    <mergeCell ref="A57:A59"/>
    <mergeCell ref="A30:A32"/>
    <mergeCell ref="A33:A35"/>
    <mergeCell ref="A36:A38"/>
    <mergeCell ref="A39:A41"/>
    <mergeCell ref="A42:A44"/>
    <mergeCell ref="A45:A47"/>
    <mergeCell ref="A12:A14"/>
    <mergeCell ref="A15:A17"/>
    <mergeCell ref="A18:A20"/>
    <mergeCell ref="A21:A23"/>
    <mergeCell ref="A24:A26"/>
    <mergeCell ref="A27:A29"/>
    <mergeCell ref="H4:H5"/>
    <mergeCell ref="I4:I5"/>
    <mergeCell ref="J4:J5"/>
    <mergeCell ref="K4:K5"/>
    <mergeCell ref="A6:A8"/>
    <mergeCell ref="A9:A11"/>
    <mergeCell ref="A1:K1"/>
    <mergeCell ref="A2:G2"/>
    <mergeCell ref="I2:K2"/>
    <mergeCell ref="A3:K3"/>
    <mergeCell ref="A4:A5"/>
    <mergeCell ref="B4:B5"/>
    <mergeCell ref="D4:D5"/>
    <mergeCell ref="E4:E5"/>
    <mergeCell ref="F4:F5"/>
    <mergeCell ref="G4:G5"/>
  </mergeCells>
  <phoneticPr fontId="4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54"/>
  <sheetViews>
    <sheetView workbookViewId="0">
      <selection activeCell="E10" sqref="E10"/>
    </sheetView>
  </sheetViews>
  <sheetFormatPr defaultRowHeight="16.5"/>
  <cols>
    <col min="1" max="1" width="6.75" style="107" customWidth="1"/>
    <col min="2" max="2" width="10.125" style="115" customWidth="1"/>
    <col min="3" max="3" width="9.375" style="107" bestFit="1" customWidth="1"/>
    <col min="4" max="10" width="12.375" style="107" customWidth="1"/>
    <col min="11" max="16384" width="9" style="107"/>
  </cols>
  <sheetData>
    <row r="1" spans="1:10" ht="26.25">
      <c r="A1" s="1331" t="s">
        <v>700</v>
      </c>
      <c r="B1" s="1331"/>
      <c r="C1" s="1331"/>
      <c r="D1" s="1331"/>
      <c r="E1" s="1331"/>
      <c r="F1" s="1331"/>
      <c r="G1" s="1331"/>
      <c r="H1" s="1331"/>
      <c r="I1" s="1331"/>
      <c r="J1" s="1331"/>
    </row>
    <row r="2" spans="1:10" ht="16.5" customHeight="1">
      <c r="A2" s="113" t="s">
        <v>701</v>
      </c>
      <c r="B2" s="119"/>
      <c r="D2" s="111"/>
      <c r="E2" s="111"/>
      <c r="F2" s="111"/>
      <c r="G2" s="111"/>
      <c r="H2" s="111"/>
      <c r="I2" s="111"/>
      <c r="J2" s="111"/>
    </row>
    <row r="3" spans="1:10" ht="16.5" customHeight="1">
      <c r="A3" s="114" t="s">
        <v>703</v>
      </c>
      <c r="B3" s="120"/>
      <c r="D3" s="111"/>
      <c r="E3" s="111"/>
      <c r="F3" s="111"/>
      <c r="G3" s="111"/>
      <c r="H3" s="111"/>
      <c r="I3" s="111"/>
      <c r="J3" s="111"/>
    </row>
    <row r="4" spans="1:10" ht="17.25" thickBot="1">
      <c r="A4" s="109"/>
      <c r="B4" s="121"/>
      <c r="C4" s="109"/>
      <c r="E4" s="522" t="s">
        <v>959</v>
      </c>
      <c r="J4" s="110" t="s">
        <v>232</v>
      </c>
    </row>
    <row r="5" spans="1:10" ht="35.25" customHeight="1" thickBot="1">
      <c r="A5" s="1362" t="s">
        <v>26</v>
      </c>
      <c r="B5" s="1363"/>
      <c r="C5" s="466" t="s">
        <v>21</v>
      </c>
      <c r="D5" s="541" t="s">
        <v>694</v>
      </c>
      <c r="E5" s="541" t="s">
        <v>943</v>
      </c>
      <c r="F5" s="542" t="s">
        <v>944</v>
      </c>
      <c r="G5" s="541" t="s">
        <v>945</v>
      </c>
      <c r="H5" s="541" t="s">
        <v>696</v>
      </c>
      <c r="I5" s="541" t="s">
        <v>695</v>
      </c>
      <c r="J5" s="544" t="s">
        <v>697</v>
      </c>
    </row>
    <row r="6" spans="1:10" ht="17.25" thickBot="1">
      <c r="A6" s="1366" t="s">
        <v>21</v>
      </c>
      <c r="B6" s="1367"/>
      <c r="C6" s="711">
        <f>SUM(C7,C33,C50,C59,C70,C76,C82,C88,C90,C122,C141,C154,C170,C185,C208,C232,C251)</f>
        <v>43770</v>
      </c>
      <c r="D6" s="711">
        <f t="shared" ref="D6:J6" si="0">SUM(D7,D33,D50,D59,D70,D76,D82,D88,D90,D122,D141,D154,D170,D185,D208,D232,D251)</f>
        <v>2332</v>
      </c>
      <c r="E6" s="711">
        <f t="shared" si="0"/>
        <v>1439</v>
      </c>
      <c r="F6" s="711">
        <f t="shared" si="0"/>
        <v>868</v>
      </c>
      <c r="G6" s="711">
        <f t="shared" si="0"/>
        <v>14751</v>
      </c>
      <c r="H6" s="711">
        <f t="shared" si="0"/>
        <v>23632</v>
      </c>
      <c r="I6" s="711">
        <f t="shared" si="0"/>
        <v>129</v>
      </c>
      <c r="J6" s="712">
        <f t="shared" si="0"/>
        <v>619</v>
      </c>
    </row>
    <row r="7" spans="1:10" s="116" customFormat="1">
      <c r="A7" s="1368" t="s">
        <v>242</v>
      </c>
      <c r="B7" s="280" t="s">
        <v>782</v>
      </c>
      <c r="C7" s="713">
        <f>SUM(D7:J7)</f>
        <v>6742</v>
      </c>
      <c r="D7" s="713">
        <f>SUM(D8:D32)</f>
        <v>750</v>
      </c>
      <c r="E7" s="713">
        <f t="shared" ref="E7:J7" si="1">SUM(E8:E32)</f>
        <v>39</v>
      </c>
      <c r="F7" s="713">
        <f t="shared" si="1"/>
        <v>167</v>
      </c>
      <c r="G7" s="713">
        <f t="shared" si="1"/>
        <v>2337</v>
      </c>
      <c r="H7" s="713">
        <f t="shared" si="1"/>
        <v>3258</v>
      </c>
      <c r="I7" s="713">
        <f t="shared" si="1"/>
        <v>26</v>
      </c>
      <c r="J7" s="714">
        <f t="shared" si="1"/>
        <v>165</v>
      </c>
    </row>
    <row r="8" spans="1:10">
      <c r="A8" s="1364"/>
      <c r="B8" s="154" t="s">
        <v>287</v>
      </c>
      <c r="C8" s="715">
        <f>SUM(D8:J8)</f>
        <v>75</v>
      </c>
      <c r="D8" s="716">
        <v>24</v>
      </c>
      <c r="E8" s="716">
        <v>2</v>
      </c>
      <c r="F8" s="716">
        <v>3</v>
      </c>
      <c r="G8" s="716">
        <v>21</v>
      </c>
      <c r="H8" s="716">
        <v>8</v>
      </c>
      <c r="I8" s="716">
        <v>0</v>
      </c>
      <c r="J8" s="717">
        <v>17</v>
      </c>
    </row>
    <row r="9" spans="1:10">
      <c r="A9" s="1364"/>
      <c r="B9" s="154" t="s">
        <v>601</v>
      </c>
      <c r="C9" s="715">
        <f t="shared" ref="C9:C72" si="2">SUM(D9:J9)</f>
        <v>65</v>
      </c>
      <c r="D9" s="716">
        <v>18</v>
      </c>
      <c r="E9" s="716">
        <v>0</v>
      </c>
      <c r="F9" s="716">
        <v>8</v>
      </c>
      <c r="G9" s="716">
        <v>8</v>
      </c>
      <c r="H9" s="716">
        <v>17</v>
      </c>
      <c r="I9" s="716">
        <v>0</v>
      </c>
      <c r="J9" s="717">
        <v>14</v>
      </c>
    </row>
    <row r="10" spans="1:10">
      <c r="A10" s="1364"/>
      <c r="B10" s="154" t="s">
        <v>602</v>
      </c>
      <c r="C10" s="715">
        <f t="shared" si="2"/>
        <v>130</v>
      </c>
      <c r="D10" s="716">
        <v>20</v>
      </c>
      <c r="E10" s="716">
        <v>2</v>
      </c>
      <c r="F10" s="716">
        <v>10</v>
      </c>
      <c r="G10" s="716">
        <v>41</v>
      </c>
      <c r="H10" s="716">
        <v>51</v>
      </c>
      <c r="I10" s="716">
        <v>1</v>
      </c>
      <c r="J10" s="717">
        <v>5</v>
      </c>
    </row>
    <row r="11" spans="1:10">
      <c r="A11" s="1364"/>
      <c r="B11" s="154" t="s">
        <v>603</v>
      </c>
      <c r="C11" s="715">
        <f t="shared" si="2"/>
        <v>190</v>
      </c>
      <c r="D11" s="716">
        <v>46</v>
      </c>
      <c r="E11" s="716">
        <v>0</v>
      </c>
      <c r="F11" s="716">
        <v>3</v>
      </c>
      <c r="G11" s="716">
        <v>53</v>
      </c>
      <c r="H11" s="716">
        <v>83</v>
      </c>
      <c r="I11" s="716">
        <v>0</v>
      </c>
      <c r="J11" s="717">
        <v>5</v>
      </c>
    </row>
    <row r="12" spans="1:10">
      <c r="A12" s="1364"/>
      <c r="B12" s="154" t="s">
        <v>604</v>
      </c>
      <c r="C12" s="715">
        <f t="shared" si="2"/>
        <v>237</v>
      </c>
      <c r="D12" s="716">
        <v>23</v>
      </c>
      <c r="E12" s="716">
        <v>0</v>
      </c>
      <c r="F12" s="716">
        <v>6</v>
      </c>
      <c r="G12" s="716">
        <v>119</v>
      </c>
      <c r="H12" s="716">
        <v>84</v>
      </c>
      <c r="I12" s="716">
        <v>2</v>
      </c>
      <c r="J12" s="717">
        <v>3</v>
      </c>
    </row>
    <row r="13" spans="1:10">
      <c r="A13" s="1364"/>
      <c r="B13" s="154" t="s">
        <v>605</v>
      </c>
      <c r="C13" s="715">
        <f t="shared" si="2"/>
        <v>228</v>
      </c>
      <c r="D13" s="716">
        <v>34</v>
      </c>
      <c r="E13" s="716">
        <v>0</v>
      </c>
      <c r="F13" s="716">
        <v>4</v>
      </c>
      <c r="G13" s="716">
        <v>79</v>
      </c>
      <c r="H13" s="716">
        <v>104</v>
      </c>
      <c r="I13" s="716">
        <v>0</v>
      </c>
      <c r="J13" s="717">
        <v>7</v>
      </c>
    </row>
    <row r="14" spans="1:10">
      <c r="A14" s="1364"/>
      <c r="B14" s="154" t="s">
        <v>606</v>
      </c>
      <c r="C14" s="715">
        <f t="shared" si="2"/>
        <v>274</v>
      </c>
      <c r="D14" s="716">
        <v>26</v>
      </c>
      <c r="E14" s="716">
        <v>1</v>
      </c>
      <c r="F14" s="716">
        <v>5</v>
      </c>
      <c r="G14" s="716">
        <v>115</v>
      </c>
      <c r="H14" s="716">
        <v>125</v>
      </c>
      <c r="I14" s="716">
        <v>0</v>
      </c>
      <c r="J14" s="717">
        <v>2</v>
      </c>
    </row>
    <row r="15" spans="1:10">
      <c r="A15" s="1364"/>
      <c r="B15" s="154" t="s">
        <v>607</v>
      </c>
      <c r="C15" s="715">
        <f t="shared" si="2"/>
        <v>330</v>
      </c>
      <c r="D15" s="716">
        <v>31</v>
      </c>
      <c r="E15" s="716">
        <v>2</v>
      </c>
      <c r="F15" s="716">
        <v>24</v>
      </c>
      <c r="G15" s="716">
        <v>117</v>
      </c>
      <c r="H15" s="716">
        <v>152</v>
      </c>
      <c r="I15" s="716">
        <v>1</v>
      </c>
      <c r="J15" s="717">
        <v>3</v>
      </c>
    </row>
    <row r="16" spans="1:10">
      <c r="A16" s="1364"/>
      <c r="B16" s="154" t="s">
        <v>608</v>
      </c>
      <c r="C16" s="715">
        <f t="shared" si="2"/>
        <v>207</v>
      </c>
      <c r="D16" s="716">
        <v>22</v>
      </c>
      <c r="E16" s="716">
        <v>2</v>
      </c>
      <c r="F16" s="716">
        <v>4</v>
      </c>
      <c r="G16" s="716">
        <v>93</v>
      </c>
      <c r="H16" s="716">
        <v>84</v>
      </c>
      <c r="I16" s="716">
        <v>1</v>
      </c>
      <c r="J16" s="717">
        <v>1</v>
      </c>
    </row>
    <row r="17" spans="1:10">
      <c r="A17" s="1364"/>
      <c r="B17" s="154" t="s">
        <v>609</v>
      </c>
      <c r="C17" s="715">
        <f t="shared" si="2"/>
        <v>299</v>
      </c>
      <c r="D17" s="716">
        <v>19</v>
      </c>
      <c r="E17" s="716">
        <v>1</v>
      </c>
      <c r="F17" s="716">
        <v>4</v>
      </c>
      <c r="G17" s="716">
        <v>93</v>
      </c>
      <c r="H17" s="716">
        <v>179</v>
      </c>
      <c r="I17" s="716">
        <v>2</v>
      </c>
      <c r="J17" s="717">
        <v>1</v>
      </c>
    </row>
    <row r="18" spans="1:10">
      <c r="A18" s="1364"/>
      <c r="B18" s="154" t="s">
        <v>610</v>
      </c>
      <c r="C18" s="715">
        <f t="shared" si="2"/>
        <v>560</v>
      </c>
      <c r="D18" s="716">
        <v>32</v>
      </c>
      <c r="E18" s="716">
        <v>8</v>
      </c>
      <c r="F18" s="716">
        <v>1</v>
      </c>
      <c r="G18" s="716">
        <v>86</v>
      </c>
      <c r="H18" s="716">
        <v>426</v>
      </c>
      <c r="I18" s="716">
        <v>1</v>
      </c>
      <c r="J18" s="717">
        <v>6</v>
      </c>
    </row>
    <row r="19" spans="1:10">
      <c r="A19" s="1364"/>
      <c r="B19" s="154" t="s">
        <v>611</v>
      </c>
      <c r="C19" s="715">
        <f t="shared" si="2"/>
        <v>367</v>
      </c>
      <c r="D19" s="716">
        <v>24</v>
      </c>
      <c r="E19" s="716">
        <v>1</v>
      </c>
      <c r="F19" s="716">
        <v>11</v>
      </c>
      <c r="G19" s="716">
        <v>205</v>
      </c>
      <c r="H19" s="716">
        <v>123</v>
      </c>
      <c r="I19" s="716">
        <v>1</v>
      </c>
      <c r="J19" s="717">
        <v>2</v>
      </c>
    </row>
    <row r="20" spans="1:10">
      <c r="A20" s="1364"/>
      <c r="B20" s="154" t="s">
        <v>612</v>
      </c>
      <c r="C20" s="715">
        <f t="shared" si="2"/>
        <v>179</v>
      </c>
      <c r="D20" s="716">
        <v>29</v>
      </c>
      <c r="E20" s="716">
        <v>0</v>
      </c>
      <c r="F20" s="716">
        <v>3</v>
      </c>
      <c r="G20" s="716">
        <v>71</v>
      </c>
      <c r="H20" s="716">
        <v>70</v>
      </c>
      <c r="I20" s="716">
        <v>1</v>
      </c>
      <c r="J20" s="717">
        <v>5</v>
      </c>
    </row>
    <row r="21" spans="1:10">
      <c r="A21" s="1364"/>
      <c r="B21" s="154" t="s">
        <v>613</v>
      </c>
      <c r="C21" s="715">
        <f t="shared" si="2"/>
        <v>239</v>
      </c>
      <c r="D21" s="716">
        <v>38</v>
      </c>
      <c r="E21" s="716">
        <v>0</v>
      </c>
      <c r="F21" s="716">
        <v>17</v>
      </c>
      <c r="G21" s="716">
        <v>66</v>
      </c>
      <c r="H21" s="716">
        <v>105</v>
      </c>
      <c r="I21" s="716">
        <v>4</v>
      </c>
      <c r="J21" s="717">
        <v>9</v>
      </c>
    </row>
    <row r="22" spans="1:10">
      <c r="A22" s="1364"/>
      <c r="B22" s="154" t="s">
        <v>614</v>
      </c>
      <c r="C22" s="715">
        <f t="shared" si="2"/>
        <v>361</v>
      </c>
      <c r="D22" s="716">
        <v>31</v>
      </c>
      <c r="E22" s="716">
        <v>0</v>
      </c>
      <c r="F22" s="716">
        <v>5</v>
      </c>
      <c r="G22" s="716">
        <v>105</v>
      </c>
      <c r="H22" s="716">
        <v>215</v>
      </c>
      <c r="I22" s="716">
        <v>1</v>
      </c>
      <c r="J22" s="717">
        <v>4</v>
      </c>
    </row>
    <row r="23" spans="1:10">
      <c r="A23" s="1364"/>
      <c r="B23" s="154" t="s">
        <v>615</v>
      </c>
      <c r="C23" s="715">
        <f t="shared" si="2"/>
        <v>425</v>
      </c>
      <c r="D23" s="716">
        <v>39</v>
      </c>
      <c r="E23" s="716">
        <v>4</v>
      </c>
      <c r="F23" s="716">
        <v>4</v>
      </c>
      <c r="G23" s="716">
        <v>157</v>
      </c>
      <c r="H23" s="716">
        <v>218</v>
      </c>
      <c r="I23" s="716">
        <v>1</v>
      </c>
      <c r="J23" s="717">
        <v>2</v>
      </c>
    </row>
    <row r="24" spans="1:10">
      <c r="A24" s="1364"/>
      <c r="B24" s="154" t="s">
        <v>616</v>
      </c>
      <c r="C24" s="715">
        <f t="shared" si="2"/>
        <v>356</v>
      </c>
      <c r="D24" s="716">
        <v>35</v>
      </c>
      <c r="E24" s="716">
        <v>3</v>
      </c>
      <c r="F24" s="716">
        <v>10</v>
      </c>
      <c r="G24" s="716">
        <v>107</v>
      </c>
      <c r="H24" s="716">
        <v>190</v>
      </c>
      <c r="I24" s="716">
        <v>5</v>
      </c>
      <c r="J24" s="717">
        <v>6</v>
      </c>
    </row>
    <row r="25" spans="1:10">
      <c r="A25" s="1364"/>
      <c r="B25" s="154" t="s">
        <v>617</v>
      </c>
      <c r="C25" s="715">
        <f t="shared" si="2"/>
        <v>204</v>
      </c>
      <c r="D25" s="716">
        <v>19</v>
      </c>
      <c r="E25" s="716">
        <v>1</v>
      </c>
      <c r="F25" s="716">
        <v>18</v>
      </c>
      <c r="G25" s="716">
        <v>70</v>
      </c>
      <c r="H25" s="716">
        <v>91</v>
      </c>
      <c r="I25" s="716">
        <v>1</v>
      </c>
      <c r="J25" s="717">
        <v>4</v>
      </c>
    </row>
    <row r="26" spans="1:10">
      <c r="A26" s="1364"/>
      <c r="B26" s="154" t="s">
        <v>618</v>
      </c>
      <c r="C26" s="715">
        <f t="shared" si="2"/>
        <v>264</v>
      </c>
      <c r="D26" s="716">
        <v>25</v>
      </c>
      <c r="E26" s="716">
        <v>3</v>
      </c>
      <c r="F26" s="716">
        <v>4</v>
      </c>
      <c r="G26" s="716">
        <v>102</v>
      </c>
      <c r="H26" s="716">
        <v>113</v>
      </c>
      <c r="I26" s="716">
        <v>0</v>
      </c>
      <c r="J26" s="717">
        <v>17</v>
      </c>
    </row>
    <row r="27" spans="1:10">
      <c r="A27" s="1364"/>
      <c r="B27" s="154" t="s">
        <v>619</v>
      </c>
      <c r="C27" s="715">
        <f t="shared" si="2"/>
        <v>239</v>
      </c>
      <c r="D27" s="716">
        <v>32</v>
      </c>
      <c r="E27" s="716">
        <v>3</v>
      </c>
      <c r="F27" s="716">
        <v>1</v>
      </c>
      <c r="G27" s="716">
        <v>88</v>
      </c>
      <c r="H27" s="716">
        <v>110</v>
      </c>
      <c r="I27" s="716">
        <v>1</v>
      </c>
      <c r="J27" s="717">
        <v>4</v>
      </c>
    </row>
    <row r="28" spans="1:10">
      <c r="A28" s="1364"/>
      <c r="B28" s="154" t="s">
        <v>620</v>
      </c>
      <c r="C28" s="715">
        <f t="shared" si="2"/>
        <v>302</v>
      </c>
      <c r="D28" s="716">
        <v>39</v>
      </c>
      <c r="E28" s="716">
        <v>4</v>
      </c>
      <c r="F28" s="716">
        <v>10</v>
      </c>
      <c r="G28" s="716">
        <v>110</v>
      </c>
      <c r="H28" s="716">
        <v>134</v>
      </c>
      <c r="I28" s="716">
        <v>1</v>
      </c>
      <c r="J28" s="717">
        <v>4</v>
      </c>
    </row>
    <row r="29" spans="1:10">
      <c r="A29" s="1364"/>
      <c r="B29" s="154" t="s">
        <v>621</v>
      </c>
      <c r="C29" s="715">
        <f t="shared" si="2"/>
        <v>201</v>
      </c>
      <c r="D29" s="716">
        <v>30</v>
      </c>
      <c r="E29" s="716">
        <v>0</v>
      </c>
      <c r="F29" s="716">
        <v>1</v>
      </c>
      <c r="G29" s="716">
        <v>60</v>
      </c>
      <c r="H29" s="716">
        <v>91</v>
      </c>
      <c r="I29" s="716">
        <v>2</v>
      </c>
      <c r="J29" s="717">
        <v>17</v>
      </c>
    </row>
    <row r="30" spans="1:10">
      <c r="A30" s="1364"/>
      <c r="B30" s="154" t="s">
        <v>622</v>
      </c>
      <c r="C30" s="715">
        <f t="shared" si="2"/>
        <v>224</v>
      </c>
      <c r="D30" s="716">
        <v>48</v>
      </c>
      <c r="E30" s="716">
        <v>0</v>
      </c>
      <c r="F30" s="716">
        <v>0</v>
      </c>
      <c r="G30" s="716">
        <v>72</v>
      </c>
      <c r="H30" s="716">
        <v>87</v>
      </c>
      <c r="I30" s="716">
        <v>0</v>
      </c>
      <c r="J30" s="717">
        <v>17</v>
      </c>
    </row>
    <row r="31" spans="1:10">
      <c r="A31" s="1364"/>
      <c r="B31" s="154" t="s">
        <v>623</v>
      </c>
      <c r="C31" s="715">
        <f t="shared" si="2"/>
        <v>455</v>
      </c>
      <c r="D31" s="716">
        <v>38</v>
      </c>
      <c r="E31" s="716">
        <v>1</v>
      </c>
      <c r="F31" s="716">
        <v>9</v>
      </c>
      <c r="G31" s="716">
        <v>166</v>
      </c>
      <c r="H31" s="716">
        <v>233</v>
      </c>
      <c r="I31" s="716">
        <v>0</v>
      </c>
      <c r="J31" s="717">
        <v>8</v>
      </c>
    </row>
    <row r="32" spans="1:10">
      <c r="A32" s="1364"/>
      <c r="B32" s="154" t="s">
        <v>624</v>
      </c>
      <c r="C32" s="715">
        <f t="shared" si="2"/>
        <v>331</v>
      </c>
      <c r="D32" s="716">
        <v>28</v>
      </c>
      <c r="E32" s="716">
        <v>1</v>
      </c>
      <c r="F32" s="716">
        <v>2</v>
      </c>
      <c r="G32" s="716">
        <v>133</v>
      </c>
      <c r="H32" s="716">
        <v>165</v>
      </c>
      <c r="I32" s="716">
        <v>0</v>
      </c>
      <c r="J32" s="717">
        <v>2</v>
      </c>
    </row>
    <row r="33" spans="1:10">
      <c r="A33" s="1364" t="s">
        <v>625</v>
      </c>
      <c r="B33" s="282" t="s">
        <v>9</v>
      </c>
      <c r="C33" s="715">
        <f t="shared" si="2"/>
        <v>1897</v>
      </c>
      <c r="D33" s="715">
        <f>SUM(D34:D49)</f>
        <v>152</v>
      </c>
      <c r="E33" s="715">
        <f t="shared" ref="E33:J33" si="3">SUM(E34:E49)</f>
        <v>84</v>
      </c>
      <c r="F33" s="715">
        <f t="shared" si="3"/>
        <v>38</v>
      </c>
      <c r="G33" s="715">
        <f t="shared" si="3"/>
        <v>814</v>
      </c>
      <c r="H33" s="715">
        <f t="shared" si="3"/>
        <v>776</v>
      </c>
      <c r="I33" s="715">
        <f t="shared" si="3"/>
        <v>5</v>
      </c>
      <c r="J33" s="718">
        <f t="shared" si="3"/>
        <v>28</v>
      </c>
    </row>
    <row r="34" spans="1:10">
      <c r="A34" s="1364"/>
      <c r="B34" s="154" t="s">
        <v>52</v>
      </c>
      <c r="C34" s="715">
        <f t="shared" si="2"/>
        <v>14</v>
      </c>
      <c r="D34" s="716">
        <v>4</v>
      </c>
      <c r="E34" s="716">
        <v>1</v>
      </c>
      <c r="F34" s="716">
        <v>0</v>
      </c>
      <c r="G34" s="716">
        <v>6</v>
      </c>
      <c r="H34" s="716">
        <v>2</v>
      </c>
      <c r="I34" s="716">
        <v>0</v>
      </c>
      <c r="J34" s="717">
        <v>1</v>
      </c>
    </row>
    <row r="35" spans="1:10">
      <c r="A35" s="1364"/>
      <c r="B35" s="154" t="s">
        <v>54</v>
      </c>
      <c r="C35" s="715">
        <f t="shared" si="2"/>
        <v>44</v>
      </c>
      <c r="D35" s="716">
        <v>10</v>
      </c>
      <c r="E35" s="716">
        <v>2</v>
      </c>
      <c r="F35" s="716">
        <v>3</v>
      </c>
      <c r="G35" s="716">
        <v>19</v>
      </c>
      <c r="H35" s="716">
        <v>10</v>
      </c>
      <c r="I35" s="716">
        <v>0</v>
      </c>
      <c r="J35" s="717">
        <v>0</v>
      </c>
    </row>
    <row r="36" spans="1:10">
      <c r="A36" s="1364"/>
      <c r="B36" s="154" t="s">
        <v>55</v>
      </c>
      <c r="C36" s="715">
        <f t="shared" si="2"/>
        <v>38</v>
      </c>
      <c r="D36" s="716">
        <v>9</v>
      </c>
      <c r="E36" s="716">
        <v>2</v>
      </c>
      <c r="F36" s="716">
        <v>2</v>
      </c>
      <c r="G36" s="716">
        <v>14</v>
      </c>
      <c r="H36" s="716">
        <v>7</v>
      </c>
      <c r="I36" s="716">
        <v>0</v>
      </c>
      <c r="J36" s="717">
        <v>4</v>
      </c>
    </row>
    <row r="37" spans="1:10" ht="16.5" customHeight="1">
      <c r="A37" s="1364"/>
      <c r="B37" s="154" t="s">
        <v>56</v>
      </c>
      <c r="C37" s="715">
        <f t="shared" si="2"/>
        <v>53</v>
      </c>
      <c r="D37" s="716">
        <v>12</v>
      </c>
      <c r="E37" s="716">
        <v>1</v>
      </c>
      <c r="F37" s="716">
        <v>5</v>
      </c>
      <c r="G37" s="716">
        <v>21</v>
      </c>
      <c r="H37" s="716">
        <v>14</v>
      </c>
      <c r="I37" s="716">
        <v>0</v>
      </c>
      <c r="J37" s="717">
        <v>0</v>
      </c>
    </row>
    <row r="38" spans="1:10">
      <c r="A38" s="1364"/>
      <c r="B38" s="154" t="s">
        <v>57</v>
      </c>
      <c r="C38" s="715">
        <f t="shared" si="2"/>
        <v>171</v>
      </c>
      <c r="D38" s="716">
        <v>18</v>
      </c>
      <c r="E38" s="716">
        <v>5</v>
      </c>
      <c r="F38" s="716">
        <v>6</v>
      </c>
      <c r="G38" s="716">
        <v>73</v>
      </c>
      <c r="H38" s="716">
        <v>59</v>
      </c>
      <c r="I38" s="716">
        <v>2</v>
      </c>
      <c r="J38" s="717">
        <v>8</v>
      </c>
    </row>
    <row r="39" spans="1:10">
      <c r="A39" s="1364"/>
      <c r="B39" s="154" t="s">
        <v>58</v>
      </c>
      <c r="C39" s="715">
        <f t="shared" si="2"/>
        <v>124</v>
      </c>
      <c r="D39" s="716">
        <v>11</v>
      </c>
      <c r="E39" s="716">
        <v>5</v>
      </c>
      <c r="F39" s="716">
        <v>0</v>
      </c>
      <c r="G39" s="716">
        <v>63</v>
      </c>
      <c r="H39" s="716">
        <v>44</v>
      </c>
      <c r="I39" s="716">
        <v>0</v>
      </c>
      <c r="J39" s="717">
        <v>1</v>
      </c>
    </row>
    <row r="40" spans="1:10">
      <c r="A40" s="1364"/>
      <c r="B40" s="154" t="s">
        <v>59</v>
      </c>
      <c r="C40" s="715">
        <f t="shared" si="2"/>
        <v>145</v>
      </c>
      <c r="D40" s="716">
        <v>12</v>
      </c>
      <c r="E40" s="716">
        <v>6</v>
      </c>
      <c r="F40" s="716">
        <v>2</v>
      </c>
      <c r="G40" s="716">
        <v>54</v>
      </c>
      <c r="H40" s="716">
        <v>71</v>
      </c>
      <c r="I40" s="716">
        <v>0</v>
      </c>
      <c r="J40" s="717">
        <v>0</v>
      </c>
    </row>
    <row r="41" spans="1:10">
      <c r="A41" s="1364"/>
      <c r="B41" s="154" t="s">
        <v>60</v>
      </c>
      <c r="C41" s="715">
        <f t="shared" si="2"/>
        <v>206</v>
      </c>
      <c r="D41" s="716">
        <v>8</v>
      </c>
      <c r="E41" s="716">
        <v>7</v>
      </c>
      <c r="F41" s="716">
        <v>1</v>
      </c>
      <c r="G41" s="716">
        <v>82</v>
      </c>
      <c r="H41" s="716">
        <v>106</v>
      </c>
      <c r="I41" s="716">
        <v>1</v>
      </c>
      <c r="J41" s="717">
        <v>1</v>
      </c>
    </row>
    <row r="42" spans="1:10">
      <c r="A42" s="1364"/>
      <c r="B42" s="154" t="s">
        <v>61</v>
      </c>
      <c r="C42" s="715">
        <f t="shared" si="2"/>
        <v>248</v>
      </c>
      <c r="D42" s="716">
        <v>13</v>
      </c>
      <c r="E42" s="716">
        <v>14</v>
      </c>
      <c r="F42" s="716">
        <v>4</v>
      </c>
      <c r="G42" s="716">
        <v>110</v>
      </c>
      <c r="H42" s="716">
        <v>106</v>
      </c>
      <c r="I42" s="716">
        <v>0</v>
      </c>
      <c r="J42" s="717">
        <v>1</v>
      </c>
    </row>
    <row r="43" spans="1:10">
      <c r="A43" s="1364"/>
      <c r="B43" s="154" t="s">
        <v>62</v>
      </c>
      <c r="C43" s="715">
        <f t="shared" si="2"/>
        <v>209</v>
      </c>
      <c r="D43" s="716">
        <v>17</v>
      </c>
      <c r="E43" s="716">
        <v>10</v>
      </c>
      <c r="F43" s="716">
        <v>6</v>
      </c>
      <c r="G43" s="716">
        <v>81</v>
      </c>
      <c r="H43" s="716">
        <v>94</v>
      </c>
      <c r="I43" s="716">
        <v>0</v>
      </c>
      <c r="J43" s="717">
        <v>1</v>
      </c>
    </row>
    <row r="44" spans="1:10">
      <c r="A44" s="1364"/>
      <c r="B44" s="154" t="s">
        <v>63</v>
      </c>
      <c r="C44" s="715">
        <f t="shared" si="2"/>
        <v>125</v>
      </c>
      <c r="D44" s="716">
        <v>5</v>
      </c>
      <c r="E44" s="716">
        <v>7</v>
      </c>
      <c r="F44" s="716">
        <v>1</v>
      </c>
      <c r="G44" s="716">
        <v>71</v>
      </c>
      <c r="H44" s="716">
        <v>38</v>
      </c>
      <c r="I44" s="716">
        <v>1</v>
      </c>
      <c r="J44" s="717">
        <v>2</v>
      </c>
    </row>
    <row r="45" spans="1:10">
      <c r="A45" s="1364"/>
      <c r="B45" s="154" t="s">
        <v>53</v>
      </c>
      <c r="C45" s="715">
        <f t="shared" si="2"/>
        <v>46</v>
      </c>
      <c r="D45" s="716">
        <v>5</v>
      </c>
      <c r="E45" s="716">
        <v>6</v>
      </c>
      <c r="F45" s="716">
        <v>0</v>
      </c>
      <c r="G45" s="716">
        <v>15</v>
      </c>
      <c r="H45" s="716">
        <v>18</v>
      </c>
      <c r="I45" s="716">
        <v>0</v>
      </c>
      <c r="J45" s="717">
        <v>2</v>
      </c>
    </row>
    <row r="46" spans="1:10">
      <c r="A46" s="1364"/>
      <c r="B46" s="154" t="s">
        <v>64</v>
      </c>
      <c r="C46" s="715">
        <f t="shared" si="2"/>
        <v>101</v>
      </c>
      <c r="D46" s="716">
        <v>7</v>
      </c>
      <c r="E46" s="716">
        <v>4</v>
      </c>
      <c r="F46" s="716">
        <v>6</v>
      </c>
      <c r="G46" s="716">
        <v>50</v>
      </c>
      <c r="H46" s="716">
        <v>31</v>
      </c>
      <c r="I46" s="716">
        <v>0</v>
      </c>
      <c r="J46" s="717">
        <v>3</v>
      </c>
    </row>
    <row r="47" spans="1:10">
      <c r="A47" s="1364"/>
      <c r="B47" s="154" t="s">
        <v>65</v>
      </c>
      <c r="C47" s="715">
        <f t="shared" si="2"/>
        <v>85</v>
      </c>
      <c r="D47" s="716">
        <v>4</v>
      </c>
      <c r="E47" s="716">
        <v>6</v>
      </c>
      <c r="F47" s="716">
        <v>1</v>
      </c>
      <c r="G47" s="716">
        <v>49</v>
      </c>
      <c r="H47" s="716">
        <v>25</v>
      </c>
      <c r="I47" s="716">
        <v>0</v>
      </c>
      <c r="J47" s="717">
        <v>0</v>
      </c>
    </row>
    <row r="48" spans="1:10">
      <c r="A48" s="1364"/>
      <c r="B48" s="154" t="s">
        <v>66</v>
      </c>
      <c r="C48" s="715">
        <f t="shared" si="2"/>
        <v>151</v>
      </c>
      <c r="D48" s="716">
        <v>9</v>
      </c>
      <c r="E48" s="716">
        <v>3</v>
      </c>
      <c r="F48" s="716">
        <v>1</v>
      </c>
      <c r="G48" s="716">
        <v>69</v>
      </c>
      <c r="H48" s="716">
        <v>67</v>
      </c>
      <c r="I48" s="716">
        <v>0</v>
      </c>
      <c r="J48" s="717">
        <v>2</v>
      </c>
    </row>
    <row r="49" spans="1:10">
      <c r="A49" s="1364"/>
      <c r="B49" s="154" t="s">
        <v>67</v>
      </c>
      <c r="C49" s="715">
        <f t="shared" si="2"/>
        <v>137</v>
      </c>
      <c r="D49" s="716">
        <v>8</v>
      </c>
      <c r="E49" s="716">
        <v>5</v>
      </c>
      <c r="F49" s="716">
        <v>0</v>
      </c>
      <c r="G49" s="716">
        <v>37</v>
      </c>
      <c r="H49" s="716">
        <v>84</v>
      </c>
      <c r="I49" s="716">
        <v>1</v>
      </c>
      <c r="J49" s="717">
        <v>2</v>
      </c>
    </row>
    <row r="50" spans="1:10">
      <c r="A50" s="1364" t="s">
        <v>626</v>
      </c>
      <c r="B50" s="282" t="s">
        <v>9</v>
      </c>
      <c r="C50" s="715">
        <f t="shared" si="2"/>
        <v>1590</v>
      </c>
      <c r="D50" s="715">
        <f>SUM(D51:D58)</f>
        <v>39</v>
      </c>
      <c r="E50" s="715">
        <f t="shared" ref="E50:J50" si="4">SUM(E51:E58)</f>
        <v>123</v>
      </c>
      <c r="F50" s="715">
        <f t="shared" si="4"/>
        <v>34</v>
      </c>
      <c r="G50" s="715">
        <f t="shared" si="4"/>
        <v>726</v>
      </c>
      <c r="H50" s="715">
        <f t="shared" si="4"/>
        <v>646</v>
      </c>
      <c r="I50" s="715">
        <f t="shared" si="4"/>
        <v>5</v>
      </c>
      <c r="J50" s="718">
        <f t="shared" si="4"/>
        <v>17</v>
      </c>
    </row>
    <row r="51" spans="1:10">
      <c r="A51" s="1364"/>
      <c r="B51" s="154" t="s">
        <v>52</v>
      </c>
      <c r="C51" s="715">
        <f t="shared" si="2"/>
        <v>39</v>
      </c>
      <c r="D51" s="716">
        <v>2</v>
      </c>
      <c r="E51" s="716">
        <v>3</v>
      </c>
      <c r="F51" s="716">
        <v>1</v>
      </c>
      <c r="G51" s="716">
        <v>16</v>
      </c>
      <c r="H51" s="716">
        <v>14</v>
      </c>
      <c r="I51" s="716">
        <v>0</v>
      </c>
      <c r="J51" s="717">
        <v>3</v>
      </c>
    </row>
    <row r="52" spans="1:10">
      <c r="A52" s="1364"/>
      <c r="B52" s="154" t="s">
        <v>55</v>
      </c>
      <c r="C52" s="715">
        <f t="shared" si="2"/>
        <v>197</v>
      </c>
      <c r="D52" s="716">
        <v>9</v>
      </c>
      <c r="E52" s="716">
        <v>17</v>
      </c>
      <c r="F52" s="716">
        <v>5</v>
      </c>
      <c r="G52" s="716">
        <v>106</v>
      </c>
      <c r="H52" s="716">
        <v>58</v>
      </c>
      <c r="I52" s="716">
        <v>0</v>
      </c>
      <c r="J52" s="717">
        <v>2</v>
      </c>
    </row>
    <row r="53" spans="1:10">
      <c r="A53" s="1364"/>
      <c r="B53" s="154" t="s">
        <v>54</v>
      </c>
      <c r="C53" s="715">
        <f t="shared" si="2"/>
        <v>143</v>
      </c>
      <c r="D53" s="716">
        <v>6</v>
      </c>
      <c r="E53" s="716">
        <v>6</v>
      </c>
      <c r="F53" s="716">
        <v>4</v>
      </c>
      <c r="G53" s="716">
        <v>90</v>
      </c>
      <c r="H53" s="716">
        <v>36</v>
      </c>
      <c r="I53" s="716">
        <v>0</v>
      </c>
      <c r="J53" s="717">
        <v>1</v>
      </c>
    </row>
    <row r="54" spans="1:10">
      <c r="A54" s="1364"/>
      <c r="B54" s="154" t="s">
        <v>59</v>
      </c>
      <c r="C54" s="715">
        <f t="shared" si="2"/>
        <v>66</v>
      </c>
      <c r="D54" s="716">
        <v>1</v>
      </c>
      <c r="E54" s="716">
        <v>15</v>
      </c>
      <c r="F54" s="716">
        <v>3</v>
      </c>
      <c r="G54" s="716">
        <v>32</v>
      </c>
      <c r="H54" s="716">
        <v>13</v>
      </c>
      <c r="I54" s="716">
        <v>1</v>
      </c>
      <c r="J54" s="717">
        <v>1</v>
      </c>
    </row>
    <row r="55" spans="1:10">
      <c r="A55" s="1364"/>
      <c r="B55" s="154" t="s">
        <v>60</v>
      </c>
      <c r="C55" s="715">
        <f t="shared" si="2"/>
        <v>360</v>
      </c>
      <c r="D55" s="716">
        <v>5</v>
      </c>
      <c r="E55" s="716">
        <v>24</v>
      </c>
      <c r="F55" s="716">
        <v>5</v>
      </c>
      <c r="G55" s="716">
        <v>142</v>
      </c>
      <c r="H55" s="716">
        <v>180</v>
      </c>
      <c r="I55" s="716">
        <v>2</v>
      </c>
      <c r="J55" s="717">
        <v>2</v>
      </c>
    </row>
    <row r="56" spans="1:10">
      <c r="A56" s="1364"/>
      <c r="B56" s="154" t="s">
        <v>68</v>
      </c>
      <c r="C56" s="715">
        <f t="shared" si="2"/>
        <v>217</v>
      </c>
      <c r="D56" s="716">
        <v>3</v>
      </c>
      <c r="E56" s="716">
        <v>27</v>
      </c>
      <c r="F56" s="716">
        <v>7</v>
      </c>
      <c r="G56" s="716">
        <v>98</v>
      </c>
      <c r="H56" s="716">
        <v>75</v>
      </c>
      <c r="I56" s="716">
        <v>1</v>
      </c>
      <c r="J56" s="717">
        <v>6</v>
      </c>
    </row>
    <row r="57" spans="1:10">
      <c r="A57" s="1364"/>
      <c r="B57" s="154" t="s">
        <v>69</v>
      </c>
      <c r="C57" s="715">
        <f t="shared" si="2"/>
        <v>427</v>
      </c>
      <c r="D57" s="716">
        <v>7</v>
      </c>
      <c r="E57" s="716">
        <v>18</v>
      </c>
      <c r="F57" s="716">
        <v>9</v>
      </c>
      <c r="G57" s="716">
        <v>173</v>
      </c>
      <c r="H57" s="716">
        <v>218</v>
      </c>
      <c r="I57" s="716">
        <v>0</v>
      </c>
      <c r="J57" s="717">
        <v>2</v>
      </c>
    </row>
    <row r="58" spans="1:10">
      <c r="A58" s="1364"/>
      <c r="B58" s="154" t="s">
        <v>70</v>
      </c>
      <c r="C58" s="715">
        <f t="shared" si="2"/>
        <v>141</v>
      </c>
      <c r="D58" s="716">
        <v>6</v>
      </c>
      <c r="E58" s="716">
        <v>13</v>
      </c>
      <c r="F58" s="716">
        <v>0</v>
      </c>
      <c r="G58" s="716">
        <v>69</v>
      </c>
      <c r="H58" s="716">
        <v>52</v>
      </c>
      <c r="I58" s="716">
        <v>1</v>
      </c>
      <c r="J58" s="717">
        <v>0</v>
      </c>
    </row>
    <row r="59" spans="1:10">
      <c r="A59" s="1364" t="s">
        <v>627</v>
      </c>
      <c r="B59" s="282" t="s">
        <v>782</v>
      </c>
      <c r="C59" s="715">
        <f t="shared" si="2"/>
        <v>2263</v>
      </c>
      <c r="D59" s="715">
        <f>SUM(D60:D69)</f>
        <v>125</v>
      </c>
      <c r="E59" s="715">
        <f t="shared" ref="E59:J59" si="5">SUM(E60:E69)</f>
        <v>10</v>
      </c>
      <c r="F59" s="715">
        <f t="shared" si="5"/>
        <v>22</v>
      </c>
      <c r="G59" s="715">
        <f t="shared" si="5"/>
        <v>799</v>
      </c>
      <c r="H59" s="715">
        <f t="shared" si="5"/>
        <v>1255</v>
      </c>
      <c r="I59" s="715">
        <f t="shared" si="5"/>
        <v>8</v>
      </c>
      <c r="J59" s="718">
        <f t="shared" si="5"/>
        <v>44</v>
      </c>
    </row>
    <row r="60" spans="1:10">
      <c r="A60" s="1364"/>
      <c r="B60" s="154" t="s">
        <v>52</v>
      </c>
      <c r="C60" s="715">
        <f t="shared" si="2"/>
        <v>112</v>
      </c>
      <c r="D60" s="716">
        <v>14</v>
      </c>
      <c r="E60" s="716">
        <v>1</v>
      </c>
      <c r="F60" s="716">
        <v>1</v>
      </c>
      <c r="G60" s="716">
        <v>15</v>
      </c>
      <c r="H60" s="716">
        <v>72</v>
      </c>
      <c r="I60" s="716">
        <v>0</v>
      </c>
      <c r="J60" s="717">
        <v>9</v>
      </c>
    </row>
    <row r="61" spans="1:10">
      <c r="A61" s="1364"/>
      <c r="B61" s="154" t="s">
        <v>55</v>
      </c>
      <c r="C61" s="715">
        <f t="shared" si="2"/>
        <v>76</v>
      </c>
      <c r="D61" s="716">
        <v>9</v>
      </c>
      <c r="E61" s="716">
        <v>0</v>
      </c>
      <c r="F61" s="716">
        <v>0</v>
      </c>
      <c r="G61" s="716">
        <v>20</v>
      </c>
      <c r="H61" s="716">
        <v>44</v>
      </c>
      <c r="I61" s="716">
        <v>0</v>
      </c>
      <c r="J61" s="717">
        <v>3</v>
      </c>
    </row>
    <row r="62" spans="1:10">
      <c r="A62" s="1364"/>
      <c r="B62" s="154" t="s">
        <v>59</v>
      </c>
      <c r="C62" s="715">
        <f t="shared" si="2"/>
        <v>255</v>
      </c>
      <c r="D62" s="716">
        <v>17</v>
      </c>
      <c r="E62" s="716">
        <v>2</v>
      </c>
      <c r="F62" s="716">
        <v>2</v>
      </c>
      <c r="G62" s="716">
        <v>121</v>
      </c>
      <c r="H62" s="716">
        <v>103</v>
      </c>
      <c r="I62" s="716">
        <v>3</v>
      </c>
      <c r="J62" s="717">
        <v>7</v>
      </c>
    </row>
    <row r="63" spans="1:10">
      <c r="A63" s="1364"/>
      <c r="B63" s="154" t="s">
        <v>71</v>
      </c>
      <c r="C63" s="715">
        <f t="shared" si="2"/>
        <v>234</v>
      </c>
      <c r="D63" s="716">
        <v>11</v>
      </c>
      <c r="E63" s="716">
        <v>0</v>
      </c>
      <c r="F63" s="716">
        <v>1</v>
      </c>
      <c r="G63" s="716">
        <v>61</v>
      </c>
      <c r="H63" s="716">
        <v>155</v>
      </c>
      <c r="I63" s="716">
        <v>0</v>
      </c>
      <c r="J63" s="717">
        <v>6</v>
      </c>
    </row>
    <row r="64" spans="1:10">
      <c r="A64" s="1364"/>
      <c r="B64" s="154" t="s">
        <v>72</v>
      </c>
      <c r="C64" s="715">
        <f t="shared" si="2"/>
        <v>380</v>
      </c>
      <c r="D64" s="716">
        <v>23</v>
      </c>
      <c r="E64" s="716">
        <v>2</v>
      </c>
      <c r="F64" s="716">
        <v>4</v>
      </c>
      <c r="G64" s="716">
        <v>147</v>
      </c>
      <c r="H64" s="716">
        <v>199</v>
      </c>
      <c r="I64" s="716">
        <v>0</v>
      </c>
      <c r="J64" s="717">
        <v>5</v>
      </c>
    </row>
    <row r="65" spans="1:10">
      <c r="A65" s="1364"/>
      <c r="B65" s="154" t="s">
        <v>73</v>
      </c>
      <c r="C65" s="715">
        <f t="shared" si="2"/>
        <v>420</v>
      </c>
      <c r="D65" s="716">
        <v>13</v>
      </c>
      <c r="E65" s="716">
        <v>4</v>
      </c>
      <c r="F65" s="716">
        <v>9</v>
      </c>
      <c r="G65" s="716">
        <v>142</v>
      </c>
      <c r="H65" s="716">
        <v>245</v>
      </c>
      <c r="I65" s="716">
        <v>1</v>
      </c>
      <c r="J65" s="717">
        <v>6</v>
      </c>
    </row>
    <row r="66" spans="1:10">
      <c r="A66" s="1364"/>
      <c r="B66" s="154" t="s">
        <v>74</v>
      </c>
      <c r="C66" s="715">
        <f t="shared" si="2"/>
        <v>300</v>
      </c>
      <c r="D66" s="716">
        <v>13</v>
      </c>
      <c r="E66" s="716">
        <v>0</v>
      </c>
      <c r="F66" s="716">
        <v>2</v>
      </c>
      <c r="G66" s="716">
        <v>126</v>
      </c>
      <c r="H66" s="716">
        <v>154</v>
      </c>
      <c r="I66" s="716">
        <v>2</v>
      </c>
      <c r="J66" s="717">
        <v>3</v>
      </c>
    </row>
    <row r="67" spans="1:10">
      <c r="A67" s="1364"/>
      <c r="B67" s="154" t="s">
        <v>54</v>
      </c>
      <c r="C67" s="715">
        <f t="shared" si="2"/>
        <v>455</v>
      </c>
      <c r="D67" s="716">
        <v>13</v>
      </c>
      <c r="E67" s="716">
        <v>1</v>
      </c>
      <c r="F67" s="716">
        <v>2</v>
      </c>
      <c r="G67" s="716">
        <v>157</v>
      </c>
      <c r="H67" s="716">
        <v>275</v>
      </c>
      <c r="I67" s="716">
        <v>2</v>
      </c>
      <c r="J67" s="717">
        <v>5</v>
      </c>
    </row>
    <row r="68" spans="1:10">
      <c r="A68" s="1364"/>
      <c r="B68" s="154" t="s">
        <v>75</v>
      </c>
      <c r="C68" s="715">
        <f t="shared" si="2"/>
        <v>21</v>
      </c>
      <c r="D68" s="716">
        <v>6</v>
      </c>
      <c r="E68" s="716">
        <v>0</v>
      </c>
      <c r="F68" s="716">
        <v>1</v>
      </c>
      <c r="G68" s="716">
        <v>8</v>
      </c>
      <c r="H68" s="716">
        <v>6</v>
      </c>
      <c r="I68" s="716">
        <v>0</v>
      </c>
      <c r="J68" s="717">
        <v>0</v>
      </c>
    </row>
    <row r="69" spans="1:10">
      <c r="A69" s="1364"/>
      <c r="B69" s="154" t="s">
        <v>76</v>
      </c>
      <c r="C69" s="715">
        <f t="shared" si="2"/>
        <v>10</v>
      </c>
      <c r="D69" s="716">
        <v>6</v>
      </c>
      <c r="E69" s="716">
        <v>0</v>
      </c>
      <c r="F69" s="716">
        <v>0</v>
      </c>
      <c r="G69" s="716">
        <v>2</v>
      </c>
      <c r="H69" s="716">
        <v>2</v>
      </c>
      <c r="I69" s="716">
        <v>0</v>
      </c>
      <c r="J69" s="717">
        <v>0</v>
      </c>
    </row>
    <row r="70" spans="1:10" ht="16.5" customHeight="1">
      <c r="A70" s="1364" t="s">
        <v>628</v>
      </c>
      <c r="B70" s="282" t="s">
        <v>782</v>
      </c>
      <c r="C70" s="715">
        <f t="shared" si="2"/>
        <v>1251</v>
      </c>
      <c r="D70" s="715">
        <f>SUM(D71:D75)</f>
        <v>31</v>
      </c>
      <c r="E70" s="715">
        <f t="shared" ref="E70:J70" si="6">SUM(E71:E75)</f>
        <v>108</v>
      </c>
      <c r="F70" s="715">
        <f t="shared" si="6"/>
        <v>24</v>
      </c>
      <c r="G70" s="715">
        <f t="shared" si="6"/>
        <v>401</v>
      </c>
      <c r="H70" s="715">
        <f t="shared" si="6"/>
        <v>658</v>
      </c>
      <c r="I70" s="715">
        <f t="shared" si="6"/>
        <v>9</v>
      </c>
      <c r="J70" s="718">
        <f t="shared" si="6"/>
        <v>20</v>
      </c>
    </row>
    <row r="71" spans="1:10">
      <c r="A71" s="1364"/>
      <c r="B71" s="154" t="s">
        <v>55</v>
      </c>
      <c r="C71" s="715">
        <f t="shared" si="2"/>
        <v>46</v>
      </c>
      <c r="D71" s="716">
        <v>2</v>
      </c>
      <c r="E71" s="716">
        <v>10</v>
      </c>
      <c r="F71" s="716">
        <v>3</v>
      </c>
      <c r="G71" s="716">
        <v>18</v>
      </c>
      <c r="H71" s="716">
        <v>10</v>
      </c>
      <c r="I71" s="716">
        <v>0</v>
      </c>
      <c r="J71" s="717">
        <v>3</v>
      </c>
    </row>
    <row r="72" spans="1:10">
      <c r="A72" s="1364"/>
      <c r="B72" s="154" t="s">
        <v>54</v>
      </c>
      <c r="C72" s="715">
        <f t="shared" si="2"/>
        <v>264</v>
      </c>
      <c r="D72" s="716">
        <v>10</v>
      </c>
      <c r="E72" s="716">
        <v>19</v>
      </c>
      <c r="F72" s="716">
        <v>1</v>
      </c>
      <c r="G72" s="716">
        <v>73</v>
      </c>
      <c r="H72" s="716">
        <v>155</v>
      </c>
      <c r="I72" s="716">
        <v>2</v>
      </c>
      <c r="J72" s="717">
        <v>4</v>
      </c>
    </row>
    <row r="73" spans="1:10">
      <c r="A73" s="1364"/>
      <c r="B73" s="154" t="s">
        <v>59</v>
      </c>
      <c r="C73" s="715">
        <f t="shared" ref="C73:C136" si="7">SUM(D73:J73)</f>
        <v>141</v>
      </c>
      <c r="D73" s="716">
        <v>2</v>
      </c>
      <c r="E73" s="716">
        <v>16</v>
      </c>
      <c r="F73" s="716">
        <v>6</v>
      </c>
      <c r="G73" s="716">
        <v>53</v>
      </c>
      <c r="H73" s="716">
        <v>63</v>
      </c>
      <c r="I73" s="716">
        <v>1</v>
      </c>
      <c r="J73" s="717">
        <v>0</v>
      </c>
    </row>
    <row r="74" spans="1:10">
      <c r="A74" s="1364"/>
      <c r="B74" s="154" t="s">
        <v>60</v>
      </c>
      <c r="C74" s="715">
        <f t="shared" si="7"/>
        <v>337</v>
      </c>
      <c r="D74" s="716">
        <v>13</v>
      </c>
      <c r="E74" s="716">
        <v>35</v>
      </c>
      <c r="F74" s="716">
        <v>9</v>
      </c>
      <c r="G74" s="716">
        <v>114</v>
      </c>
      <c r="H74" s="716">
        <v>157</v>
      </c>
      <c r="I74" s="716">
        <v>1</v>
      </c>
      <c r="J74" s="717">
        <v>8</v>
      </c>
    </row>
    <row r="75" spans="1:10">
      <c r="A75" s="1364"/>
      <c r="B75" s="154" t="s">
        <v>77</v>
      </c>
      <c r="C75" s="715">
        <f t="shared" si="7"/>
        <v>463</v>
      </c>
      <c r="D75" s="716">
        <v>4</v>
      </c>
      <c r="E75" s="716">
        <v>28</v>
      </c>
      <c r="F75" s="716">
        <v>5</v>
      </c>
      <c r="G75" s="716">
        <v>143</v>
      </c>
      <c r="H75" s="716">
        <v>273</v>
      </c>
      <c r="I75" s="716">
        <v>5</v>
      </c>
      <c r="J75" s="717">
        <v>5</v>
      </c>
    </row>
    <row r="76" spans="1:10">
      <c r="A76" s="1364" t="s">
        <v>629</v>
      </c>
      <c r="B76" s="282" t="s">
        <v>782</v>
      </c>
      <c r="C76" s="715">
        <f>SUM(D76:J76)</f>
        <v>1680</v>
      </c>
      <c r="D76" s="715">
        <f>SUM(D77:D81)</f>
        <v>28</v>
      </c>
      <c r="E76" s="715">
        <f t="shared" ref="E76:J76" si="8">SUM(E77:E81)</f>
        <v>42</v>
      </c>
      <c r="F76" s="715">
        <f t="shared" si="8"/>
        <v>17</v>
      </c>
      <c r="G76" s="715">
        <f t="shared" si="8"/>
        <v>437</v>
      </c>
      <c r="H76" s="715">
        <f t="shared" si="8"/>
        <v>1121</v>
      </c>
      <c r="I76" s="715">
        <f t="shared" si="8"/>
        <v>4</v>
      </c>
      <c r="J76" s="718">
        <f t="shared" si="8"/>
        <v>31</v>
      </c>
    </row>
    <row r="77" spans="1:10">
      <c r="A77" s="1364"/>
      <c r="B77" s="154" t="s">
        <v>55</v>
      </c>
      <c r="C77" s="715">
        <f t="shared" si="7"/>
        <v>241</v>
      </c>
      <c r="D77" s="716">
        <v>5</v>
      </c>
      <c r="E77" s="716">
        <v>10</v>
      </c>
      <c r="F77" s="716">
        <v>3</v>
      </c>
      <c r="G77" s="716">
        <v>97</v>
      </c>
      <c r="H77" s="716">
        <v>121</v>
      </c>
      <c r="I77" s="716">
        <v>2</v>
      </c>
      <c r="J77" s="717">
        <v>3</v>
      </c>
    </row>
    <row r="78" spans="1:10">
      <c r="A78" s="1364"/>
      <c r="B78" s="154" t="s">
        <v>52</v>
      </c>
      <c r="C78" s="715">
        <f t="shared" si="7"/>
        <v>227</v>
      </c>
      <c r="D78" s="716">
        <v>4</v>
      </c>
      <c r="E78" s="716">
        <v>6</v>
      </c>
      <c r="F78" s="716">
        <v>2</v>
      </c>
      <c r="G78" s="716">
        <v>90</v>
      </c>
      <c r="H78" s="716">
        <v>120</v>
      </c>
      <c r="I78" s="716">
        <v>1</v>
      </c>
      <c r="J78" s="717">
        <v>4</v>
      </c>
    </row>
    <row r="79" spans="1:10">
      <c r="A79" s="1364"/>
      <c r="B79" s="154" t="s">
        <v>54</v>
      </c>
      <c r="C79" s="715">
        <f t="shared" si="7"/>
        <v>557</v>
      </c>
      <c r="D79" s="716">
        <v>9</v>
      </c>
      <c r="E79" s="716">
        <v>8</v>
      </c>
      <c r="F79" s="716">
        <v>5</v>
      </c>
      <c r="G79" s="716">
        <v>105</v>
      </c>
      <c r="H79" s="716">
        <v>422</v>
      </c>
      <c r="I79" s="716">
        <v>0</v>
      </c>
      <c r="J79" s="717">
        <v>8</v>
      </c>
    </row>
    <row r="80" spans="1:10">
      <c r="A80" s="1364"/>
      <c r="B80" s="154" t="s">
        <v>78</v>
      </c>
      <c r="C80" s="715">
        <f t="shared" si="7"/>
        <v>449</v>
      </c>
      <c r="D80" s="716">
        <v>1</v>
      </c>
      <c r="E80" s="716">
        <v>11</v>
      </c>
      <c r="F80" s="716">
        <v>3</v>
      </c>
      <c r="G80" s="716">
        <v>91</v>
      </c>
      <c r="H80" s="716">
        <v>330</v>
      </c>
      <c r="I80" s="716">
        <v>1</v>
      </c>
      <c r="J80" s="717">
        <v>12</v>
      </c>
    </row>
    <row r="81" spans="1:10">
      <c r="A81" s="1364"/>
      <c r="B81" s="154" t="s">
        <v>79</v>
      </c>
      <c r="C81" s="715">
        <f t="shared" si="7"/>
        <v>206</v>
      </c>
      <c r="D81" s="716">
        <v>9</v>
      </c>
      <c r="E81" s="716">
        <v>7</v>
      </c>
      <c r="F81" s="716">
        <v>4</v>
      </c>
      <c r="G81" s="716">
        <v>54</v>
      </c>
      <c r="H81" s="716">
        <v>128</v>
      </c>
      <c r="I81" s="716">
        <v>0</v>
      </c>
      <c r="J81" s="717">
        <v>4</v>
      </c>
    </row>
    <row r="82" spans="1:10">
      <c r="A82" s="1364" t="s">
        <v>630</v>
      </c>
      <c r="B82" s="282" t="s">
        <v>782</v>
      </c>
      <c r="C82" s="715">
        <f t="shared" si="7"/>
        <v>933</v>
      </c>
      <c r="D82" s="715">
        <f>SUM(D83:D87)</f>
        <v>32</v>
      </c>
      <c r="E82" s="715">
        <f t="shared" ref="E82:J82" si="9">SUM(E83:E87)</f>
        <v>13</v>
      </c>
      <c r="F82" s="715">
        <f t="shared" si="9"/>
        <v>5</v>
      </c>
      <c r="G82" s="715">
        <f t="shared" si="9"/>
        <v>459</v>
      </c>
      <c r="H82" s="715">
        <f t="shared" si="9"/>
        <v>402</v>
      </c>
      <c r="I82" s="715">
        <f t="shared" si="9"/>
        <v>2</v>
      </c>
      <c r="J82" s="718">
        <f t="shared" si="9"/>
        <v>20</v>
      </c>
    </row>
    <row r="83" spans="1:10">
      <c r="A83" s="1364"/>
      <c r="B83" s="154" t="s">
        <v>52</v>
      </c>
      <c r="C83" s="715">
        <f t="shared" si="7"/>
        <v>133</v>
      </c>
      <c r="D83" s="716">
        <v>5</v>
      </c>
      <c r="E83" s="716">
        <v>3</v>
      </c>
      <c r="F83" s="716">
        <v>0</v>
      </c>
      <c r="G83" s="716">
        <v>72</v>
      </c>
      <c r="H83" s="716">
        <v>52</v>
      </c>
      <c r="I83" s="716">
        <v>0</v>
      </c>
      <c r="J83" s="717">
        <v>1</v>
      </c>
    </row>
    <row r="84" spans="1:10">
      <c r="A84" s="1364"/>
      <c r="B84" s="154" t="s">
        <v>59</v>
      </c>
      <c r="C84" s="715">
        <f t="shared" si="7"/>
        <v>267</v>
      </c>
      <c r="D84" s="716">
        <v>10</v>
      </c>
      <c r="E84" s="716">
        <v>1</v>
      </c>
      <c r="F84" s="716">
        <v>0</v>
      </c>
      <c r="G84" s="716">
        <v>121</v>
      </c>
      <c r="H84" s="716">
        <v>130</v>
      </c>
      <c r="I84" s="716">
        <v>0</v>
      </c>
      <c r="J84" s="717">
        <v>5</v>
      </c>
    </row>
    <row r="85" spans="1:10">
      <c r="A85" s="1364"/>
      <c r="B85" s="154" t="s">
        <v>55</v>
      </c>
      <c r="C85" s="715">
        <f t="shared" si="7"/>
        <v>155</v>
      </c>
      <c r="D85" s="716">
        <v>6</v>
      </c>
      <c r="E85" s="716">
        <v>0</v>
      </c>
      <c r="F85" s="716">
        <v>0</v>
      </c>
      <c r="G85" s="716">
        <v>79</v>
      </c>
      <c r="H85" s="716">
        <v>65</v>
      </c>
      <c r="I85" s="716">
        <v>0</v>
      </c>
      <c r="J85" s="717">
        <v>5</v>
      </c>
    </row>
    <row r="86" spans="1:10">
      <c r="A86" s="1364"/>
      <c r="B86" s="154" t="s">
        <v>60</v>
      </c>
      <c r="C86" s="715">
        <f t="shared" si="7"/>
        <v>220</v>
      </c>
      <c r="D86" s="716">
        <v>4</v>
      </c>
      <c r="E86" s="716">
        <v>2</v>
      </c>
      <c r="F86" s="716">
        <v>2</v>
      </c>
      <c r="G86" s="716">
        <v>97</v>
      </c>
      <c r="H86" s="716">
        <v>110</v>
      </c>
      <c r="I86" s="716">
        <v>1</v>
      </c>
      <c r="J86" s="717">
        <v>4</v>
      </c>
    </row>
    <row r="87" spans="1:10">
      <c r="A87" s="1364"/>
      <c r="B87" s="154" t="s">
        <v>80</v>
      </c>
      <c r="C87" s="715">
        <f t="shared" si="7"/>
        <v>158</v>
      </c>
      <c r="D87" s="716">
        <v>7</v>
      </c>
      <c r="E87" s="716">
        <v>7</v>
      </c>
      <c r="F87" s="716">
        <v>3</v>
      </c>
      <c r="G87" s="716">
        <v>90</v>
      </c>
      <c r="H87" s="716">
        <v>45</v>
      </c>
      <c r="I87" s="716">
        <v>1</v>
      </c>
      <c r="J87" s="717">
        <v>5</v>
      </c>
    </row>
    <row r="88" spans="1:10" ht="16.5" customHeight="1">
      <c r="A88" s="1369" t="s">
        <v>866</v>
      </c>
      <c r="B88" s="407" t="s">
        <v>9</v>
      </c>
      <c r="C88" s="715">
        <f t="shared" si="7"/>
        <v>118</v>
      </c>
      <c r="D88" s="715">
        <f>SUM(D89)</f>
        <v>5</v>
      </c>
      <c r="E88" s="715">
        <f t="shared" ref="E88:J88" si="10">SUM(E89)</f>
        <v>8</v>
      </c>
      <c r="F88" s="715">
        <f t="shared" si="10"/>
        <v>4</v>
      </c>
      <c r="G88" s="715">
        <f t="shared" si="10"/>
        <v>36</v>
      </c>
      <c r="H88" s="715">
        <f t="shared" si="10"/>
        <v>61</v>
      </c>
      <c r="I88" s="715">
        <f>SUM(I89)</f>
        <v>0</v>
      </c>
      <c r="J88" s="718">
        <f t="shared" si="10"/>
        <v>4</v>
      </c>
    </row>
    <row r="89" spans="1:10">
      <c r="A89" s="1361"/>
      <c r="B89" s="154" t="s">
        <v>867</v>
      </c>
      <c r="C89" s="715">
        <f t="shared" si="7"/>
        <v>118</v>
      </c>
      <c r="D89" s="716">
        <v>5</v>
      </c>
      <c r="E89" s="716">
        <v>8</v>
      </c>
      <c r="F89" s="716">
        <v>4</v>
      </c>
      <c r="G89" s="716">
        <v>36</v>
      </c>
      <c r="H89" s="716">
        <v>61</v>
      </c>
      <c r="I89" s="716">
        <v>0</v>
      </c>
      <c r="J89" s="717">
        <v>4</v>
      </c>
    </row>
    <row r="90" spans="1:10">
      <c r="A90" s="1369" t="s">
        <v>631</v>
      </c>
      <c r="B90" s="282" t="s">
        <v>782</v>
      </c>
      <c r="C90" s="715">
        <f t="shared" si="7"/>
        <v>13364</v>
      </c>
      <c r="D90" s="715">
        <f>SUM(D91:D121)</f>
        <v>546</v>
      </c>
      <c r="E90" s="715">
        <f t="shared" ref="E90:J90" si="11">SUM(E91:E121)</f>
        <v>72</v>
      </c>
      <c r="F90" s="715">
        <f t="shared" si="11"/>
        <v>134</v>
      </c>
      <c r="G90" s="715">
        <f t="shared" si="11"/>
        <v>4035</v>
      </c>
      <c r="H90" s="715">
        <f t="shared" si="11"/>
        <v>8387</v>
      </c>
      <c r="I90" s="715">
        <f t="shared" si="11"/>
        <v>54</v>
      </c>
      <c r="J90" s="718">
        <f t="shared" si="11"/>
        <v>136</v>
      </c>
    </row>
    <row r="91" spans="1:10">
      <c r="A91" s="1360"/>
      <c r="B91" s="168" t="s">
        <v>632</v>
      </c>
      <c r="C91" s="715">
        <f t="shared" si="7"/>
        <v>1182</v>
      </c>
      <c r="D91" s="716">
        <v>39</v>
      </c>
      <c r="E91" s="716">
        <v>3</v>
      </c>
      <c r="F91" s="716">
        <v>3</v>
      </c>
      <c r="G91" s="716">
        <v>236</v>
      </c>
      <c r="H91" s="716">
        <v>885</v>
      </c>
      <c r="I91" s="716">
        <v>5</v>
      </c>
      <c r="J91" s="717">
        <v>11</v>
      </c>
    </row>
    <row r="92" spans="1:10">
      <c r="A92" s="1360"/>
      <c r="B92" s="154" t="s">
        <v>81</v>
      </c>
      <c r="C92" s="715">
        <f t="shared" si="7"/>
        <v>587</v>
      </c>
      <c r="D92" s="716">
        <v>12</v>
      </c>
      <c r="E92" s="716">
        <v>1</v>
      </c>
      <c r="F92" s="716">
        <v>4</v>
      </c>
      <c r="G92" s="716">
        <v>157</v>
      </c>
      <c r="H92" s="716">
        <v>410</v>
      </c>
      <c r="I92" s="716">
        <v>1</v>
      </c>
      <c r="J92" s="717">
        <v>2</v>
      </c>
    </row>
    <row r="93" spans="1:10">
      <c r="A93" s="1360"/>
      <c r="B93" s="154" t="s">
        <v>82</v>
      </c>
      <c r="C93" s="715">
        <f t="shared" si="7"/>
        <v>699</v>
      </c>
      <c r="D93" s="716">
        <v>25</v>
      </c>
      <c r="E93" s="716">
        <v>3</v>
      </c>
      <c r="F93" s="716">
        <v>11</v>
      </c>
      <c r="G93" s="716">
        <v>225</v>
      </c>
      <c r="H93" s="716">
        <v>431</v>
      </c>
      <c r="I93" s="716">
        <v>2</v>
      </c>
      <c r="J93" s="717">
        <v>2</v>
      </c>
    </row>
    <row r="94" spans="1:10">
      <c r="A94" s="1360"/>
      <c r="B94" s="154" t="s">
        <v>83</v>
      </c>
      <c r="C94" s="715">
        <f t="shared" si="7"/>
        <v>537</v>
      </c>
      <c r="D94" s="716">
        <v>15</v>
      </c>
      <c r="E94" s="716">
        <v>5</v>
      </c>
      <c r="F94" s="716">
        <v>1</v>
      </c>
      <c r="G94" s="716">
        <v>166</v>
      </c>
      <c r="H94" s="716">
        <v>342</v>
      </c>
      <c r="I94" s="716">
        <v>2</v>
      </c>
      <c r="J94" s="717">
        <v>6</v>
      </c>
    </row>
    <row r="95" spans="1:10">
      <c r="A95" s="1360"/>
      <c r="B95" s="154" t="s">
        <v>84</v>
      </c>
      <c r="C95" s="715">
        <f t="shared" si="7"/>
        <v>173</v>
      </c>
      <c r="D95" s="716">
        <v>6</v>
      </c>
      <c r="E95" s="716">
        <v>0</v>
      </c>
      <c r="F95" s="716">
        <v>3</v>
      </c>
      <c r="G95" s="716">
        <v>50</v>
      </c>
      <c r="H95" s="716">
        <v>113</v>
      </c>
      <c r="I95" s="716">
        <v>0</v>
      </c>
      <c r="J95" s="717">
        <v>1</v>
      </c>
    </row>
    <row r="96" spans="1:10" ht="16.5" customHeight="1">
      <c r="A96" s="1360"/>
      <c r="B96" s="154" t="s">
        <v>85</v>
      </c>
      <c r="C96" s="715">
        <f t="shared" si="7"/>
        <v>160</v>
      </c>
      <c r="D96" s="716">
        <v>16</v>
      </c>
      <c r="E96" s="716">
        <v>0</v>
      </c>
      <c r="F96" s="716">
        <v>4</v>
      </c>
      <c r="G96" s="716">
        <v>61</v>
      </c>
      <c r="H96" s="716">
        <v>76</v>
      </c>
      <c r="I96" s="716">
        <v>0</v>
      </c>
      <c r="J96" s="717">
        <v>3</v>
      </c>
    </row>
    <row r="97" spans="1:10">
      <c r="A97" s="1360"/>
      <c r="B97" s="154" t="s">
        <v>86</v>
      </c>
      <c r="C97" s="715">
        <f t="shared" si="7"/>
        <v>296</v>
      </c>
      <c r="D97" s="716">
        <v>15</v>
      </c>
      <c r="E97" s="716">
        <v>0</v>
      </c>
      <c r="F97" s="716">
        <v>2</v>
      </c>
      <c r="G97" s="716">
        <v>103</v>
      </c>
      <c r="H97" s="716">
        <v>176</v>
      </c>
      <c r="I97" s="716">
        <v>0</v>
      </c>
      <c r="J97" s="717">
        <v>0</v>
      </c>
    </row>
    <row r="98" spans="1:10">
      <c r="A98" s="1360"/>
      <c r="B98" s="154" t="s">
        <v>87</v>
      </c>
      <c r="C98" s="715">
        <f t="shared" si="7"/>
        <v>128</v>
      </c>
      <c r="D98" s="716">
        <v>8</v>
      </c>
      <c r="E98" s="716">
        <v>1</v>
      </c>
      <c r="F98" s="716">
        <v>2</v>
      </c>
      <c r="G98" s="716">
        <v>45</v>
      </c>
      <c r="H98" s="716">
        <v>72</v>
      </c>
      <c r="I98" s="716">
        <v>0</v>
      </c>
      <c r="J98" s="717">
        <v>0</v>
      </c>
    </row>
    <row r="99" spans="1:10" ht="16.5" customHeight="1">
      <c r="A99" s="1360"/>
      <c r="B99" s="154" t="s">
        <v>88</v>
      </c>
      <c r="C99" s="715">
        <f t="shared" si="7"/>
        <v>39</v>
      </c>
      <c r="D99" s="716">
        <v>4</v>
      </c>
      <c r="E99" s="716">
        <v>1</v>
      </c>
      <c r="F99" s="716">
        <v>2</v>
      </c>
      <c r="G99" s="716">
        <v>21</v>
      </c>
      <c r="H99" s="716">
        <v>11</v>
      </c>
      <c r="I99" s="716">
        <v>0</v>
      </c>
      <c r="J99" s="717">
        <v>0</v>
      </c>
    </row>
    <row r="100" spans="1:10">
      <c r="A100" s="1360"/>
      <c r="B100" s="154" t="s">
        <v>89</v>
      </c>
      <c r="C100" s="715">
        <f t="shared" si="7"/>
        <v>39</v>
      </c>
      <c r="D100" s="716">
        <v>7</v>
      </c>
      <c r="E100" s="716">
        <v>3</v>
      </c>
      <c r="F100" s="716">
        <v>2</v>
      </c>
      <c r="G100" s="716">
        <v>15</v>
      </c>
      <c r="H100" s="716">
        <v>11</v>
      </c>
      <c r="I100" s="716">
        <v>0</v>
      </c>
      <c r="J100" s="717">
        <v>1</v>
      </c>
    </row>
    <row r="101" spans="1:10">
      <c r="A101" s="1360"/>
      <c r="B101" s="154" t="s">
        <v>90</v>
      </c>
      <c r="C101" s="715">
        <f t="shared" si="7"/>
        <v>1284</v>
      </c>
      <c r="D101" s="716">
        <v>30</v>
      </c>
      <c r="E101" s="716">
        <v>4</v>
      </c>
      <c r="F101" s="716">
        <v>8</v>
      </c>
      <c r="G101" s="716">
        <v>374</v>
      </c>
      <c r="H101" s="716">
        <v>851</v>
      </c>
      <c r="I101" s="716">
        <v>3</v>
      </c>
      <c r="J101" s="717">
        <v>14</v>
      </c>
    </row>
    <row r="102" spans="1:10" ht="16.5" customHeight="1">
      <c r="A102" s="1360"/>
      <c r="B102" s="168" t="s">
        <v>633</v>
      </c>
      <c r="C102" s="715">
        <f t="shared" si="7"/>
        <v>777</v>
      </c>
      <c r="D102" s="716">
        <v>50</v>
      </c>
      <c r="E102" s="716">
        <v>1</v>
      </c>
      <c r="F102" s="716">
        <v>7</v>
      </c>
      <c r="G102" s="716">
        <v>215</v>
      </c>
      <c r="H102" s="716">
        <v>475</v>
      </c>
      <c r="I102" s="716">
        <v>5</v>
      </c>
      <c r="J102" s="717">
        <v>24</v>
      </c>
    </row>
    <row r="103" spans="1:10" ht="16.5" customHeight="1">
      <c r="A103" s="1360"/>
      <c r="B103" s="154" t="s">
        <v>91</v>
      </c>
      <c r="C103" s="715">
        <f t="shared" si="7"/>
        <v>603</v>
      </c>
      <c r="D103" s="716">
        <v>31</v>
      </c>
      <c r="E103" s="716">
        <v>1</v>
      </c>
      <c r="F103" s="716">
        <v>1</v>
      </c>
      <c r="G103" s="716">
        <v>158</v>
      </c>
      <c r="H103" s="716">
        <v>405</v>
      </c>
      <c r="I103" s="716">
        <v>2</v>
      </c>
      <c r="J103" s="717">
        <v>5</v>
      </c>
    </row>
    <row r="104" spans="1:10" ht="16.5" customHeight="1">
      <c r="A104" s="1360"/>
      <c r="B104" s="154" t="s">
        <v>92</v>
      </c>
      <c r="C104" s="715">
        <f t="shared" si="7"/>
        <v>628</v>
      </c>
      <c r="D104" s="716">
        <v>29</v>
      </c>
      <c r="E104" s="716">
        <v>4</v>
      </c>
      <c r="F104" s="716">
        <v>15</v>
      </c>
      <c r="G104" s="716">
        <v>271</v>
      </c>
      <c r="H104" s="716">
        <v>297</v>
      </c>
      <c r="I104" s="716">
        <v>3</v>
      </c>
      <c r="J104" s="717">
        <v>9</v>
      </c>
    </row>
    <row r="105" spans="1:10">
      <c r="A105" s="1360"/>
      <c r="B105" s="154" t="s">
        <v>93</v>
      </c>
      <c r="C105" s="715">
        <f t="shared" si="7"/>
        <v>397</v>
      </c>
      <c r="D105" s="716">
        <v>24</v>
      </c>
      <c r="E105" s="716">
        <v>2</v>
      </c>
      <c r="F105" s="716">
        <v>5</v>
      </c>
      <c r="G105" s="716">
        <v>102</v>
      </c>
      <c r="H105" s="716">
        <v>260</v>
      </c>
      <c r="I105" s="716">
        <v>3</v>
      </c>
      <c r="J105" s="717">
        <v>1</v>
      </c>
    </row>
    <row r="106" spans="1:10">
      <c r="A106" s="1360"/>
      <c r="B106" s="154" t="s">
        <v>94</v>
      </c>
      <c r="C106" s="715">
        <f t="shared" si="7"/>
        <v>425</v>
      </c>
      <c r="D106" s="716">
        <v>16</v>
      </c>
      <c r="E106" s="716">
        <v>2</v>
      </c>
      <c r="F106" s="716">
        <v>5</v>
      </c>
      <c r="G106" s="716">
        <v>192</v>
      </c>
      <c r="H106" s="716">
        <v>204</v>
      </c>
      <c r="I106" s="716">
        <v>1</v>
      </c>
      <c r="J106" s="717">
        <v>5</v>
      </c>
    </row>
    <row r="107" spans="1:10">
      <c r="A107" s="1360"/>
      <c r="B107" s="168" t="s">
        <v>954</v>
      </c>
      <c r="C107" s="715">
        <f t="shared" si="7"/>
        <v>752</v>
      </c>
      <c r="D107" s="716">
        <v>20</v>
      </c>
      <c r="E107" s="716">
        <v>0</v>
      </c>
      <c r="F107" s="716">
        <v>5</v>
      </c>
      <c r="G107" s="716">
        <v>251</v>
      </c>
      <c r="H107" s="716">
        <v>469</v>
      </c>
      <c r="I107" s="716">
        <v>2</v>
      </c>
      <c r="J107" s="717">
        <v>5</v>
      </c>
    </row>
    <row r="108" spans="1:10">
      <c r="A108" s="1360"/>
      <c r="B108" s="154" t="s">
        <v>95</v>
      </c>
      <c r="C108" s="715">
        <f t="shared" si="7"/>
        <v>52</v>
      </c>
      <c r="D108" s="716">
        <v>8</v>
      </c>
      <c r="E108" s="716">
        <v>1</v>
      </c>
      <c r="F108" s="716">
        <v>0</v>
      </c>
      <c r="G108" s="716">
        <v>7</v>
      </c>
      <c r="H108" s="716">
        <v>24</v>
      </c>
      <c r="I108" s="716">
        <v>5</v>
      </c>
      <c r="J108" s="717">
        <v>7</v>
      </c>
    </row>
    <row r="109" spans="1:10">
      <c r="A109" s="1360"/>
      <c r="B109" s="154" t="s">
        <v>96</v>
      </c>
      <c r="C109" s="715">
        <f t="shared" si="7"/>
        <v>264</v>
      </c>
      <c r="D109" s="716">
        <v>23</v>
      </c>
      <c r="E109" s="716">
        <v>1</v>
      </c>
      <c r="F109" s="716">
        <v>2</v>
      </c>
      <c r="G109" s="716">
        <v>68</v>
      </c>
      <c r="H109" s="716">
        <v>167</v>
      </c>
      <c r="I109" s="716">
        <v>0</v>
      </c>
      <c r="J109" s="717">
        <v>3</v>
      </c>
    </row>
    <row r="110" spans="1:10">
      <c r="A110" s="1360"/>
      <c r="B110" s="154" t="s">
        <v>97</v>
      </c>
      <c r="C110" s="715">
        <f t="shared" si="7"/>
        <v>433</v>
      </c>
      <c r="D110" s="716">
        <v>22</v>
      </c>
      <c r="E110" s="716">
        <v>4</v>
      </c>
      <c r="F110" s="716">
        <v>1</v>
      </c>
      <c r="G110" s="716">
        <v>159</v>
      </c>
      <c r="H110" s="716">
        <v>245</v>
      </c>
      <c r="I110" s="716">
        <v>1</v>
      </c>
      <c r="J110" s="717">
        <v>1</v>
      </c>
    </row>
    <row r="111" spans="1:10">
      <c r="A111" s="1360"/>
      <c r="B111" s="154" t="s">
        <v>98</v>
      </c>
      <c r="C111" s="715">
        <f t="shared" si="7"/>
        <v>320</v>
      </c>
      <c r="D111" s="716">
        <v>17</v>
      </c>
      <c r="E111" s="716">
        <v>1</v>
      </c>
      <c r="F111" s="716">
        <v>1</v>
      </c>
      <c r="G111" s="716">
        <v>80</v>
      </c>
      <c r="H111" s="716">
        <v>214</v>
      </c>
      <c r="I111" s="716">
        <v>3</v>
      </c>
      <c r="J111" s="717">
        <v>4</v>
      </c>
    </row>
    <row r="112" spans="1:10">
      <c r="A112" s="1360"/>
      <c r="B112" s="154" t="s">
        <v>99</v>
      </c>
      <c r="C112" s="715">
        <f t="shared" si="7"/>
        <v>205</v>
      </c>
      <c r="D112" s="716">
        <v>10</v>
      </c>
      <c r="E112" s="716">
        <v>4</v>
      </c>
      <c r="F112" s="716">
        <v>6</v>
      </c>
      <c r="G112" s="716">
        <v>32</v>
      </c>
      <c r="H112" s="716">
        <v>147</v>
      </c>
      <c r="I112" s="716">
        <v>4</v>
      </c>
      <c r="J112" s="717">
        <v>2</v>
      </c>
    </row>
    <row r="113" spans="1:10" ht="16.5" customHeight="1">
      <c r="A113" s="1360"/>
      <c r="B113" s="154" t="s">
        <v>100</v>
      </c>
      <c r="C113" s="715">
        <f t="shared" si="7"/>
        <v>163</v>
      </c>
      <c r="D113" s="716">
        <v>6</v>
      </c>
      <c r="E113" s="716">
        <v>0</v>
      </c>
      <c r="F113" s="716">
        <v>0</v>
      </c>
      <c r="G113" s="716">
        <v>53</v>
      </c>
      <c r="H113" s="716">
        <v>100</v>
      </c>
      <c r="I113" s="716">
        <v>4</v>
      </c>
      <c r="J113" s="717">
        <v>0</v>
      </c>
    </row>
    <row r="114" spans="1:10">
      <c r="A114" s="1360"/>
      <c r="B114" s="154" t="s">
        <v>101</v>
      </c>
      <c r="C114" s="715">
        <f t="shared" si="7"/>
        <v>1166</v>
      </c>
      <c r="D114" s="716">
        <v>29</v>
      </c>
      <c r="E114" s="716">
        <v>6</v>
      </c>
      <c r="F114" s="716">
        <v>23</v>
      </c>
      <c r="G114" s="716">
        <v>317</v>
      </c>
      <c r="H114" s="716">
        <v>773</v>
      </c>
      <c r="I114" s="716">
        <v>4</v>
      </c>
      <c r="J114" s="717">
        <v>14</v>
      </c>
    </row>
    <row r="115" spans="1:10">
      <c r="A115" s="1360"/>
      <c r="B115" s="154" t="s">
        <v>102</v>
      </c>
      <c r="C115" s="715">
        <f t="shared" si="7"/>
        <v>176</v>
      </c>
      <c r="D115" s="716">
        <v>11</v>
      </c>
      <c r="E115" s="716">
        <v>0</v>
      </c>
      <c r="F115" s="716">
        <v>2</v>
      </c>
      <c r="G115" s="716">
        <v>100</v>
      </c>
      <c r="H115" s="716">
        <v>60</v>
      </c>
      <c r="I115" s="716">
        <v>1</v>
      </c>
      <c r="J115" s="717">
        <v>2</v>
      </c>
    </row>
    <row r="116" spans="1:10">
      <c r="A116" s="1360"/>
      <c r="B116" s="154" t="s">
        <v>103</v>
      </c>
      <c r="C116" s="715">
        <f t="shared" si="7"/>
        <v>242</v>
      </c>
      <c r="D116" s="716">
        <v>9</v>
      </c>
      <c r="E116" s="716">
        <v>4</v>
      </c>
      <c r="F116" s="716">
        <v>5</v>
      </c>
      <c r="G116" s="716">
        <v>72</v>
      </c>
      <c r="H116" s="716">
        <v>151</v>
      </c>
      <c r="I116" s="716">
        <v>0</v>
      </c>
      <c r="J116" s="717">
        <v>1</v>
      </c>
    </row>
    <row r="117" spans="1:10">
      <c r="A117" s="1360"/>
      <c r="B117" s="154" t="s">
        <v>104</v>
      </c>
      <c r="C117" s="715">
        <f t="shared" si="7"/>
        <v>373</v>
      </c>
      <c r="D117" s="716">
        <v>19</v>
      </c>
      <c r="E117" s="716">
        <v>8</v>
      </c>
      <c r="F117" s="716">
        <v>0</v>
      </c>
      <c r="G117" s="716">
        <v>85</v>
      </c>
      <c r="H117" s="716">
        <v>256</v>
      </c>
      <c r="I117" s="716">
        <v>1</v>
      </c>
      <c r="J117" s="717">
        <v>4</v>
      </c>
    </row>
    <row r="118" spans="1:10">
      <c r="A118" s="1360"/>
      <c r="B118" s="154" t="s">
        <v>105</v>
      </c>
      <c r="C118" s="715">
        <f t="shared" si="7"/>
        <v>724</v>
      </c>
      <c r="D118" s="716">
        <v>24</v>
      </c>
      <c r="E118" s="716">
        <v>8</v>
      </c>
      <c r="F118" s="716">
        <v>8</v>
      </c>
      <c r="G118" s="716">
        <v>199</v>
      </c>
      <c r="H118" s="716">
        <v>478</v>
      </c>
      <c r="I118" s="716">
        <v>0</v>
      </c>
      <c r="J118" s="717">
        <v>7</v>
      </c>
    </row>
    <row r="119" spans="1:10">
      <c r="A119" s="1360"/>
      <c r="B119" s="154" t="s">
        <v>106</v>
      </c>
      <c r="C119" s="715">
        <f t="shared" si="7"/>
        <v>402</v>
      </c>
      <c r="D119" s="716">
        <v>11</v>
      </c>
      <c r="E119" s="716">
        <v>1</v>
      </c>
      <c r="F119" s="716">
        <v>2</v>
      </c>
      <c r="G119" s="716">
        <v>140</v>
      </c>
      <c r="H119" s="716">
        <v>245</v>
      </c>
      <c r="I119" s="716">
        <v>2</v>
      </c>
      <c r="J119" s="717">
        <v>1</v>
      </c>
    </row>
    <row r="120" spans="1:10">
      <c r="A120" s="1360"/>
      <c r="B120" s="593" t="s">
        <v>1397</v>
      </c>
      <c r="C120" s="715">
        <f t="shared" si="7"/>
        <v>75</v>
      </c>
      <c r="D120" s="716">
        <v>1</v>
      </c>
      <c r="E120" s="716">
        <v>2</v>
      </c>
      <c r="F120" s="716">
        <v>2</v>
      </c>
      <c r="G120" s="716">
        <v>45</v>
      </c>
      <c r="H120" s="716">
        <v>25</v>
      </c>
      <c r="I120" s="716">
        <v>0</v>
      </c>
      <c r="J120" s="717">
        <v>0</v>
      </c>
    </row>
    <row r="121" spans="1:10">
      <c r="A121" s="1361"/>
      <c r="B121" s="154" t="s">
        <v>107</v>
      </c>
      <c r="C121" s="715">
        <f t="shared" si="7"/>
        <v>63</v>
      </c>
      <c r="D121" s="716">
        <v>9</v>
      </c>
      <c r="E121" s="716">
        <v>1</v>
      </c>
      <c r="F121" s="716">
        <v>2</v>
      </c>
      <c r="G121" s="716">
        <v>36</v>
      </c>
      <c r="H121" s="716">
        <v>14</v>
      </c>
      <c r="I121" s="716">
        <v>0</v>
      </c>
      <c r="J121" s="717">
        <v>1</v>
      </c>
    </row>
    <row r="122" spans="1:10">
      <c r="A122" s="1364" t="s">
        <v>634</v>
      </c>
      <c r="B122" s="282" t="s">
        <v>782</v>
      </c>
      <c r="C122" s="715">
        <f t="shared" si="7"/>
        <v>1265</v>
      </c>
      <c r="D122" s="715">
        <f>SUM(D123:D140)</f>
        <v>83</v>
      </c>
      <c r="E122" s="715">
        <f t="shared" ref="E122:J122" si="12">SUM(E123:E140)</f>
        <v>115</v>
      </c>
      <c r="F122" s="715">
        <f t="shared" si="12"/>
        <v>46</v>
      </c>
      <c r="G122" s="715">
        <f t="shared" si="12"/>
        <v>412</v>
      </c>
      <c r="H122" s="715">
        <f t="shared" si="12"/>
        <v>585</v>
      </c>
      <c r="I122" s="715">
        <f t="shared" si="12"/>
        <v>4</v>
      </c>
      <c r="J122" s="718">
        <f t="shared" si="12"/>
        <v>20</v>
      </c>
    </row>
    <row r="123" spans="1:10">
      <c r="A123" s="1364"/>
      <c r="B123" s="154" t="s">
        <v>108</v>
      </c>
      <c r="C123" s="715">
        <f t="shared" si="7"/>
        <v>278</v>
      </c>
      <c r="D123" s="716">
        <v>7</v>
      </c>
      <c r="E123" s="716">
        <v>16</v>
      </c>
      <c r="F123" s="716">
        <v>9</v>
      </c>
      <c r="G123" s="716">
        <v>85</v>
      </c>
      <c r="H123" s="716">
        <v>156</v>
      </c>
      <c r="I123" s="716">
        <v>1</v>
      </c>
      <c r="J123" s="717">
        <v>4</v>
      </c>
    </row>
    <row r="124" spans="1:10">
      <c r="A124" s="1364"/>
      <c r="B124" s="154" t="s">
        <v>109</v>
      </c>
      <c r="C124" s="715">
        <f t="shared" si="7"/>
        <v>384</v>
      </c>
      <c r="D124" s="716">
        <v>15</v>
      </c>
      <c r="E124" s="716">
        <v>15</v>
      </c>
      <c r="F124" s="716">
        <v>8</v>
      </c>
      <c r="G124" s="716">
        <v>102</v>
      </c>
      <c r="H124" s="716">
        <v>238</v>
      </c>
      <c r="I124" s="716">
        <v>1</v>
      </c>
      <c r="J124" s="717">
        <v>5</v>
      </c>
    </row>
    <row r="125" spans="1:10">
      <c r="A125" s="1364"/>
      <c r="B125" s="154" t="s">
        <v>110</v>
      </c>
      <c r="C125" s="715">
        <f t="shared" si="7"/>
        <v>174</v>
      </c>
      <c r="D125" s="716">
        <v>4</v>
      </c>
      <c r="E125" s="716">
        <v>21</v>
      </c>
      <c r="F125" s="716">
        <v>3</v>
      </c>
      <c r="G125" s="716">
        <v>77</v>
      </c>
      <c r="H125" s="716">
        <v>66</v>
      </c>
      <c r="I125" s="716">
        <v>1</v>
      </c>
      <c r="J125" s="717">
        <v>2</v>
      </c>
    </row>
    <row r="126" spans="1:10">
      <c r="A126" s="1364"/>
      <c r="B126" s="154" t="s">
        <v>111</v>
      </c>
      <c r="C126" s="715">
        <f t="shared" si="7"/>
        <v>72</v>
      </c>
      <c r="D126" s="716">
        <v>2</v>
      </c>
      <c r="E126" s="716">
        <v>6</v>
      </c>
      <c r="F126" s="716">
        <v>2</v>
      </c>
      <c r="G126" s="716">
        <v>23</v>
      </c>
      <c r="H126" s="716">
        <v>37</v>
      </c>
      <c r="I126" s="716">
        <v>0</v>
      </c>
      <c r="J126" s="717">
        <v>2</v>
      </c>
    </row>
    <row r="127" spans="1:10">
      <c r="A127" s="1364"/>
      <c r="B127" s="154" t="s">
        <v>112</v>
      </c>
      <c r="C127" s="715">
        <f t="shared" si="7"/>
        <v>25</v>
      </c>
      <c r="D127" s="716">
        <v>10</v>
      </c>
      <c r="E127" s="716">
        <v>2</v>
      </c>
      <c r="F127" s="716">
        <v>1</v>
      </c>
      <c r="G127" s="716">
        <v>7</v>
      </c>
      <c r="H127" s="716">
        <v>4</v>
      </c>
      <c r="I127" s="716">
        <v>0</v>
      </c>
      <c r="J127" s="717">
        <v>1</v>
      </c>
    </row>
    <row r="128" spans="1:10">
      <c r="A128" s="1364"/>
      <c r="B128" s="154" t="s">
        <v>113</v>
      </c>
      <c r="C128" s="715">
        <f t="shared" si="7"/>
        <v>66</v>
      </c>
      <c r="D128" s="716">
        <v>3</v>
      </c>
      <c r="E128" s="716">
        <v>5</v>
      </c>
      <c r="F128" s="716">
        <v>2</v>
      </c>
      <c r="G128" s="716">
        <v>32</v>
      </c>
      <c r="H128" s="716">
        <v>24</v>
      </c>
      <c r="I128" s="716">
        <v>0</v>
      </c>
      <c r="J128" s="717">
        <v>0</v>
      </c>
    </row>
    <row r="129" spans="1:10" ht="16.5" customHeight="1">
      <c r="A129" s="1364"/>
      <c r="B129" s="154" t="s">
        <v>114</v>
      </c>
      <c r="C129" s="715">
        <f t="shared" si="7"/>
        <v>45</v>
      </c>
      <c r="D129" s="716">
        <v>8</v>
      </c>
      <c r="E129" s="716">
        <v>2</v>
      </c>
      <c r="F129" s="716">
        <v>1</v>
      </c>
      <c r="G129" s="716">
        <v>14</v>
      </c>
      <c r="H129" s="716">
        <v>20</v>
      </c>
      <c r="I129" s="716">
        <v>0</v>
      </c>
      <c r="J129" s="717">
        <v>0</v>
      </c>
    </row>
    <row r="130" spans="1:10">
      <c r="A130" s="1364"/>
      <c r="B130" s="154" t="s">
        <v>115</v>
      </c>
      <c r="C130" s="715">
        <f t="shared" si="7"/>
        <v>43</v>
      </c>
      <c r="D130" s="716">
        <v>3</v>
      </c>
      <c r="E130" s="716">
        <v>6</v>
      </c>
      <c r="F130" s="716">
        <v>5</v>
      </c>
      <c r="G130" s="716">
        <v>18</v>
      </c>
      <c r="H130" s="716">
        <v>9</v>
      </c>
      <c r="I130" s="716">
        <v>0</v>
      </c>
      <c r="J130" s="717">
        <v>2</v>
      </c>
    </row>
    <row r="131" spans="1:10">
      <c r="A131" s="1364"/>
      <c r="B131" s="154" t="s">
        <v>116</v>
      </c>
      <c r="C131" s="715">
        <f t="shared" si="7"/>
        <v>27</v>
      </c>
      <c r="D131" s="716">
        <v>1</v>
      </c>
      <c r="E131" s="716">
        <v>9</v>
      </c>
      <c r="F131" s="716">
        <v>2</v>
      </c>
      <c r="G131" s="716">
        <v>7</v>
      </c>
      <c r="H131" s="716">
        <v>8</v>
      </c>
      <c r="I131" s="716">
        <v>0</v>
      </c>
      <c r="J131" s="717">
        <v>0</v>
      </c>
    </row>
    <row r="132" spans="1:10">
      <c r="A132" s="1364"/>
      <c r="B132" s="154" t="s">
        <v>117</v>
      </c>
      <c r="C132" s="715">
        <f t="shared" si="7"/>
        <v>15</v>
      </c>
      <c r="D132" s="716">
        <v>1</v>
      </c>
      <c r="E132" s="716">
        <v>6</v>
      </c>
      <c r="F132" s="716">
        <v>3</v>
      </c>
      <c r="G132" s="716">
        <v>3</v>
      </c>
      <c r="H132" s="716">
        <v>2</v>
      </c>
      <c r="I132" s="716">
        <v>0</v>
      </c>
      <c r="J132" s="717">
        <v>0</v>
      </c>
    </row>
    <row r="133" spans="1:10">
      <c r="A133" s="1364"/>
      <c r="B133" s="154" t="s">
        <v>118</v>
      </c>
      <c r="C133" s="715">
        <f t="shared" si="7"/>
        <v>19</v>
      </c>
      <c r="D133" s="716">
        <v>4</v>
      </c>
      <c r="E133" s="716">
        <v>3</v>
      </c>
      <c r="F133" s="716">
        <v>1</v>
      </c>
      <c r="G133" s="716">
        <v>6</v>
      </c>
      <c r="H133" s="716">
        <v>5</v>
      </c>
      <c r="I133" s="716">
        <v>0</v>
      </c>
      <c r="J133" s="717">
        <v>0</v>
      </c>
    </row>
    <row r="134" spans="1:10">
      <c r="A134" s="1364"/>
      <c r="B134" s="154" t="s">
        <v>119</v>
      </c>
      <c r="C134" s="715">
        <f t="shared" si="7"/>
        <v>12</v>
      </c>
      <c r="D134" s="716">
        <v>3</v>
      </c>
      <c r="E134" s="716">
        <v>8</v>
      </c>
      <c r="F134" s="716">
        <v>0</v>
      </c>
      <c r="G134" s="716">
        <v>0</v>
      </c>
      <c r="H134" s="716">
        <v>1</v>
      </c>
      <c r="I134" s="716">
        <v>0</v>
      </c>
      <c r="J134" s="717">
        <v>0</v>
      </c>
    </row>
    <row r="135" spans="1:10">
      <c r="A135" s="1364"/>
      <c r="B135" s="154" t="s">
        <v>120</v>
      </c>
      <c r="C135" s="715">
        <f t="shared" si="7"/>
        <v>28</v>
      </c>
      <c r="D135" s="716">
        <v>2</v>
      </c>
      <c r="E135" s="716">
        <v>2</v>
      </c>
      <c r="F135" s="716">
        <v>2</v>
      </c>
      <c r="G135" s="716">
        <v>17</v>
      </c>
      <c r="H135" s="716">
        <v>2</v>
      </c>
      <c r="I135" s="716">
        <v>1</v>
      </c>
      <c r="J135" s="717">
        <v>2</v>
      </c>
    </row>
    <row r="136" spans="1:10" ht="16.5" customHeight="1">
      <c r="A136" s="1364"/>
      <c r="B136" s="154" t="s">
        <v>121</v>
      </c>
      <c r="C136" s="715">
        <f t="shared" si="7"/>
        <v>19</v>
      </c>
      <c r="D136" s="716">
        <v>6</v>
      </c>
      <c r="E136" s="716">
        <v>2</v>
      </c>
      <c r="F136" s="716">
        <v>0</v>
      </c>
      <c r="G136" s="716">
        <v>8</v>
      </c>
      <c r="H136" s="716">
        <v>3</v>
      </c>
      <c r="I136" s="716">
        <v>0</v>
      </c>
      <c r="J136" s="717">
        <v>0</v>
      </c>
    </row>
    <row r="137" spans="1:10">
      <c r="A137" s="1364"/>
      <c r="B137" s="154" t="s">
        <v>122</v>
      </c>
      <c r="C137" s="715">
        <f t="shared" ref="C137:C200" si="13">SUM(D137:J137)</f>
        <v>15</v>
      </c>
      <c r="D137" s="716">
        <v>1</v>
      </c>
      <c r="E137" s="716">
        <v>7</v>
      </c>
      <c r="F137" s="716">
        <v>2</v>
      </c>
      <c r="G137" s="716">
        <v>3</v>
      </c>
      <c r="H137" s="716">
        <v>2</v>
      </c>
      <c r="I137" s="716">
        <v>0</v>
      </c>
      <c r="J137" s="717">
        <v>0</v>
      </c>
    </row>
    <row r="138" spans="1:10">
      <c r="A138" s="1364"/>
      <c r="B138" s="154" t="s">
        <v>123</v>
      </c>
      <c r="C138" s="715">
        <f t="shared" si="13"/>
        <v>20</v>
      </c>
      <c r="D138" s="716">
        <v>5</v>
      </c>
      <c r="E138" s="716">
        <v>2</v>
      </c>
      <c r="F138" s="716">
        <v>3</v>
      </c>
      <c r="G138" s="716">
        <v>3</v>
      </c>
      <c r="H138" s="716">
        <v>5</v>
      </c>
      <c r="I138" s="716">
        <v>0</v>
      </c>
      <c r="J138" s="717">
        <v>2</v>
      </c>
    </row>
    <row r="139" spans="1:10">
      <c r="A139" s="1364"/>
      <c r="B139" s="154" t="s">
        <v>124</v>
      </c>
      <c r="C139" s="715">
        <f t="shared" si="13"/>
        <v>12</v>
      </c>
      <c r="D139" s="716">
        <v>6</v>
      </c>
      <c r="E139" s="716">
        <v>0</v>
      </c>
      <c r="F139" s="716">
        <v>0</v>
      </c>
      <c r="G139" s="716">
        <v>5</v>
      </c>
      <c r="H139" s="716">
        <v>1</v>
      </c>
      <c r="I139" s="716">
        <v>0</v>
      </c>
      <c r="J139" s="717">
        <v>0</v>
      </c>
    </row>
    <row r="140" spans="1:10">
      <c r="A140" s="1364"/>
      <c r="B140" s="154" t="s">
        <v>125</v>
      </c>
      <c r="C140" s="715">
        <f t="shared" si="13"/>
        <v>11</v>
      </c>
      <c r="D140" s="716">
        <v>2</v>
      </c>
      <c r="E140" s="716">
        <v>3</v>
      </c>
      <c r="F140" s="716">
        <v>2</v>
      </c>
      <c r="G140" s="716">
        <v>2</v>
      </c>
      <c r="H140" s="716">
        <v>2</v>
      </c>
      <c r="I140" s="716">
        <v>0</v>
      </c>
      <c r="J140" s="717">
        <v>0</v>
      </c>
    </row>
    <row r="141" spans="1:10">
      <c r="A141" s="1364" t="s">
        <v>635</v>
      </c>
      <c r="B141" s="282" t="s">
        <v>782</v>
      </c>
      <c r="C141" s="715">
        <f t="shared" si="13"/>
        <v>1212</v>
      </c>
      <c r="D141" s="715">
        <f>SUM(D142:D153)</f>
        <v>56</v>
      </c>
      <c r="E141" s="715">
        <f t="shared" ref="E141:J141" si="14">SUM(E142:E153)</f>
        <v>109</v>
      </c>
      <c r="F141" s="715">
        <f t="shared" si="14"/>
        <v>35</v>
      </c>
      <c r="G141" s="715">
        <f t="shared" si="14"/>
        <v>434</v>
      </c>
      <c r="H141" s="715">
        <f t="shared" si="14"/>
        <v>552</v>
      </c>
      <c r="I141" s="715">
        <f t="shared" si="14"/>
        <v>5</v>
      </c>
      <c r="J141" s="718">
        <f t="shared" si="14"/>
        <v>21</v>
      </c>
    </row>
    <row r="142" spans="1:10">
      <c r="A142" s="1364"/>
      <c r="B142" s="154" t="s">
        <v>126</v>
      </c>
      <c r="C142" s="715">
        <f t="shared" si="13"/>
        <v>683</v>
      </c>
      <c r="D142" s="716">
        <v>16</v>
      </c>
      <c r="E142" s="716">
        <v>23</v>
      </c>
      <c r="F142" s="716">
        <v>6</v>
      </c>
      <c r="G142" s="716">
        <v>229</v>
      </c>
      <c r="H142" s="716">
        <v>399</v>
      </c>
      <c r="I142" s="716">
        <v>1</v>
      </c>
      <c r="J142" s="717">
        <v>9</v>
      </c>
    </row>
    <row r="143" spans="1:10">
      <c r="A143" s="1364"/>
      <c r="B143" s="154" t="s">
        <v>127</v>
      </c>
      <c r="C143" s="715">
        <f t="shared" si="13"/>
        <v>128</v>
      </c>
      <c r="D143" s="716">
        <v>8</v>
      </c>
      <c r="E143" s="716">
        <v>15</v>
      </c>
      <c r="F143" s="716">
        <v>4</v>
      </c>
      <c r="G143" s="716">
        <v>63</v>
      </c>
      <c r="H143" s="716">
        <v>36</v>
      </c>
      <c r="I143" s="716">
        <v>1</v>
      </c>
      <c r="J143" s="717">
        <v>1</v>
      </c>
    </row>
    <row r="144" spans="1:10">
      <c r="A144" s="1364"/>
      <c r="B144" s="154" t="s">
        <v>128</v>
      </c>
      <c r="C144" s="715">
        <f t="shared" si="13"/>
        <v>68</v>
      </c>
      <c r="D144" s="716">
        <v>7</v>
      </c>
      <c r="E144" s="716">
        <v>8</v>
      </c>
      <c r="F144" s="716">
        <v>8</v>
      </c>
      <c r="G144" s="716">
        <v>28</v>
      </c>
      <c r="H144" s="716">
        <v>15</v>
      </c>
      <c r="I144" s="716">
        <v>0</v>
      </c>
      <c r="J144" s="717">
        <v>2</v>
      </c>
    </row>
    <row r="145" spans="1:10">
      <c r="A145" s="1364"/>
      <c r="B145" s="154" t="s">
        <v>129</v>
      </c>
      <c r="C145" s="715">
        <f t="shared" si="13"/>
        <v>129</v>
      </c>
      <c r="D145" s="716">
        <v>2</v>
      </c>
      <c r="E145" s="716">
        <v>21</v>
      </c>
      <c r="F145" s="716">
        <v>2</v>
      </c>
      <c r="G145" s="716">
        <v>43</v>
      </c>
      <c r="H145" s="716">
        <v>58</v>
      </c>
      <c r="I145" s="716">
        <v>0</v>
      </c>
      <c r="J145" s="717">
        <v>3</v>
      </c>
    </row>
    <row r="146" spans="1:10">
      <c r="A146" s="1364"/>
      <c r="B146" s="154" t="s">
        <v>130</v>
      </c>
      <c r="C146" s="715">
        <f t="shared" si="13"/>
        <v>11</v>
      </c>
      <c r="D146" s="716">
        <v>1</v>
      </c>
      <c r="E146" s="716">
        <v>3</v>
      </c>
      <c r="F146" s="716">
        <v>0</v>
      </c>
      <c r="G146" s="716">
        <v>3</v>
      </c>
      <c r="H146" s="716">
        <v>4</v>
      </c>
      <c r="I146" s="716">
        <v>0</v>
      </c>
      <c r="J146" s="717">
        <v>0</v>
      </c>
    </row>
    <row r="147" spans="1:10">
      <c r="A147" s="1364"/>
      <c r="B147" s="154" t="s">
        <v>131</v>
      </c>
      <c r="C147" s="715">
        <f t="shared" si="13"/>
        <v>26</v>
      </c>
      <c r="D147" s="716">
        <v>2</v>
      </c>
      <c r="E147" s="716">
        <v>3</v>
      </c>
      <c r="F147" s="716">
        <v>1</v>
      </c>
      <c r="G147" s="716">
        <v>14</v>
      </c>
      <c r="H147" s="716">
        <v>5</v>
      </c>
      <c r="I147" s="716">
        <v>0</v>
      </c>
      <c r="J147" s="717">
        <v>1</v>
      </c>
    </row>
    <row r="148" spans="1:10">
      <c r="A148" s="1364"/>
      <c r="B148" s="154" t="s">
        <v>132</v>
      </c>
      <c r="C148" s="715">
        <f t="shared" si="13"/>
        <v>16</v>
      </c>
      <c r="D148" s="716">
        <v>2</v>
      </c>
      <c r="E148" s="716">
        <v>5</v>
      </c>
      <c r="F148" s="716">
        <v>1</v>
      </c>
      <c r="G148" s="716">
        <v>6</v>
      </c>
      <c r="H148" s="716">
        <v>0</v>
      </c>
      <c r="I148" s="716">
        <v>1</v>
      </c>
      <c r="J148" s="717">
        <v>1</v>
      </c>
    </row>
    <row r="149" spans="1:10">
      <c r="A149" s="1364"/>
      <c r="B149" s="154" t="s">
        <v>133</v>
      </c>
      <c r="C149" s="715">
        <f t="shared" si="13"/>
        <v>44</v>
      </c>
      <c r="D149" s="716">
        <v>3</v>
      </c>
      <c r="E149" s="716">
        <v>6</v>
      </c>
      <c r="F149" s="716">
        <v>5</v>
      </c>
      <c r="G149" s="716">
        <v>14</v>
      </c>
      <c r="H149" s="716">
        <v>16</v>
      </c>
      <c r="I149" s="716">
        <v>0</v>
      </c>
      <c r="J149" s="717">
        <v>0</v>
      </c>
    </row>
    <row r="150" spans="1:10">
      <c r="A150" s="1364"/>
      <c r="B150" s="154" t="s">
        <v>134</v>
      </c>
      <c r="C150" s="715">
        <f t="shared" si="13"/>
        <v>13</v>
      </c>
      <c r="D150" s="716">
        <v>2</v>
      </c>
      <c r="E150" s="716">
        <v>5</v>
      </c>
      <c r="F150" s="716">
        <v>2</v>
      </c>
      <c r="G150" s="716">
        <v>0</v>
      </c>
      <c r="H150" s="716">
        <v>2</v>
      </c>
      <c r="I150" s="716">
        <v>0</v>
      </c>
      <c r="J150" s="717">
        <v>2</v>
      </c>
    </row>
    <row r="151" spans="1:10">
      <c r="A151" s="1364"/>
      <c r="B151" s="154" t="s">
        <v>135</v>
      </c>
      <c r="C151" s="715">
        <f t="shared" si="13"/>
        <v>59</v>
      </c>
      <c r="D151" s="716">
        <v>6</v>
      </c>
      <c r="E151" s="716">
        <v>10</v>
      </c>
      <c r="F151" s="716">
        <v>3</v>
      </c>
      <c r="G151" s="716">
        <v>23</v>
      </c>
      <c r="H151" s="716">
        <v>14</v>
      </c>
      <c r="I151" s="716">
        <v>2</v>
      </c>
      <c r="J151" s="717">
        <v>1</v>
      </c>
    </row>
    <row r="152" spans="1:10">
      <c r="A152" s="1364"/>
      <c r="B152" s="154" t="s">
        <v>136</v>
      </c>
      <c r="C152" s="715">
        <f t="shared" si="13"/>
        <v>21</v>
      </c>
      <c r="D152" s="716">
        <v>2</v>
      </c>
      <c r="E152" s="716">
        <v>4</v>
      </c>
      <c r="F152" s="716">
        <v>0</v>
      </c>
      <c r="G152" s="716">
        <v>11</v>
      </c>
      <c r="H152" s="716">
        <v>3</v>
      </c>
      <c r="I152" s="716">
        <v>0</v>
      </c>
      <c r="J152" s="717">
        <v>1</v>
      </c>
    </row>
    <row r="153" spans="1:10">
      <c r="A153" s="1364"/>
      <c r="B153" s="154" t="s">
        <v>137</v>
      </c>
      <c r="C153" s="715">
        <f t="shared" si="13"/>
        <v>14</v>
      </c>
      <c r="D153" s="716">
        <v>5</v>
      </c>
      <c r="E153" s="716">
        <v>6</v>
      </c>
      <c r="F153" s="716">
        <v>3</v>
      </c>
      <c r="G153" s="716">
        <v>0</v>
      </c>
      <c r="H153" s="716">
        <v>0</v>
      </c>
      <c r="I153" s="716">
        <v>0</v>
      </c>
      <c r="J153" s="717">
        <v>0</v>
      </c>
    </row>
    <row r="154" spans="1:10">
      <c r="A154" s="1359" t="s">
        <v>636</v>
      </c>
      <c r="B154" s="282" t="s">
        <v>782</v>
      </c>
      <c r="C154" s="715">
        <f t="shared" si="13"/>
        <v>2083</v>
      </c>
      <c r="D154" s="715">
        <f>SUM(D155:D169)</f>
        <v>65</v>
      </c>
      <c r="E154" s="715">
        <f t="shared" ref="E154:J154" si="15">SUM(E155:E169)</f>
        <v>126</v>
      </c>
      <c r="F154" s="715">
        <f t="shared" si="15"/>
        <v>61</v>
      </c>
      <c r="G154" s="715">
        <f t="shared" si="15"/>
        <v>660</v>
      </c>
      <c r="H154" s="715">
        <f t="shared" si="15"/>
        <v>1139</v>
      </c>
      <c r="I154" s="715">
        <f t="shared" si="15"/>
        <v>4</v>
      </c>
      <c r="J154" s="718">
        <f t="shared" si="15"/>
        <v>28</v>
      </c>
    </row>
    <row r="155" spans="1:10">
      <c r="A155" s="1360"/>
      <c r="B155" s="115" t="s">
        <v>853</v>
      </c>
      <c r="C155" s="715">
        <f t="shared" si="13"/>
        <v>753</v>
      </c>
      <c r="D155" s="716">
        <v>11</v>
      </c>
      <c r="E155" s="716">
        <v>12</v>
      </c>
      <c r="F155" s="716">
        <v>8</v>
      </c>
      <c r="G155" s="716">
        <v>214</v>
      </c>
      <c r="H155" s="716">
        <v>497</v>
      </c>
      <c r="I155" s="716">
        <v>2</v>
      </c>
      <c r="J155" s="717">
        <v>9</v>
      </c>
    </row>
    <row r="156" spans="1:10">
      <c r="A156" s="1360"/>
      <c r="B156" s="154" t="s">
        <v>138</v>
      </c>
      <c r="C156" s="715">
        <f t="shared" si="13"/>
        <v>88</v>
      </c>
      <c r="D156" s="716">
        <v>7</v>
      </c>
      <c r="E156" s="716">
        <v>6</v>
      </c>
      <c r="F156" s="716">
        <v>7</v>
      </c>
      <c r="G156" s="716">
        <v>32</v>
      </c>
      <c r="H156" s="716">
        <v>35</v>
      </c>
      <c r="I156" s="716">
        <v>0</v>
      </c>
      <c r="J156" s="717">
        <v>1</v>
      </c>
    </row>
    <row r="157" spans="1:10">
      <c r="A157" s="1360"/>
      <c r="B157" s="154" t="s">
        <v>139</v>
      </c>
      <c r="C157" s="715">
        <f t="shared" si="13"/>
        <v>66</v>
      </c>
      <c r="D157" s="716">
        <v>4</v>
      </c>
      <c r="E157" s="716">
        <v>8</v>
      </c>
      <c r="F157" s="716">
        <v>4</v>
      </c>
      <c r="G157" s="716">
        <v>30</v>
      </c>
      <c r="H157" s="716">
        <v>20</v>
      </c>
      <c r="I157" s="716">
        <v>0</v>
      </c>
      <c r="J157" s="717">
        <v>0</v>
      </c>
    </row>
    <row r="158" spans="1:10">
      <c r="A158" s="1360"/>
      <c r="B158" s="154" t="s">
        <v>140</v>
      </c>
      <c r="C158" s="715">
        <f t="shared" si="13"/>
        <v>488</v>
      </c>
      <c r="D158" s="716">
        <v>11</v>
      </c>
      <c r="E158" s="716">
        <v>10</v>
      </c>
      <c r="F158" s="716">
        <v>6</v>
      </c>
      <c r="G158" s="716">
        <v>116</v>
      </c>
      <c r="H158" s="716">
        <v>336</v>
      </c>
      <c r="I158" s="716">
        <v>2</v>
      </c>
      <c r="J158" s="717">
        <v>7</v>
      </c>
    </row>
    <row r="159" spans="1:10">
      <c r="A159" s="1360"/>
      <c r="B159" s="154" t="s">
        <v>141</v>
      </c>
      <c r="C159" s="715">
        <f t="shared" si="13"/>
        <v>154</v>
      </c>
      <c r="D159" s="716">
        <v>2</v>
      </c>
      <c r="E159" s="716">
        <v>17</v>
      </c>
      <c r="F159" s="716">
        <v>7</v>
      </c>
      <c r="G159" s="716">
        <v>66</v>
      </c>
      <c r="H159" s="716">
        <v>60</v>
      </c>
      <c r="I159" s="716">
        <v>0</v>
      </c>
      <c r="J159" s="717">
        <v>2</v>
      </c>
    </row>
    <row r="160" spans="1:10">
      <c r="A160" s="1360"/>
      <c r="B160" s="154" t="s">
        <v>142</v>
      </c>
      <c r="C160" s="715">
        <f t="shared" si="13"/>
        <v>99</v>
      </c>
      <c r="D160" s="716">
        <v>4</v>
      </c>
      <c r="E160" s="716">
        <v>10</v>
      </c>
      <c r="F160" s="716">
        <v>7</v>
      </c>
      <c r="G160" s="716">
        <v>33</v>
      </c>
      <c r="H160" s="716">
        <v>43</v>
      </c>
      <c r="I160" s="716">
        <v>0</v>
      </c>
      <c r="J160" s="717">
        <v>2</v>
      </c>
    </row>
    <row r="161" spans="1:10">
      <c r="A161" s="1360"/>
      <c r="B161" s="154" t="s">
        <v>143</v>
      </c>
      <c r="C161" s="715">
        <f t="shared" si="13"/>
        <v>47</v>
      </c>
      <c r="D161" s="716">
        <v>1</v>
      </c>
      <c r="E161" s="716">
        <v>3</v>
      </c>
      <c r="F161" s="716">
        <v>1</v>
      </c>
      <c r="G161" s="716">
        <v>12</v>
      </c>
      <c r="H161" s="716">
        <v>30</v>
      </c>
      <c r="I161" s="716">
        <v>0</v>
      </c>
      <c r="J161" s="717">
        <v>0</v>
      </c>
    </row>
    <row r="162" spans="1:10">
      <c r="A162" s="1360"/>
      <c r="B162" s="154" t="s">
        <v>144</v>
      </c>
      <c r="C162" s="715">
        <f t="shared" si="13"/>
        <v>34</v>
      </c>
      <c r="D162" s="716">
        <v>5</v>
      </c>
      <c r="E162" s="716">
        <v>4</v>
      </c>
      <c r="F162" s="716">
        <v>2</v>
      </c>
      <c r="G162" s="716">
        <v>20</v>
      </c>
      <c r="H162" s="716">
        <v>3</v>
      </c>
      <c r="I162" s="716">
        <v>0</v>
      </c>
      <c r="J162" s="717">
        <v>0</v>
      </c>
    </row>
    <row r="163" spans="1:10">
      <c r="A163" s="1360"/>
      <c r="B163" s="154" t="s">
        <v>145</v>
      </c>
      <c r="C163" s="715">
        <f t="shared" si="13"/>
        <v>31</v>
      </c>
      <c r="D163" s="716">
        <v>0</v>
      </c>
      <c r="E163" s="716">
        <v>12</v>
      </c>
      <c r="F163" s="716">
        <v>1</v>
      </c>
      <c r="G163" s="716">
        <v>7</v>
      </c>
      <c r="H163" s="716">
        <v>11</v>
      </c>
      <c r="I163" s="716">
        <v>0</v>
      </c>
      <c r="J163" s="717">
        <v>0</v>
      </c>
    </row>
    <row r="164" spans="1:10">
      <c r="A164" s="1360"/>
      <c r="B164" s="154" t="s">
        <v>146</v>
      </c>
      <c r="C164" s="715">
        <f t="shared" si="13"/>
        <v>28</v>
      </c>
      <c r="D164" s="716">
        <v>3</v>
      </c>
      <c r="E164" s="716">
        <v>10</v>
      </c>
      <c r="F164" s="716">
        <v>4</v>
      </c>
      <c r="G164" s="716">
        <v>9</v>
      </c>
      <c r="H164" s="716">
        <v>2</v>
      </c>
      <c r="I164" s="716">
        <v>0</v>
      </c>
      <c r="J164" s="717">
        <v>0</v>
      </c>
    </row>
    <row r="165" spans="1:10">
      <c r="A165" s="1360"/>
      <c r="B165" s="154" t="s">
        <v>147</v>
      </c>
      <c r="C165" s="715">
        <f t="shared" si="13"/>
        <v>17</v>
      </c>
      <c r="D165" s="716">
        <v>3</v>
      </c>
      <c r="E165" s="716">
        <v>2</v>
      </c>
      <c r="F165" s="716">
        <v>0</v>
      </c>
      <c r="G165" s="716">
        <v>7</v>
      </c>
      <c r="H165" s="716">
        <v>5</v>
      </c>
      <c r="I165" s="716">
        <v>0</v>
      </c>
      <c r="J165" s="717">
        <v>0</v>
      </c>
    </row>
    <row r="166" spans="1:10">
      <c r="A166" s="1360"/>
      <c r="B166" s="154" t="s">
        <v>148</v>
      </c>
      <c r="C166" s="715">
        <f t="shared" si="13"/>
        <v>51</v>
      </c>
      <c r="D166" s="716">
        <v>5</v>
      </c>
      <c r="E166" s="716">
        <v>9</v>
      </c>
      <c r="F166" s="716">
        <v>3</v>
      </c>
      <c r="G166" s="716">
        <v>21</v>
      </c>
      <c r="H166" s="716">
        <v>11</v>
      </c>
      <c r="I166" s="716">
        <v>0</v>
      </c>
      <c r="J166" s="717">
        <v>2</v>
      </c>
    </row>
    <row r="167" spans="1:10">
      <c r="A167" s="1360"/>
      <c r="B167" s="154" t="s">
        <v>149</v>
      </c>
      <c r="C167" s="715">
        <f t="shared" si="13"/>
        <v>32</v>
      </c>
      <c r="D167" s="716">
        <v>1</v>
      </c>
      <c r="E167" s="716">
        <v>9</v>
      </c>
      <c r="F167" s="716">
        <v>4</v>
      </c>
      <c r="G167" s="716">
        <v>10</v>
      </c>
      <c r="H167" s="716">
        <v>7</v>
      </c>
      <c r="I167" s="716">
        <v>0</v>
      </c>
      <c r="J167" s="717">
        <v>1</v>
      </c>
    </row>
    <row r="168" spans="1:10">
      <c r="A168" s="1360"/>
      <c r="B168" s="154" t="s">
        <v>150</v>
      </c>
      <c r="C168" s="715">
        <f t="shared" si="13"/>
        <v>25</v>
      </c>
      <c r="D168" s="716">
        <v>1</v>
      </c>
      <c r="E168" s="716">
        <v>5</v>
      </c>
      <c r="F168" s="716">
        <v>2</v>
      </c>
      <c r="G168" s="716">
        <v>13</v>
      </c>
      <c r="H168" s="716">
        <v>3</v>
      </c>
      <c r="I168" s="716">
        <v>0</v>
      </c>
      <c r="J168" s="717">
        <v>1</v>
      </c>
    </row>
    <row r="169" spans="1:10" ht="16.5" customHeight="1">
      <c r="A169" s="1361"/>
      <c r="B169" s="154" t="s">
        <v>869</v>
      </c>
      <c r="C169" s="715">
        <f t="shared" si="13"/>
        <v>170</v>
      </c>
      <c r="D169" s="716">
        <v>7</v>
      </c>
      <c r="E169" s="716">
        <v>9</v>
      </c>
      <c r="F169" s="716">
        <v>5</v>
      </c>
      <c r="G169" s="716">
        <v>70</v>
      </c>
      <c r="H169" s="716">
        <v>76</v>
      </c>
      <c r="I169" s="716">
        <v>0</v>
      </c>
      <c r="J169" s="717">
        <v>3</v>
      </c>
    </row>
    <row r="170" spans="1:10">
      <c r="A170" s="1364" t="s">
        <v>637</v>
      </c>
      <c r="B170" s="282" t="s">
        <v>782</v>
      </c>
      <c r="C170" s="715">
        <f t="shared" si="13"/>
        <v>1647</v>
      </c>
      <c r="D170" s="715">
        <f>SUM(D171:D184)</f>
        <v>54</v>
      </c>
      <c r="E170" s="715">
        <f t="shared" ref="E170:J170" si="16">SUM(E171:E184)</f>
        <v>147</v>
      </c>
      <c r="F170" s="715">
        <f t="shared" si="16"/>
        <v>97</v>
      </c>
      <c r="G170" s="715">
        <f t="shared" si="16"/>
        <v>497</v>
      </c>
      <c r="H170" s="715">
        <f t="shared" si="16"/>
        <v>841</v>
      </c>
      <c r="I170" s="715">
        <f t="shared" si="16"/>
        <v>0</v>
      </c>
      <c r="J170" s="718">
        <f t="shared" si="16"/>
        <v>11</v>
      </c>
    </row>
    <row r="171" spans="1:10">
      <c r="A171" s="1364"/>
      <c r="B171" s="168" t="s">
        <v>638</v>
      </c>
      <c r="C171" s="715">
        <f t="shared" si="13"/>
        <v>728</v>
      </c>
      <c r="D171" s="716">
        <v>7</v>
      </c>
      <c r="E171" s="716">
        <v>41</v>
      </c>
      <c r="F171" s="716">
        <v>16</v>
      </c>
      <c r="G171" s="716">
        <v>206</v>
      </c>
      <c r="H171" s="716">
        <v>454</v>
      </c>
      <c r="I171" s="716">
        <v>0</v>
      </c>
      <c r="J171" s="717">
        <v>4</v>
      </c>
    </row>
    <row r="172" spans="1:10">
      <c r="A172" s="1364"/>
      <c r="B172" s="154" t="s">
        <v>151</v>
      </c>
      <c r="C172" s="715">
        <f t="shared" si="13"/>
        <v>235</v>
      </c>
      <c r="D172" s="716">
        <v>9</v>
      </c>
      <c r="E172" s="716">
        <v>20</v>
      </c>
      <c r="F172" s="716">
        <v>13</v>
      </c>
      <c r="G172" s="716">
        <v>84</v>
      </c>
      <c r="H172" s="716">
        <v>109</v>
      </c>
      <c r="I172" s="716">
        <v>0</v>
      </c>
      <c r="J172" s="717">
        <v>0</v>
      </c>
    </row>
    <row r="173" spans="1:10">
      <c r="A173" s="1364"/>
      <c r="B173" s="154" t="s">
        <v>152</v>
      </c>
      <c r="C173" s="715">
        <f t="shared" si="13"/>
        <v>269</v>
      </c>
      <c r="D173" s="716">
        <v>10</v>
      </c>
      <c r="E173" s="716">
        <v>23</v>
      </c>
      <c r="F173" s="716">
        <v>16</v>
      </c>
      <c r="G173" s="716">
        <v>78</v>
      </c>
      <c r="H173" s="716">
        <v>138</v>
      </c>
      <c r="I173" s="716">
        <v>0</v>
      </c>
      <c r="J173" s="717">
        <v>4</v>
      </c>
    </row>
    <row r="174" spans="1:10">
      <c r="A174" s="1364"/>
      <c r="B174" s="154" t="s">
        <v>153</v>
      </c>
      <c r="C174" s="715">
        <f t="shared" si="13"/>
        <v>100</v>
      </c>
      <c r="D174" s="716">
        <v>6</v>
      </c>
      <c r="E174" s="716">
        <v>15</v>
      </c>
      <c r="F174" s="716">
        <v>6</v>
      </c>
      <c r="G174" s="716">
        <v>33</v>
      </c>
      <c r="H174" s="716">
        <v>39</v>
      </c>
      <c r="I174" s="716">
        <v>0</v>
      </c>
      <c r="J174" s="717">
        <v>1</v>
      </c>
    </row>
    <row r="175" spans="1:10">
      <c r="A175" s="1364"/>
      <c r="B175" s="154" t="s">
        <v>154</v>
      </c>
      <c r="C175" s="715">
        <f t="shared" si="13"/>
        <v>74</v>
      </c>
      <c r="D175" s="716">
        <v>1</v>
      </c>
      <c r="E175" s="716">
        <v>13</v>
      </c>
      <c r="F175" s="716">
        <v>8</v>
      </c>
      <c r="G175" s="716">
        <v>25</v>
      </c>
      <c r="H175" s="716">
        <v>27</v>
      </c>
      <c r="I175" s="716">
        <v>0</v>
      </c>
      <c r="J175" s="717">
        <v>0</v>
      </c>
    </row>
    <row r="176" spans="1:10">
      <c r="A176" s="1364"/>
      <c r="B176" s="154" t="s">
        <v>155</v>
      </c>
      <c r="C176" s="715">
        <f t="shared" si="13"/>
        <v>66</v>
      </c>
      <c r="D176" s="716">
        <v>4</v>
      </c>
      <c r="E176" s="716">
        <v>9</v>
      </c>
      <c r="F176" s="716">
        <v>6</v>
      </c>
      <c r="G176" s="716">
        <v>12</v>
      </c>
      <c r="H176" s="716">
        <v>35</v>
      </c>
      <c r="I176" s="716">
        <v>0</v>
      </c>
      <c r="J176" s="717">
        <v>0</v>
      </c>
    </row>
    <row r="177" spans="1:10">
      <c r="A177" s="1364"/>
      <c r="B177" s="154" t="s">
        <v>156</v>
      </c>
      <c r="C177" s="715">
        <f t="shared" si="13"/>
        <v>72</v>
      </c>
      <c r="D177" s="716">
        <v>4</v>
      </c>
      <c r="E177" s="716">
        <v>13</v>
      </c>
      <c r="F177" s="716">
        <v>7</v>
      </c>
      <c r="G177" s="716">
        <v>22</v>
      </c>
      <c r="H177" s="716">
        <v>25</v>
      </c>
      <c r="I177" s="716">
        <v>0</v>
      </c>
      <c r="J177" s="717">
        <v>1</v>
      </c>
    </row>
    <row r="178" spans="1:10">
      <c r="A178" s="1364"/>
      <c r="B178" s="154" t="s">
        <v>157</v>
      </c>
      <c r="C178" s="715">
        <f t="shared" si="13"/>
        <v>8</v>
      </c>
      <c r="D178" s="716">
        <v>2</v>
      </c>
      <c r="E178" s="716">
        <v>0</v>
      </c>
      <c r="F178" s="716">
        <v>5</v>
      </c>
      <c r="G178" s="716">
        <v>1</v>
      </c>
      <c r="H178" s="716">
        <v>0</v>
      </c>
      <c r="I178" s="716">
        <v>0</v>
      </c>
      <c r="J178" s="717">
        <v>0</v>
      </c>
    </row>
    <row r="179" spans="1:10">
      <c r="A179" s="1364"/>
      <c r="B179" s="154" t="s">
        <v>158</v>
      </c>
      <c r="C179" s="715">
        <f t="shared" si="13"/>
        <v>11</v>
      </c>
      <c r="D179" s="716">
        <v>3</v>
      </c>
      <c r="E179" s="716">
        <v>1</v>
      </c>
      <c r="F179" s="716">
        <v>2</v>
      </c>
      <c r="G179" s="716">
        <v>2</v>
      </c>
      <c r="H179" s="716">
        <v>3</v>
      </c>
      <c r="I179" s="716">
        <v>0</v>
      </c>
      <c r="J179" s="717">
        <v>0</v>
      </c>
    </row>
    <row r="180" spans="1:10">
      <c r="A180" s="1364"/>
      <c r="B180" s="154" t="s">
        <v>159</v>
      </c>
      <c r="C180" s="715">
        <f t="shared" si="13"/>
        <v>6</v>
      </c>
      <c r="D180" s="716">
        <v>2</v>
      </c>
      <c r="E180" s="716">
        <v>4</v>
      </c>
      <c r="F180" s="716">
        <v>0</v>
      </c>
      <c r="G180" s="716">
        <v>0</v>
      </c>
      <c r="H180" s="716">
        <v>0</v>
      </c>
      <c r="I180" s="716">
        <v>0</v>
      </c>
      <c r="J180" s="717">
        <v>0</v>
      </c>
    </row>
    <row r="181" spans="1:10">
      <c r="A181" s="1364"/>
      <c r="B181" s="154" t="s">
        <v>160</v>
      </c>
      <c r="C181" s="715">
        <f t="shared" si="13"/>
        <v>10</v>
      </c>
      <c r="D181" s="716">
        <v>0</v>
      </c>
      <c r="E181" s="716">
        <v>2</v>
      </c>
      <c r="F181" s="716">
        <v>6</v>
      </c>
      <c r="G181" s="716">
        <v>2</v>
      </c>
      <c r="H181" s="716">
        <v>0</v>
      </c>
      <c r="I181" s="716">
        <v>0</v>
      </c>
      <c r="J181" s="717">
        <v>0</v>
      </c>
    </row>
    <row r="182" spans="1:10">
      <c r="A182" s="1364"/>
      <c r="B182" s="154" t="s">
        <v>161</v>
      </c>
      <c r="C182" s="715">
        <f t="shared" si="13"/>
        <v>14</v>
      </c>
      <c r="D182" s="716">
        <v>3</v>
      </c>
      <c r="E182" s="716">
        <v>1</v>
      </c>
      <c r="F182" s="716">
        <v>4</v>
      </c>
      <c r="G182" s="716">
        <v>3</v>
      </c>
      <c r="H182" s="716">
        <v>3</v>
      </c>
      <c r="I182" s="716">
        <v>0</v>
      </c>
      <c r="J182" s="717">
        <v>0</v>
      </c>
    </row>
    <row r="183" spans="1:10">
      <c r="A183" s="1364"/>
      <c r="B183" s="154" t="s">
        <v>162</v>
      </c>
      <c r="C183" s="715">
        <f t="shared" si="13"/>
        <v>26</v>
      </c>
      <c r="D183" s="716">
        <v>2</v>
      </c>
      <c r="E183" s="716">
        <v>5</v>
      </c>
      <c r="F183" s="716">
        <v>5</v>
      </c>
      <c r="G183" s="716">
        <v>9</v>
      </c>
      <c r="H183" s="716">
        <v>5</v>
      </c>
      <c r="I183" s="716">
        <v>0</v>
      </c>
      <c r="J183" s="717">
        <v>0</v>
      </c>
    </row>
    <row r="184" spans="1:10">
      <c r="A184" s="1364"/>
      <c r="B184" s="154" t="s">
        <v>163</v>
      </c>
      <c r="C184" s="715">
        <f t="shared" si="13"/>
        <v>28</v>
      </c>
      <c r="D184" s="716">
        <v>1</v>
      </c>
      <c r="E184" s="716">
        <v>0</v>
      </c>
      <c r="F184" s="716">
        <v>3</v>
      </c>
      <c r="G184" s="716">
        <v>20</v>
      </c>
      <c r="H184" s="716">
        <v>3</v>
      </c>
      <c r="I184" s="716">
        <v>0</v>
      </c>
      <c r="J184" s="717">
        <v>1</v>
      </c>
    </row>
    <row r="185" spans="1:10">
      <c r="A185" s="1364" t="s">
        <v>639</v>
      </c>
      <c r="B185" s="282" t="s">
        <v>782</v>
      </c>
      <c r="C185" s="715">
        <f t="shared" si="13"/>
        <v>1222</v>
      </c>
      <c r="D185" s="715">
        <f>SUM(D186:D207)</f>
        <v>80</v>
      </c>
      <c r="E185" s="715">
        <f t="shared" ref="E185:J185" si="17">SUM(E186:E207)</f>
        <v>178</v>
      </c>
      <c r="F185" s="715">
        <f t="shared" si="17"/>
        <v>54</v>
      </c>
      <c r="G185" s="715">
        <f t="shared" si="17"/>
        <v>389</v>
      </c>
      <c r="H185" s="715">
        <f t="shared" si="17"/>
        <v>506</v>
      </c>
      <c r="I185" s="715">
        <f t="shared" si="17"/>
        <v>1</v>
      </c>
      <c r="J185" s="718">
        <f t="shared" si="17"/>
        <v>14</v>
      </c>
    </row>
    <row r="186" spans="1:10">
      <c r="A186" s="1364"/>
      <c r="B186" s="154" t="s">
        <v>164</v>
      </c>
      <c r="C186" s="715">
        <f t="shared" si="13"/>
        <v>222</v>
      </c>
      <c r="D186" s="716">
        <v>5</v>
      </c>
      <c r="E186" s="716">
        <v>21</v>
      </c>
      <c r="F186" s="716">
        <v>1</v>
      </c>
      <c r="G186" s="716">
        <v>74</v>
      </c>
      <c r="H186" s="716">
        <v>119</v>
      </c>
      <c r="I186" s="716">
        <v>1</v>
      </c>
      <c r="J186" s="717">
        <v>1</v>
      </c>
    </row>
    <row r="187" spans="1:10">
      <c r="A187" s="1364"/>
      <c r="B187" s="154" t="s">
        <v>165</v>
      </c>
      <c r="C187" s="715">
        <f t="shared" si="13"/>
        <v>145</v>
      </c>
      <c r="D187" s="716">
        <v>14</v>
      </c>
      <c r="E187" s="716">
        <v>21</v>
      </c>
      <c r="F187" s="716">
        <v>4</v>
      </c>
      <c r="G187" s="716">
        <v>57</v>
      </c>
      <c r="H187" s="716">
        <v>46</v>
      </c>
      <c r="I187" s="716">
        <v>0</v>
      </c>
      <c r="J187" s="717">
        <v>3</v>
      </c>
    </row>
    <row r="188" spans="1:10">
      <c r="A188" s="1364"/>
      <c r="B188" s="154" t="s">
        <v>166</v>
      </c>
      <c r="C188" s="715">
        <f t="shared" si="13"/>
        <v>249</v>
      </c>
      <c r="D188" s="716">
        <v>12</v>
      </c>
      <c r="E188" s="716">
        <v>11</v>
      </c>
      <c r="F188" s="716">
        <v>4</v>
      </c>
      <c r="G188" s="716">
        <v>72</v>
      </c>
      <c r="H188" s="716">
        <v>148</v>
      </c>
      <c r="I188" s="716">
        <v>0</v>
      </c>
      <c r="J188" s="717">
        <v>2</v>
      </c>
    </row>
    <row r="189" spans="1:10">
      <c r="A189" s="1364"/>
      <c r="B189" s="154" t="s">
        <v>167</v>
      </c>
      <c r="C189" s="715">
        <f t="shared" si="13"/>
        <v>47</v>
      </c>
      <c r="D189" s="716">
        <v>7</v>
      </c>
      <c r="E189" s="716">
        <v>9</v>
      </c>
      <c r="F189" s="716">
        <v>1</v>
      </c>
      <c r="G189" s="716">
        <v>15</v>
      </c>
      <c r="H189" s="716">
        <v>14</v>
      </c>
      <c r="I189" s="716">
        <v>0</v>
      </c>
      <c r="J189" s="717">
        <v>1</v>
      </c>
    </row>
    <row r="190" spans="1:10">
      <c r="A190" s="1364"/>
      <c r="B190" s="154" t="s">
        <v>168</v>
      </c>
      <c r="C190" s="715">
        <f t="shared" si="13"/>
        <v>149</v>
      </c>
      <c r="D190" s="716">
        <v>9</v>
      </c>
      <c r="E190" s="716">
        <v>10</v>
      </c>
      <c r="F190" s="716">
        <v>2</v>
      </c>
      <c r="G190" s="716">
        <v>63</v>
      </c>
      <c r="H190" s="716">
        <v>64</v>
      </c>
      <c r="I190" s="716">
        <v>0</v>
      </c>
      <c r="J190" s="717">
        <v>1</v>
      </c>
    </row>
    <row r="191" spans="1:10">
      <c r="A191" s="1364"/>
      <c r="B191" s="154" t="s">
        <v>169</v>
      </c>
      <c r="C191" s="715">
        <f t="shared" si="13"/>
        <v>14</v>
      </c>
      <c r="D191" s="716">
        <v>0</v>
      </c>
      <c r="E191" s="716">
        <v>2</v>
      </c>
      <c r="F191" s="716">
        <v>1</v>
      </c>
      <c r="G191" s="716">
        <v>8</v>
      </c>
      <c r="H191" s="716">
        <v>2</v>
      </c>
      <c r="I191" s="716">
        <v>0</v>
      </c>
      <c r="J191" s="717">
        <v>1</v>
      </c>
    </row>
    <row r="192" spans="1:10">
      <c r="A192" s="1364"/>
      <c r="B192" s="154" t="s">
        <v>170</v>
      </c>
      <c r="C192" s="715">
        <f t="shared" si="13"/>
        <v>13</v>
      </c>
      <c r="D192" s="716">
        <v>2</v>
      </c>
      <c r="E192" s="716">
        <v>7</v>
      </c>
      <c r="F192" s="716">
        <v>1</v>
      </c>
      <c r="G192" s="716">
        <v>2</v>
      </c>
      <c r="H192" s="716">
        <v>0</v>
      </c>
      <c r="I192" s="716">
        <v>0</v>
      </c>
      <c r="J192" s="717">
        <v>1</v>
      </c>
    </row>
    <row r="193" spans="1:10">
      <c r="A193" s="1364"/>
      <c r="B193" s="154" t="s">
        <v>171</v>
      </c>
      <c r="C193" s="715">
        <f t="shared" si="13"/>
        <v>11</v>
      </c>
      <c r="D193" s="716">
        <v>1</v>
      </c>
      <c r="E193" s="716">
        <v>0</v>
      </c>
      <c r="F193" s="716">
        <v>2</v>
      </c>
      <c r="G193" s="716">
        <v>6</v>
      </c>
      <c r="H193" s="716">
        <v>2</v>
      </c>
      <c r="I193" s="716">
        <v>0</v>
      </c>
      <c r="J193" s="717">
        <v>0</v>
      </c>
    </row>
    <row r="194" spans="1:10">
      <c r="A194" s="1364"/>
      <c r="B194" s="154" t="s">
        <v>172</v>
      </c>
      <c r="C194" s="715">
        <f t="shared" si="13"/>
        <v>22</v>
      </c>
      <c r="D194" s="716">
        <v>2</v>
      </c>
      <c r="E194" s="716">
        <v>6</v>
      </c>
      <c r="F194" s="716">
        <v>5</v>
      </c>
      <c r="G194" s="716">
        <v>8</v>
      </c>
      <c r="H194" s="716">
        <v>1</v>
      </c>
      <c r="I194" s="716">
        <v>0</v>
      </c>
      <c r="J194" s="717">
        <v>0</v>
      </c>
    </row>
    <row r="195" spans="1:10">
      <c r="A195" s="1364"/>
      <c r="B195" s="154" t="s">
        <v>173</v>
      </c>
      <c r="C195" s="715">
        <f t="shared" si="13"/>
        <v>14</v>
      </c>
      <c r="D195" s="716">
        <v>4</v>
      </c>
      <c r="E195" s="716">
        <v>3</v>
      </c>
      <c r="F195" s="716">
        <v>1</v>
      </c>
      <c r="G195" s="716">
        <v>5</v>
      </c>
      <c r="H195" s="716">
        <v>1</v>
      </c>
      <c r="I195" s="716">
        <v>0</v>
      </c>
      <c r="J195" s="717">
        <v>0</v>
      </c>
    </row>
    <row r="196" spans="1:10">
      <c r="A196" s="1364"/>
      <c r="B196" s="154" t="s">
        <v>174</v>
      </c>
      <c r="C196" s="715">
        <f t="shared" si="13"/>
        <v>73</v>
      </c>
      <c r="D196" s="716">
        <v>1</v>
      </c>
      <c r="E196" s="716">
        <v>5</v>
      </c>
      <c r="F196" s="716">
        <v>1</v>
      </c>
      <c r="G196" s="716">
        <v>20</v>
      </c>
      <c r="H196" s="716">
        <v>46</v>
      </c>
      <c r="I196" s="716">
        <v>0</v>
      </c>
      <c r="J196" s="717">
        <v>0</v>
      </c>
    </row>
    <row r="197" spans="1:10">
      <c r="A197" s="1364"/>
      <c r="B197" s="154" t="s">
        <v>175</v>
      </c>
      <c r="C197" s="715">
        <f t="shared" si="13"/>
        <v>19</v>
      </c>
      <c r="D197" s="716">
        <v>2</v>
      </c>
      <c r="E197" s="716">
        <v>4</v>
      </c>
      <c r="F197" s="716">
        <v>3</v>
      </c>
      <c r="G197" s="716">
        <v>2</v>
      </c>
      <c r="H197" s="716">
        <v>8</v>
      </c>
      <c r="I197" s="716">
        <v>0</v>
      </c>
      <c r="J197" s="717">
        <v>0</v>
      </c>
    </row>
    <row r="198" spans="1:10">
      <c r="A198" s="1364"/>
      <c r="B198" s="154" t="s">
        <v>176</v>
      </c>
      <c r="C198" s="715">
        <f t="shared" si="13"/>
        <v>17</v>
      </c>
      <c r="D198" s="716">
        <v>0</v>
      </c>
      <c r="E198" s="716">
        <v>4</v>
      </c>
      <c r="F198" s="716">
        <v>7</v>
      </c>
      <c r="G198" s="716">
        <v>6</v>
      </c>
      <c r="H198" s="716">
        <v>0</v>
      </c>
      <c r="I198" s="716">
        <v>0</v>
      </c>
      <c r="J198" s="717">
        <v>0</v>
      </c>
    </row>
    <row r="199" spans="1:10">
      <c r="A199" s="1364"/>
      <c r="B199" s="154" t="s">
        <v>177</v>
      </c>
      <c r="C199" s="715">
        <f t="shared" si="13"/>
        <v>32</v>
      </c>
      <c r="D199" s="716">
        <v>1</v>
      </c>
      <c r="E199" s="716">
        <v>10</v>
      </c>
      <c r="F199" s="716">
        <v>2</v>
      </c>
      <c r="G199" s="716">
        <v>13</v>
      </c>
      <c r="H199" s="716">
        <v>6</v>
      </c>
      <c r="I199" s="716">
        <v>0</v>
      </c>
      <c r="J199" s="717">
        <v>0</v>
      </c>
    </row>
    <row r="200" spans="1:10">
      <c r="A200" s="1364"/>
      <c r="B200" s="154" t="s">
        <v>178</v>
      </c>
      <c r="C200" s="715">
        <f t="shared" si="13"/>
        <v>40</v>
      </c>
      <c r="D200" s="716">
        <v>3</v>
      </c>
      <c r="E200" s="716">
        <v>15</v>
      </c>
      <c r="F200" s="716">
        <v>4</v>
      </c>
      <c r="G200" s="716">
        <v>8</v>
      </c>
      <c r="H200" s="716">
        <v>9</v>
      </c>
      <c r="I200" s="716">
        <v>0</v>
      </c>
      <c r="J200" s="717">
        <v>1</v>
      </c>
    </row>
    <row r="201" spans="1:10">
      <c r="A201" s="1364"/>
      <c r="B201" s="154" t="s">
        <v>179</v>
      </c>
      <c r="C201" s="715">
        <f t="shared" ref="C201:C253" si="18">SUM(D201:J201)</f>
        <v>60</v>
      </c>
      <c r="D201" s="716">
        <v>3</v>
      </c>
      <c r="E201" s="716">
        <v>10</v>
      </c>
      <c r="F201" s="716">
        <v>4</v>
      </c>
      <c r="G201" s="716">
        <v>12</v>
      </c>
      <c r="H201" s="716">
        <v>29</v>
      </c>
      <c r="I201" s="716">
        <v>0</v>
      </c>
      <c r="J201" s="717">
        <v>2</v>
      </c>
    </row>
    <row r="202" spans="1:10" ht="16.5" customHeight="1">
      <c r="A202" s="1364"/>
      <c r="B202" s="154" t="s">
        <v>180</v>
      </c>
      <c r="C202" s="715">
        <f t="shared" si="18"/>
        <v>13</v>
      </c>
      <c r="D202" s="716">
        <v>0</v>
      </c>
      <c r="E202" s="716">
        <v>9</v>
      </c>
      <c r="F202" s="716">
        <v>1</v>
      </c>
      <c r="G202" s="716">
        <v>2</v>
      </c>
      <c r="H202" s="716">
        <v>1</v>
      </c>
      <c r="I202" s="716">
        <v>0</v>
      </c>
      <c r="J202" s="717">
        <v>0</v>
      </c>
    </row>
    <row r="203" spans="1:10">
      <c r="A203" s="1364"/>
      <c r="B203" s="154" t="s">
        <v>181</v>
      </c>
      <c r="C203" s="715">
        <f t="shared" si="18"/>
        <v>18</v>
      </c>
      <c r="D203" s="716">
        <v>1</v>
      </c>
      <c r="E203" s="716">
        <v>9</v>
      </c>
      <c r="F203" s="716">
        <v>2</v>
      </c>
      <c r="G203" s="716">
        <v>3</v>
      </c>
      <c r="H203" s="716">
        <v>3</v>
      </c>
      <c r="I203" s="716">
        <v>0</v>
      </c>
      <c r="J203" s="717">
        <v>0</v>
      </c>
    </row>
    <row r="204" spans="1:10">
      <c r="A204" s="1364"/>
      <c r="B204" s="154" t="s">
        <v>182</v>
      </c>
      <c r="C204" s="715">
        <f t="shared" si="18"/>
        <v>15</v>
      </c>
      <c r="D204" s="716">
        <v>3</v>
      </c>
      <c r="E204" s="716">
        <v>5</v>
      </c>
      <c r="F204" s="716">
        <v>1</v>
      </c>
      <c r="G204" s="716">
        <v>3</v>
      </c>
      <c r="H204" s="716">
        <v>2</v>
      </c>
      <c r="I204" s="716">
        <v>0</v>
      </c>
      <c r="J204" s="717">
        <v>1</v>
      </c>
    </row>
    <row r="205" spans="1:10">
      <c r="A205" s="1364"/>
      <c r="B205" s="154" t="s">
        <v>183</v>
      </c>
      <c r="C205" s="715">
        <f t="shared" si="18"/>
        <v>25</v>
      </c>
      <c r="D205" s="716">
        <v>3</v>
      </c>
      <c r="E205" s="716">
        <v>6</v>
      </c>
      <c r="F205" s="716">
        <v>5</v>
      </c>
      <c r="G205" s="716">
        <v>8</v>
      </c>
      <c r="H205" s="716">
        <v>3</v>
      </c>
      <c r="I205" s="716">
        <v>0</v>
      </c>
      <c r="J205" s="717">
        <v>0</v>
      </c>
    </row>
    <row r="206" spans="1:10">
      <c r="A206" s="1364"/>
      <c r="B206" s="154" t="s">
        <v>184</v>
      </c>
      <c r="C206" s="715">
        <f t="shared" si="18"/>
        <v>11</v>
      </c>
      <c r="D206" s="716">
        <v>2</v>
      </c>
      <c r="E206" s="716">
        <v>3</v>
      </c>
      <c r="F206" s="716">
        <v>2</v>
      </c>
      <c r="G206" s="716">
        <v>2</v>
      </c>
      <c r="H206" s="716">
        <v>2</v>
      </c>
      <c r="I206" s="716">
        <v>0</v>
      </c>
      <c r="J206" s="717">
        <v>0</v>
      </c>
    </row>
    <row r="207" spans="1:10">
      <c r="A207" s="1364"/>
      <c r="B207" s="154" t="s">
        <v>185</v>
      </c>
      <c r="C207" s="715">
        <f t="shared" si="18"/>
        <v>13</v>
      </c>
      <c r="D207" s="716">
        <v>5</v>
      </c>
      <c r="E207" s="716">
        <v>8</v>
      </c>
      <c r="F207" s="716">
        <v>0</v>
      </c>
      <c r="G207" s="716">
        <v>0</v>
      </c>
      <c r="H207" s="716">
        <v>0</v>
      </c>
      <c r="I207" s="716">
        <v>0</v>
      </c>
      <c r="J207" s="717">
        <v>0</v>
      </c>
    </row>
    <row r="208" spans="1:10">
      <c r="A208" s="1364" t="s">
        <v>640</v>
      </c>
      <c r="B208" s="282" t="s">
        <v>782</v>
      </c>
      <c r="C208" s="715">
        <f t="shared" si="18"/>
        <v>2273</v>
      </c>
      <c r="D208" s="715">
        <f>SUM(D209:D231)</f>
        <v>132</v>
      </c>
      <c r="E208" s="715">
        <f t="shared" ref="E208:J208" si="19">SUM(E209:E231)</f>
        <v>85</v>
      </c>
      <c r="F208" s="715">
        <f t="shared" si="19"/>
        <v>39</v>
      </c>
      <c r="G208" s="715">
        <f t="shared" si="19"/>
        <v>924</v>
      </c>
      <c r="H208" s="715">
        <f t="shared" si="19"/>
        <v>1067</v>
      </c>
      <c r="I208" s="715">
        <f t="shared" si="19"/>
        <v>0</v>
      </c>
      <c r="J208" s="718">
        <f t="shared" si="19"/>
        <v>26</v>
      </c>
    </row>
    <row r="209" spans="1:10">
      <c r="A209" s="1364"/>
      <c r="B209" s="154" t="s">
        <v>186</v>
      </c>
      <c r="C209" s="715">
        <f t="shared" si="18"/>
        <v>611</v>
      </c>
      <c r="D209" s="716">
        <v>16</v>
      </c>
      <c r="E209" s="716">
        <v>11</v>
      </c>
      <c r="F209" s="716">
        <v>1</v>
      </c>
      <c r="G209" s="716">
        <v>200</v>
      </c>
      <c r="H209" s="716">
        <v>376</v>
      </c>
      <c r="I209" s="716">
        <v>0</v>
      </c>
      <c r="J209" s="717">
        <v>7</v>
      </c>
    </row>
    <row r="210" spans="1:10">
      <c r="A210" s="1364"/>
      <c r="B210" s="154" t="s">
        <v>187</v>
      </c>
      <c r="C210" s="715">
        <f t="shared" si="18"/>
        <v>235</v>
      </c>
      <c r="D210" s="716">
        <v>9</v>
      </c>
      <c r="E210" s="716">
        <v>7</v>
      </c>
      <c r="F210" s="716">
        <v>1</v>
      </c>
      <c r="G210" s="716">
        <v>88</v>
      </c>
      <c r="H210" s="716">
        <v>128</v>
      </c>
      <c r="I210" s="716">
        <v>0</v>
      </c>
      <c r="J210" s="717">
        <v>2</v>
      </c>
    </row>
    <row r="211" spans="1:10">
      <c r="A211" s="1364"/>
      <c r="B211" s="154" t="s">
        <v>188</v>
      </c>
      <c r="C211" s="715">
        <f t="shared" si="18"/>
        <v>126</v>
      </c>
      <c r="D211" s="716">
        <v>5</v>
      </c>
      <c r="E211" s="716">
        <v>9</v>
      </c>
      <c r="F211" s="716">
        <v>1</v>
      </c>
      <c r="G211" s="716">
        <v>40</v>
      </c>
      <c r="H211" s="716">
        <v>70</v>
      </c>
      <c r="I211" s="716">
        <v>0</v>
      </c>
      <c r="J211" s="717">
        <v>1</v>
      </c>
    </row>
    <row r="212" spans="1:10">
      <c r="A212" s="1364"/>
      <c r="B212" s="154" t="s">
        <v>189</v>
      </c>
      <c r="C212" s="715">
        <f t="shared" si="18"/>
        <v>94</v>
      </c>
      <c r="D212" s="716">
        <v>11</v>
      </c>
      <c r="E212" s="716">
        <v>7</v>
      </c>
      <c r="F212" s="716">
        <v>2</v>
      </c>
      <c r="G212" s="716">
        <v>51</v>
      </c>
      <c r="H212" s="716">
        <v>22</v>
      </c>
      <c r="I212" s="716">
        <v>0</v>
      </c>
      <c r="J212" s="717">
        <v>1</v>
      </c>
    </row>
    <row r="213" spans="1:10">
      <c r="A213" s="1364"/>
      <c r="B213" s="154" t="s">
        <v>190</v>
      </c>
      <c r="C213" s="715">
        <f t="shared" si="18"/>
        <v>493</v>
      </c>
      <c r="D213" s="716">
        <v>9</v>
      </c>
      <c r="E213" s="716">
        <v>12</v>
      </c>
      <c r="F213" s="716">
        <v>4</v>
      </c>
      <c r="G213" s="716">
        <v>218</v>
      </c>
      <c r="H213" s="716">
        <v>244</v>
      </c>
      <c r="I213" s="716">
        <v>0</v>
      </c>
      <c r="J213" s="717">
        <v>6</v>
      </c>
    </row>
    <row r="214" spans="1:10">
      <c r="A214" s="1364"/>
      <c r="B214" s="154" t="s">
        <v>191</v>
      </c>
      <c r="C214" s="715">
        <f t="shared" si="18"/>
        <v>48</v>
      </c>
      <c r="D214" s="716">
        <v>5</v>
      </c>
      <c r="E214" s="716">
        <v>3</v>
      </c>
      <c r="F214" s="716">
        <v>8</v>
      </c>
      <c r="G214" s="716">
        <v>23</v>
      </c>
      <c r="H214" s="716">
        <v>9</v>
      </c>
      <c r="I214" s="716">
        <v>0</v>
      </c>
      <c r="J214" s="717">
        <v>0</v>
      </c>
    </row>
    <row r="215" spans="1:10">
      <c r="A215" s="1364"/>
      <c r="B215" s="154" t="s">
        <v>192</v>
      </c>
      <c r="C215" s="715">
        <f t="shared" si="18"/>
        <v>55</v>
      </c>
      <c r="D215" s="716">
        <v>7</v>
      </c>
      <c r="E215" s="716">
        <v>5</v>
      </c>
      <c r="F215" s="716">
        <v>0</v>
      </c>
      <c r="G215" s="716">
        <v>25</v>
      </c>
      <c r="H215" s="716">
        <v>16</v>
      </c>
      <c r="I215" s="716">
        <v>0</v>
      </c>
      <c r="J215" s="717">
        <v>2</v>
      </c>
    </row>
    <row r="216" spans="1:10">
      <c r="A216" s="1364"/>
      <c r="B216" s="154" t="s">
        <v>193</v>
      </c>
      <c r="C216" s="715">
        <f t="shared" si="18"/>
        <v>49</v>
      </c>
      <c r="D216" s="716">
        <v>2</v>
      </c>
      <c r="E216" s="716">
        <v>2</v>
      </c>
      <c r="F216" s="716">
        <v>1</v>
      </c>
      <c r="G216" s="716">
        <v>32</v>
      </c>
      <c r="H216" s="716">
        <v>12</v>
      </c>
      <c r="I216" s="716">
        <v>0</v>
      </c>
      <c r="J216" s="717">
        <v>0</v>
      </c>
    </row>
    <row r="217" spans="1:10">
      <c r="A217" s="1364"/>
      <c r="B217" s="154" t="s">
        <v>194</v>
      </c>
      <c r="C217" s="715">
        <f t="shared" si="18"/>
        <v>39</v>
      </c>
      <c r="D217" s="716">
        <v>5</v>
      </c>
      <c r="E217" s="716">
        <v>2</v>
      </c>
      <c r="F217" s="716">
        <v>3</v>
      </c>
      <c r="G217" s="716">
        <v>21</v>
      </c>
      <c r="H217" s="716">
        <v>7</v>
      </c>
      <c r="I217" s="716">
        <v>0</v>
      </c>
      <c r="J217" s="717">
        <v>1</v>
      </c>
    </row>
    <row r="218" spans="1:10">
      <c r="A218" s="1364"/>
      <c r="B218" s="154" t="s">
        <v>195</v>
      </c>
      <c r="C218" s="715">
        <f t="shared" si="18"/>
        <v>221</v>
      </c>
      <c r="D218" s="716">
        <v>8</v>
      </c>
      <c r="E218" s="716">
        <v>8</v>
      </c>
      <c r="F218" s="716">
        <v>4</v>
      </c>
      <c r="G218" s="716">
        <v>105</v>
      </c>
      <c r="H218" s="716">
        <v>94</v>
      </c>
      <c r="I218" s="716">
        <v>0</v>
      </c>
      <c r="J218" s="717">
        <v>2</v>
      </c>
    </row>
    <row r="219" spans="1:10">
      <c r="A219" s="1364"/>
      <c r="B219" s="154" t="s">
        <v>196</v>
      </c>
      <c r="C219" s="715">
        <f t="shared" si="18"/>
        <v>5</v>
      </c>
      <c r="D219" s="716">
        <v>0</v>
      </c>
      <c r="E219" s="716">
        <v>2</v>
      </c>
      <c r="F219" s="716">
        <v>0</v>
      </c>
      <c r="G219" s="716">
        <v>3</v>
      </c>
      <c r="H219" s="716">
        <v>0</v>
      </c>
      <c r="I219" s="716">
        <v>0</v>
      </c>
      <c r="J219" s="717">
        <v>0</v>
      </c>
    </row>
    <row r="220" spans="1:10">
      <c r="A220" s="1364"/>
      <c r="B220" s="154" t="s">
        <v>197</v>
      </c>
      <c r="C220" s="715">
        <f t="shared" si="18"/>
        <v>14</v>
      </c>
      <c r="D220" s="716">
        <v>3</v>
      </c>
      <c r="E220" s="716">
        <v>4</v>
      </c>
      <c r="F220" s="716">
        <v>3</v>
      </c>
      <c r="G220" s="716">
        <v>3</v>
      </c>
      <c r="H220" s="716">
        <v>1</v>
      </c>
      <c r="I220" s="716">
        <v>0</v>
      </c>
      <c r="J220" s="717">
        <v>0</v>
      </c>
    </row>
    <row r="221" spans="1:10">
      <c r="A221" s="1364"/>
      <c r="B221" s="154" t="s">
        <v>198</v>
      </c>
      <c r="C221" s="715">
        <f t="shared" si="18"/>
        <v>10</v>
      </c>
      <c r="D221" s="716">
        <v>3</v>
      </c>
      <c r="E221" s="716">
        <v>1</v>
      </c>
      <c r="F221" s="716">
        <v>2</v>
      </c>
      <c r="G221" s="716">
        <v>2</v>
      </c>
      <c r="H221" s="716">
        <v>1</v>
      </c>
      <c r="I221" s="716">
        <v>0</v>
      </c>
      <c r="J221" s="717">
        <v>1</v>
      </c>
    </row>
    <row r="222" spans="1:10">
      <c r="A222" s="1364"/>
      <c r="B222" s="154" t="s">
        <v>199</v>
      </c>
      <c r="C222" s="715">
        <f t="shared" si="18"/>
        <v>5</v>
      </c>
      <c r="D222" s="716">
        <v>3</v>
      </c>
      <c r="E222" s="716">
        <v>0</v>
      </c>
      <c r="F222" s="716">
        <v>1</v>
      </c>
      <c r="G222" s="716">
        <v>1</v>
      </c>
      <c r="H222" s="716">
        <v>0</v>
      </c>
      <c r="I222" s="716">
        <v>0</v>
      </c>
      <c r="J222" s="717">
        <v>0</v>
      </c>
    </row>
    <row r="223" spans="1:10">
      <c r="A223" s="1364"/>
      <c r="B223" s="154" t="s">
        <v>200</v>
      </c>
      <c r="C223" s="715">
        <f t="shared" si="18"/>
        <v>15</v>
      </c>
      <c r="D223" s="716">
        <v>5</v>
      </c>
      <c r="E223" s="716">
        <v>0</v>
      </c>
      <c r="F223" s="716">
        <v>0</v>
      </c>
      <c r="G223" s="716">
        <v>8</v>
      </c>
      <c r="H223" s="716">
        <v>2</v>
      </c>
      <c r="I223" s="716">
        <v>0</v>
      </c>
      <c r="J223" s="717">
        <v>0</v>
      </c>
    </row>
    <row r="224" spans="1:10">
      <c r="A224" s="1364"/>
      <c r="B224" s="154" t="s">
        <v>201</v>
      </c>
      <c r="C224" s="715">
        <f t="shared" si="18"/>
        <v>17</v>
      </c>
      <c r="D224" s="716">
        <v>4</v>
      </c>
      <c r="E224" s="716">
        <v>3</v>
      </c>
      <c r="F224" s="716">
        <v>0</v>
      </c>
      <c r="G224" s="716">
        <v>6</v>
      </c>
      <c r="H224" s="716">
        <v>4</v>
      </c>
      <c r="I224" s="716">
        <v>0</v>
      </c>
      <c r="J224" s="717">
        <v>0</v>
      </c>
    </row>
    <row r="225" spans="1:10">
      <c r="A225" s="1364"/>
      <c r="B225" s="154" t="s">
        <v>202</v>
      </c>
      <c r="C225" s="715">
        <f t="shared" si="18"/>
        <v>18</v>
      </c>
      <c r="D225" s="716">
        <v>6</v>
      </c>
      <c r="E225" s="716">
        <v>2</v>
      </c>
      <c r="F225" s="716">
        <v>0</v>
      </c>
      <c r="G225" s="716">
        <v>10</v>
      </c>
      <c r="H225" s="716">
        <v>0</v>
      </c>
      <c r="I225" s="716">
        <v>0</v>
      </c>
      <c r="J225" s="717">
        <v>0</v>
      </c>
    </row>
    <row r="226" spans="1:10">
      <c r="A226" s="1364"/>
      <c r="B226" s="154" t="s">
        <v>203</v>
      </c>
      <c r="C226" s="715">
        <f t="shared" si="18"/>
        <v>21</v>
      </c>
      <c r="D226" s="716">
        <v>5</v>
      </c>
      <c r="E226" s="716">
        <v>0</v>
      </c>
      <c r="F226" s="716">
        <v>0</v>
      </c>
      <c r="G226" s="716">
        <v>10</v>
      </c>
      <c r="H226" s="716">
        <v>6</v>
      </c>
      <c r="I226" s="716">
        <v>0</v>
      </c>
      <c r="J226" s="717">
        <v>0</v>
      </c>
    </row>
    <row r="227" spans="1:10">
      <c r="A227" s="1364"/>
      <c r="B227" s="154" t="s">
        <v>204</v>
      </c>
      <c r="C227" s="715">
        <f t="shared" si="18"/>
        <v>140</v>
      </c>
      <c r="D227" s="716">
        <v>5</v>
      </c>
      <c r="E227" s="716">
        <v>5</v>
      </c>
      <c r="F227" s="716">
        <v>3</v>
      </c>
      <c r="G227" s="716">
        <v>59</v>
      </c>
      <c r="H227" s="716">
        <v>66</v>
      </c>
      <c r="I227" s="716">
        <v>0</v>
      </c>
      <c r="J227" s="717">
        <v>2</v>
      </c>
    </row>
    <row r="228" spans="1:10">
      <c r="A228" s="1364"/>
      <c r="B228" s="154" t="s">
        <v>205</v>
      </c>
      <c r="C228" s="715">
        <f t="shared" si="18"/>
        <v>20</v>
      </c>
      <c r="D228" s="716">
        <v>6</v>
      </c>
      <c r="E228" s="716">
        <v>1</v>
      </c>
      <c r="F228" s="716">
        <v>2</v>
      </c>
      <c r="G228" s="716">
        <v>7</v>
      </c>
      <c r="H228" s="716">
        <v>4</v>
      </c>
      <c r="I228" s="716">
        <v>0</v>
      </c>
      <c r="J228" s="717">
        <v>0</v>
      </c>
    </row>
    <row r="229" spans="1:10">
      <c r="A229" s="1364"/>
      <c r="B229" s="154" t="s">
        <v>206</v>
      </c>
      <c r="C229" s="715">
        <f t="shared" si="18"/>
        <v>12</v>
      </c>
      <c r="D229" s="716">
        <v>5</v>
      </c>
      <c r="E229" s="716">
        <v>1</v>
      </c>
      <c r="F229" s="716">
        <v>1</v>
      </c>
      <c r="G229" s="716">
        <v>2</v>
      </c>
      <c r="H229" s="716">
        <v>3</v>
      </c>
      <c r="I229" s="716">
        <v>0</v>
      </c>
      <c r="J229" s="717">
        <v>0</v>
      </c>
    </row>
    <row r="230" spans="1:10">
      <c r="A230" s="1364"/>
      <c r="B230" s="154" t="s">
        <v>207</v>
      </c>
      <c r="C230" s="715">
        <f t="shared" si="18"/>
        <v>23</v>
      </c>
      <c r="D230" s="716">
        <v>9</v>
      </c>
      <c r="E230" s="716">
        <v>0</v>
      </c>
      <c r="F230" s="716">
        <v>1</v>
      </c>
      <c r="G230" s="716">
        <v>10</v>
      </c>
      <c r="H230" s="716">
        <v>2</v>
      </c>
      <c r="I230" s="716">
        <v>0</v>
      </c>
      <c r="J230" s="717">
        <v>1</v>
      </c>
    </row>
    <row r="231" spans="1:10">
      <c r="A231" s="1364"/>
      <c r="B231" s="154" t="s">
        <v>208</v>
      </c>
      <c r="C231" s="715">
        <f t="shared" si="18"/>
        <v>2</v>
      </c>
      <c r="D231" s="716">
        <v>1</v>
      </c>
      <c r="E231" s="716">
        <v>0</v>
      </c>
      <c r="F231" s="716">
        <v>1</v>
      </c>
      <c r="G231" s="716">
        <v>0</v>
      </c>
      <c r="H231" s="716">
        <v>0</v>
      </c>
      <c r="I231" s="716">
        <v>0</v>
      </c>
      <c r="J231" s="717">
        <v>0</v>
      </c>
    </row>
    <row r="232" spans="1:10">
      <c r="A232" s="1364" t="s">
        <v>641</v>
      </c>
      <c r="B232" s="282" t="s">
        <v>782</v>
      </c>
      <c r="C232" s="715">
        <f t="shared" si="18"/>
        <v>3626</v>
      </c>
      <c r="D232" s="715">
        <f>SUM(D233:D250)</f>
        <v>133</v>
      </c>
      <c r="E232" s="715">
        <f t="shared" ref="E232:J232" si="20">SUM(E233:E250)</f>
        <v>102</v>
      </c>
      <c r="F232" s="715">
        <f t="shared" si="20"/>
        <v>51</v>
      </c>
      <c r="G232" s="715">
        <f t="shared" si="20"/>
        <v>1115</v>
      </c>
      <c r="H232" s="715">
        <f t="shared" si="20"/>
        <v>2197</v>
      </c>
      <c r="I232" s="715">
        <f t="shared" si="20"/>
        <v>2</v>
      </c>
      <c r="J232" s="718">
        <f t="shared" si="20"/>
        <v>26</v>
      </c>
    </row>
    <row r="233" spans="1:10">
      <c r="A233" s="1364"/>
      <c r="B233" s="154" t="s">
        <v>209</v>
      </c>
      <c r="C233" s="715">
        <f t="shared" si="18"/>
        <v>1094</v>
      </c>
      <c r="D233" s="716">
        <v>35</v>
      </c>
      <c r="E233" s="716">
        <v>31</v>
      </c>
      <c r="F233" s="716">
        <v>10</v>
      </c>
      <c r="G233" s="716">
        <v>327</v>
      </c>
      <c r="H233" s="716">
        <v>677</v>
      </c>
      <c r="I233" s="716">
        <v>1</v>
      </c>
      <c r="J233" s="717">
        <v>13</v>
      </c>
    </row>
    <row r="234" spans="1:10">
      <c r="A234" s="1364"/>
      <c r="B234" s="154" t="s">
        <v>210</v>
      </c>
      <c r="C234" s="715">
        <f t="shared" si="18"/>
        <v>356</v>
      </c>
      <c r="D234" s="716">
        <v>14</v>
      </c>
      <c r="E234" s="716">
        <v>9</v>
      </c>
      <c r="F234" s="716">
        <v>4</v>
      </c>
      <c r="G234" s="716">
        <v>162</v>
      </c>
      <c r="H234" s="716">
        <v>165</v>
      </c>
      <c r="I234" s="716">
        <v>0</v>
      </c>
      <c r="J234" s="717">
        <v>2</v>
      </c>
    </row>
    <row r="235" spans="1:10" ht="16.5" customHeight="1">
      <c r="A235" s="1364"/>
      <c r="B235" s="154" t="s">
        <v>211</v>
      </c>
      <c r="C235" s="715">
        <f t="shared" si="18"/>
        <v>117</v>
      </c>
      <c r="D235" s="716">
        <v>8</v>
      </c>
      <c r="E235" s="716">
        <v>3</v>
      </c>
      <c r="F235" s="716">
        <v>1</v>
      </c>
      <c r="G235" s="716">
        <v>49</v>
      </c>
      <c r="H235" s="716">
        <v>54</v>
      </c>
      <c r="I235" s="716">
        <v>0</v>
      </c>
      <c r="J235" s="717">
        <v>2</v>
      </c>
    </row>
    <row r="236" spans="1:10">
      <c r="A236" s="1364"/>
      <c r="B236" s="154" t="s">
        <v>212</v>
      </c>
      <c r="C236" s="715">
        <f t="shared" si="18"/>
        <v>140</v>
      </c>
      <c r="D236" s="716">
        <v>7</v>
      </c>
      <c r="E236" s="716">
        <v>4</v>
      </c>
      <c r="F236" s="716">
        <v>5</v>
      </c>
      <c r="G236" s="716">
        <v>53</v>
      </c>
      <c r="H236" s="716">
        <v>70</v>
      </c>
      <c r="I236" s="716">
        <v>0</v>
      </c>
      <c r="J236" s="717">
        <v>1</v>
      </c>
    </row>
    <row r="237" spans="1:10">
      <c r="A237" s="1364"/>
      <c r="B237" s="154" t="s">
        <v>213</v>
      </c>
      <c r="C237" s="715">
        <f t="shared" si="18"/>
        <v>992</v>
      </c>
      <c r="D237" s="716">
        <v>21</v>
      </c>
      <c r="E237" s="716">
        <v>11</v>
      </c>
      <c r="F237" s="716">
        <v>4</v>
      </c>
      <c r="G237" s="716">
        <v>190</v>
      </c>
      <c r="H237" s="716">
        <v>764</v>
      </c>
      <c r="I237" s="716">
        <v>0</v>
      </c>
      <c r="J237" s="717">
        <v>2</v>
      </c>
    </row>
    <row r="238" spans="1:10">
      <c r="A238" s="1364"/>
      <c r="B238" s="154" t="s">
        <v>214</v>
      </c>
      <c r="C238" s="715">
        <f t="shared" si="18"/>
        <v>88</v>
      </c>
      <c r="D238" s="716">
        <v>2</v>
      </c>
      <c r="E238" s="716">
        <v>10</v>
      </c>
      <c r="F238" s="716">
        <v>1</v>
      </c>
      <c r="G238" s="716">
        <v>32</v>
      </c>
      <c r="H238" s="716">
        <v>43</v>
      </c>
      <c r="I238" s="716">
        <v>0</v>
      </c>
      <c r="J238" s="717">
        <v>0</v>
      </c>
    </row>
    <row r="239" spans="1:10">
      <c r="A239" s="1364"/>
      <c r="B239" s="154" t="s">
        <v>215</v>
      </c>
      <c r="C239" s="715">
        <f t="shared" si="18"/>
        <v>223</v>
      </c>
      <c r="D239" s="716">
        <v>8</v>
      </c>
      <c r="E239" s="716">
        <v>4</v>
      </c>
      <c r="F239" s="716">
        <v>2</v>
      </c>
      <c r="G239" s="716">
        <v>90</v>
      </c>
      <c r="H239" s="716">
        <v>115</v>
      </c>
      <c r="I239" s="716">
        <v>0</v>
      </c>
      <c r="J239" s="717">
        <v>4</v>
      </c>
    </row>
    <row r="240" spans="1:10">
      <c r="A240" s="1364"/>
      <c r="B240" s="154" t="s">
        <v>216</v>
      </c>
      <c r="C240" s="715">
        <f t="shared" si="18"/>
        <v>365</v>
      </c>
      <c r="D240" s="716">
        <v>6</v>
      </c>
      <c r="E240" s="716">
        <v>11</v>
      </c>
      <c r="F240" s="716">
        <v>1</v>
      </c>
      <c r="G240" s="716">
        <v>98</v>
      </c>
      <c r="H240" s="716">
        <v>246</v>
      </c>
      <c r="I240" s="716">
        <v>1</v>
      </c>
      <c r="J240" s="717">
        <v>2</v>
      </c>
    </row>
    <row r="241" spans="1:10">
      <c r="A241" s="1364"/>
      <c r="B241" s="154" t="s">
        <v>217</v>
      </c>
      <c r="C241" s="715">
        <f t="shared" si="18"/>
        <v>12</v>
      </c>
      <c r="D241" s="716">
        <v>2</v>
      </c>
      <c r="E241" s="716">
        <v>0</v>
      </c>
      <c r="F241" s="716">
        <v>2</v>
      </c>
      <c r="G241" s="716">
        <v>5</v>
      </c>
      <c r="H241" s="716">
        <v>3</v>
      </c>
      <c r="I241" s="716">
        <v>0</v>
      </c>
      <c r="J241" s="717">
        <v>0</v>
      </c>
    </row>
    <row r="242" spans="1:10">
      <c r="A242" s="1364"/>
      <c r="B242" s="154" t="s">
        <v>218</v>
      </c>
      <c r="C242" s="715">
        <f t="shared" si="18"/>
        <v>64</v>
      </c>
      <c r="D242" s="716">
        <v>3</v>
      </c>
      <c r="E242" s="716">
        <v>4</v>
      </c>
      <c r="F242" s="716">
        <v>2</v>
      </c>
      <c r="G242" s="716">
        <v>23</v>
      </c>
      <c r="H242" s="716">
        <v>32</v>
      </c>
      <c r="I242" s="716">
        <v>0</v>
      </c>
      <c r="J242" s="717">
        <v>0</v>
      </c>
    </row>
    <row r="243" spans="1:10">
      <c r="A243" s="1364"/>
      <c r="B243" s="154" t="s">
        <v>219</v>
      </c>
      <c r="C243" s="715">
        <f t="shared" si="18"/>
        <v>25</v>
      </c>
      <c r="D243" s="716">
        <v>2</v>
      </c>
      <c r="E243" s="716">
        <v>4</v>
      </c>
      <c r="F243" s="716">
        <v>1</v>
      </c>
      <c r="G243" s="716">
        <v>16</v>
      </c>
      <c r="H243" s="716">
        <v>2</v>
      </c>
      <c r="I243" s="716">
        <v>0</v>
      </c>
      <c r="J243" s="717">
        <v>0</v>
      </c>
    </row>
    <row r="244" spans="1:10">
      <c r="A244" s="1364"/>
      <c r="B244" s="154" t="s">
        <v>124</v>
      </c>
      <c r="C244" s="715">
        <f t="shared" si="18"/>
        <v>32</v>
      </c>
      <c r="D244" s="716">
        <v>3</v>
      </c>
      <c r="E244" s="716">
        <v>2</v>
      </c>
      <c r="F244" s="716">
        <v>2</v>
      </c>
      <c r="G244" s="716">
        <v>14</v>
      </c>
      <c r="H244" s="716">
        <v>11</v>
      </c>
      <c r="I244" s="716">
        <v>0</v>
      </c>
      <c r="J244" s="717">
        <v>0</v>
      </c>
    </row>
    <row r="245" spans="1:10">
      <c r="A245" s="1364"/>
      <c r="B245" s="154" t="s">
        <v>220</v>
      </c>
      <c r="C245" s="715">
        <f t="shared" si="18"/>
        <v>17</v>
      </c>
      <c r="D245" s="716">
        <v>2</v>
      </c>
      <c r="E245" s="716">
        <v>0</v>
      </c>
      <c r="F245" s="716">
        <v>5</v>
      </c>
      <c r="G245" s="716">
        <v>8</v>
      </c>
      <c r="H245" s="716">
        <v>2</v>
      </c>
      <c r="I245" s="716">
        <v>0</v>
      </c>
      <c r="J245" s="717">
        <v>0</v>
      </c>
    </row>
    <row r="246" spans="1:10">
      <c r="A246" s="1364"/>
      <c r="B246" s="154" t="s">
        <v>221</v>
      </c>
      <c r="C246" s="715">
        <f t="shared" si="18"/>
        <v>20</v>
      </c>
      <c r="D246" s="716">
        <v>2</v>
      </c>
      <c r="E246" s="716">
        <v>3</v>
      </c>
      <c r="F246" s="716">
        <v>2</v>
      </c>
      <c r="G246" s="716">
        <v>12</v>
      </c>
      <c r="H246" s="716">
        <v>1</v>
      </c>
      <c r="I246" s="716">
        <v>0</v>
      </c>
      <c r="J246" s="717">
        <v>0</v>
      </c>
    </row>
    <row r="247" spans="1:10">
      <c r="A247" s="1364"/>
      <c r="B247" s="154" t="s">
        <v>222</v>
      </c>
      <c r="C247" s="715">
        <f t="shared" si="18"/>
        <v>16</v>
      </c>
      <c r="D247" s="716">
        <v>5</v>
      </c>
      <c r="E247" s="716">
        <v>0</v>
      </c>
      <c r="F247" s="716">
        <v>3</v>
      </c>
      <c r="G247" s="716">
        <v>8</v>
      </c>
      <c r="H247" s="716">
        <v>0</v>
      </c>
      <c r="I247" s="716">
        <v>0</v>
      </c>
      <c r="J247" s="717">
        <v>0</v>
      </c>
    </row>
    <row r="248" spans="1:10">
      <c r="A248" s="1364"/>
      <c r="B248" s="154" t="s">
        <v>223</v>
      </c>
      <c r="C248" s="715">
        <f t="shared" si="18"/>
        <v>17</v>
      </c>
      <c r="D248" s="716">
        <v>4</v>
      </c>
      <c r="E248" s="716">
        <v>4</v>
      </c>
      <c r="F248" s="716">
        <v>2</v>
      </c>
      <c r="G248" s="716">
        <v>4</v>
      </c>
      <c r="H248" s="716">
        <v>3</v>
      </c>
      <c r="I248" s="716">
        <v>0</v>
      </c>
      <c r="J248" s="717">
        <v>0</v>
      </c>
    </row>
    <row r="249" spans="1:10">
      <c r="A249" s="1364"/>
      <c r="B249" s="154" t="s">
        <v>224</v>
      </c>
      <c r="C249" s="715">
        <f t="shared" si="18"/>
        <v>34</v>
      </c>
      <c r="D249" s="716">
        <v>6</v>
      </c>
      <c r="E249" s="716">
        <v>1</v>
      </c>
      <c r="F249" s="716">
        <v>2</v>
      </c>
      <c r="G249" s="716">
        <v>19</v>
      </c>
      <c r="H249" s="716">
        <v>6</v>
      </c>
      <c r="I249" s="716">
        <v>0</v>
      </c>
      <c r="J249" s="717">
        <v>0</v>
      </c>
    </row>
    <row r="250" spans="1:10">
      <c r="A250" s="1364"/>
      <c r="B250" s="154" t="s">
        <v>225</v>
      </c>
      <c r="C250" s="715">
        <f t="shared" si="18"/>
        <v>14</v>
      </c>
      <c r="D250" s="716">
        <v>3</v>
      </c>
      <c r="E250" s="716">
        <v>1</v>
      </c>
      <c r="F250" s="716">
        <v>2</v>
      </c>
      <c r="G250" s="716">
        <v>5</v>
      </c>
      <c r="H250" s="716">
        <v>3</v>
      </c>
      <c r="I250" s="716">
        <v>0</v>
      </c>
      <c r="J250" s="717">
        <v>0</v>
      </c>
    </row>
    <row r="251" spans="1:10">
      <c r="A251" s="1364" t="s">
        <v>642</v>
      </c>
      <c r="B251" s="282" t="s">
        <v>782</v>
      </c>
      <c r="C251" s="715">
        <f t="shared" si="18"/>
        <v>604</v>
      </c>
      <c r="D251" s="715">
        <f>SUM(D252:D253)</f>
        <v>21</v>
      </c>
      <c r="E251" s="715">
        <f t="shared" ref="E251:J251" si="21">SUM(E252:E253)</f>
        <v>78</v>
      </c>
      <c r="F251" s="715">
        <f t="shared" si="21"/>
        <v>40</v>
      </c>
      <c r="G251" s="715">
        <f t="shared" si="21"/>
        <v>276</v>
      </c>
      <c r="H251" s="715">
        <f t="shared" si="21"/>
        <v>181</v>
      </c>
      <c r="I251" s="715">
        <f t="shared" si="21"/>
        <v>0</v>
      </c>
      <c r="J251" s="718">
        <f t="shared" si="21"/>
        <v>8</v>
      </c>
    </row>
    <row r="252" spans="1:10">
      <c r="A252" s="1364"/>
      <c r="B252" s="154" t="s">
        <v>642</v>
      </c>
      <c r="C252" s="715">
        <f t="shared" si="18"/>
        <v>468</v>
      </c>
      <c r="D252" s="716">
        <v>11</v>
      </c>
      <c r="E252" s="716">
        <v>46</v>
      </c>
      <c r="F252" s="716">
        <v>22</v>
      </c>
      <c r="G252" s="716">
        <v>236</v>
      </c>
      <c r="H252" s="716">
        <v>147</v>
      </c>
      <c r="I252" s="716">
        <v>0</v>
      </c>
      <c r="J252" s="717">
        <v>6</v>
      </c>
    </row>
    <row r="253" spans="1:10" ht="17.25" thickBot="1">
      <c r="A253" s="1365"/>
      <c r="B253" s="155" t="s">
        <v>643</v>
      </c>
      <c r="C253" s="719">
        <f t="shared" si="18"/>
        <v>136</v>
      </c>
      <c r="D253" s="720">
        <v>10</v>
      </c>
      <c r="E253" s="720">
        <v>32</v>
      </c>
      <c r="F253" s="720">
        <v>18</v>
      </c>
      <c r="G253" s="720">
        <v>40</v>
      </c>
      <c r="H253" s="720">
        <v>34</v>
      </c>
      <c r="I253" s="720">
        <v>0</v>
      </c>
      <c r="J253" s="721">
        <v>2</v>
      </c>
    </row>
    <row r="254" spans="1:10">
      <c r="A254" s="112"/>
      <c r="B254" s="164"/>
      <c r="C254" s="112"/>
      <c r="D254" s="112"/>
      <c r="E254" s="112"/>
      <c r="F254" s="112"/>
      <c r="G254" s="112"/>
      <c r="H254" s="112"/>
      <c r="I254" s="112"/>
      <c r="J254" s="112"/>
    </row>
  </sheetData>
  <mergeCells count="20">
    <mergeCell ref="A90:A121"/>
    <mergeCell ref="A170:A184"/>
    <mergeCell ref="A185:A207"/>
    <mergeCell ref="A208:A231"/>
    <mergeCell ref="A154:A169"/>
    <mergeCell ref="A1:J1"/>
    <mergeCell ref="A5:B5"/>
    <mergeCell ref="A232:A250"/>
    <mergeCell ref="A251:A253"/>
    <mergeCell ref="A6:B6"/>
    <mergeCell ref="A7:A32"/>
    <mergeCell ref="A33:A49"/>
    <mergeCell ref="A50:A58"/>
    <mergeCell ref="A59:A69"/>
    <mergeCell ref="A70:A75"/>
    <mergeCell ref="A76:A81"/>
    <mergeCell ref="A82:A87"/>
    <mergeCell ref="A122:A140"/>
    <mergeCell ref="A141:A153"/>
    <mergeCell ref="A88:A89"/>
  </mergeCells>
  <phoneticPr fontId="40" type="noConversion"/>
  <pageMargins left="0.22" right="0.25" top="0.75" bottom="0.75" header="0.3" footer="0.3"/>
  <pageSetup paperSize="9" scale="90" orientation="portrait" r:id="rId1"/>
  <ignoredErrors>
    <ignoredError sqref="I82" formulaRange="1"/>
  </ignoredErrors>
</worksheet>
</file>

<file path=xl/worksheets/sheet60.xml><?xml version="1.0" encoding="utf-8"?>
<worksheet xmlns="http://schemas.openxmlformats.org/spreadsheetml/2006/main" xmlns:r="http://schemas.openxmlformats.org/officeDocument/2006/relationships">
  <dimension ref="A1:BF176"/>
  <sheetViews>
    <sheetView workbookViewId="0">
      <selection activeCell="F19" sqref="F19:F21"/>
    </sheetView>
  </sheetViews>
  <sheetFormatPr defaultRowHeight="16.5"/>
  <sheetData>
    <row r="1" spans="1:58" ht="24">
      <c r="A1" s="1928" t="s">
        <v>1510</v>
      </c>
      <c r="B1" s="1928"/>
      <c r="C1" s="1928"/>
      <c r="D1" s="1928"/>
      <c r="E1" s="1928"/>
      <c r="F1" s="1928"/>
      <c r="G1" s="1928"/>
      <c r="H1" s="1928"/>
      <c r="I1" s="1928"/>
      <c r="J1" s="1928"/>
      <c r="K1" s="1928"/>
      <c r="L1" s="1928"/>
      <c r="M1" s="1928"/>
      <c r="N1" s="1928"/>
      <c r="O1" s="1928"/>
      <c r="P1" s="1928"/>
      <c r="Q1" s="1928"/>
      <c r="R1" s="1928"/>
      <c r="S1" s="1928"/>
      <c r="T1" s="1928"/>
      <c r="U1" s="1928"/>
      <c r="V1" s="1928"/>
      <c r="W1" s="1928"/>
      <c r="X1" s="1203"/>
      <c r="Y1" s="1203"/>
      <c r="Z1" s="1203"/>
      <c r="AA1" s="1203"/>
      <c r="AB1" s="1203"/>
      <c r="AC1" s="1203"/>
      <c r="AD1" s="1203"/>
      <c r="AE1" s="1203"/>
      <c r="AF1" s="1203"/>
      <c r="AG1" s="1203"/>
      <c r="AH1" s="1203"/>
      <c r="AI1" s="1203"/>
      <c r="AJ1" s="1203"/>
      <c r="AK1" s="1203"/>
      <c r="AL1" s="1203"/>
      <c r="AM1" s="1203"/>
      <c r="AN1" s="1203"/>
      <c r="AO1" s="1203"/>
      <c r="AP1" s="1203"/>
      <c r="AQ1" s="1203"/>
      <c r="AR1" s="1203"/>
      <c r="AS1" s="1203"/>
      <c r="AT1" s="1203"/>
      <c r="AU1" s="1203"/>
      <c r="AV1" s="1203"/>
      <c r="AW1" s="1203"/>
      <c r="AX1" s="1203"/>
      <c r="AY1" s="1203"/>
      <c r="AZ1" s="1203"/>
      <c r="BA1" s="1203"/>
      <c r="BB1" s="1203"/>
      <c r="BC1" s="1203"/>
      <c r="BD1" s="1203"/>
      <c r="BE1" s="1203"/>
      <c r="BF1" s="1203"/>
    </row>
    <row r="2" spans="1:58">
      <c r="A2" s="1930" t="s">
        <v>1511</v>
      </c>
      <c r="B2" s="1930"/>
      <c r="C2" s="1930"/>
      <c r="D2" s="1930"/>
      <c r="E2" s="1930"/>
      <c r="F2" s="1930"/>
      <c r="G2" s="1930"/>
      <c r="H2" s="1930"/>
      <c r="I2" s="1930"/>
      <c r="J2" s="1203"/>
      <c r="K2" s="1203"/>
      <c r="L2" s="1203"/>
      <c r="M2" s="1203"/>
      <c r="N2" s="1203"/>
      <c r="O2" s="1203"/>
      <c r="P2" s="1203"/>
      <c r="Q2" s="1203"/>
      <c r="R2" s="1203"/>
      <c r="S2" s="1203"/>
      <c r="T2" s="1203"/>
      <c r="U2" s="1203"/>
      <c r="V2" s="1203"/>
      <c r="W2" s="1203"/>
      <c r="X2" s="1203"/>
      <c r="Y2" s="1203"/>
      <c r="Z2" s="1203"/>
      <c r="AA2" s="1203"/>
      <c r="AB2" s="1203"/>
      <c r="AC2" s="1203"/>
      <c r="AD2" s="1203"/>
      <c r="AE2" s="1203"/>
      <c r="AF2" s="1203"/>
      <c r="AG2" s="1203"/>
      <c r="AH2" s="1203"/>
      <c r="AI2" s="1203"/>
      <c r="AJ2" s="1203"/>
      <c r="AK2" s="1203"/>
      <c r="AL2" s="1203"/>
      <c r="AM2" s="1203"/>
      <c r="AN2" s="1203"/>
      <c r="AO2" s="1203"/>
      <c r="AP2" s="1203"/>
      <c r="AQ2" s="1203"/>
      <c r="AR2" s="1203"/>
      <c r="AS2" s="1203"/>
      <c r="AT2" s="1203"/>
      <c r="AU2" s="1203"/>
      <c r="AV2" s="1203"/>
      <c r="AW2" s="1203"/>
      <c r="AX2" s="1203"/>
      <c r="AY2" s="1203"/>
      <c r="AZ2" s="1203"/>
      <c r="BA2" s="1203"/>
      <c r="BB2" s="1203"/>
      <c r="BC2" s="1203"/>
      <c r="BD2" s="1203"/>
      <c r="BE2" s="1203"/>
      <c r="BF2" s="1203"/>
    </row>
    <row r="3" spans="1:58" ht="17.25" thickBot="1">
      <c r="A3" s="1206"/>
      <c r="B3" s="1206"/>
      <c r="C3" s="1207"/>
      <c r="D3" s="1207"/>
      <c r="E3" s="1207"/>
      <c r="F3" s="1207"/>
      <c r="G3" s="1207"/>
      <c r="H3" s="1207"/>
      <c r="I3" s="1207"/>
      <c r="J3" s="1207"/>
      <c r="K3" s="1207"/>
      <c r="L3" s="1207"/>
      <c r="M3" s="1203"/>
      <c r="N3" s="1203"/>
      <c r="O3" s="1206"/>
      <c r="P3" s="1206"/>
      <c r="Q3" s="1206"/>
      <c r="R3" s="1206"/>
      <c r="S3" s="1206"/>
      <c r="T3" s="1206"/>
      <c r="U3" s="1929" t="s">
        <v>1512</v>
      </c>
      <c r="V3" s="1929"/>
      <c r="W3" s="1929"/>
      <c r="X3" s="1206"/>
      <c r="Y3" s="1206"/>
      <c r="Z3" s="1206"/>
      <c r="AA3" s="1206"/>
      <c r="AB3" s="1206"/>
      <c r="AC3" s="1206"/>
      <c r="AD3" s="1206"/>
      <c r="AE3" s="1206"/>
      <c r="AF3" s="1206"/>
      <c r="AG3" s="1206"/>
      <c r="AH3" s="1206"/>
      <c r="AI3" s="1206"/>
      <c r="AJ3" s="1206"/>
      <c r="AK3" s="1206"/>
      <c r="AL3" s="1206"/>
      <c r="AM3" s="1206"/>
      <c r="AN3" s="1206"/>
      <c r="AO3" s="1206"/>
      <c r="AP3" s="1206"/>
      <c r="AQ3" s="1206"/>
      <c r="AR3" s="1206"/>
      <c r="AS3" s="1206"/>
      <c r="AT3" s="1206"/>
      <c r="AU3" s="1206"/>
      <c r="AV3" s="1206"/>
      <c r="AW3" s="1206"/>
      <c r="AX3" s="1206"/>
      <c r="AY3" s="1206"/>
      <c r="AZ3" s="1206"/>
      <c r="BA3" s="1206"/>
      <c r="BB3" s="1206"/>
      <c r="BC3" s="1206"/>
      <c r="BD3" s="1206"/>
      <c r="BE3" s="1206"/>
      <c r="BF3" s="1206"/>
    </row>
    <row r="4" spans="1:58">
      <c r="A4" s="1939" t="s">
        <v>334</v>
      </c>
      <c r="B4" s="1940" t="s">
        <v>1513</v>
      </c>
      <c r="C4" s="1947" t="s">
        <v>1514</v>
      </c>
      <c r="D4" s="1948"/>
      <c r="E4" s="1948"/>
      <c r="F4" s="1948"/>
      <c r="G4" s="1948"/>
      <c r="H4" s="1948"/>
      <c r="I4" s="1948"/>
      <c r="J4" s="1949"/>
      <c r="K4" s="1939" t="s">
        <v>1515</v>
      </c>
      <c r="L4" s="1933"/>
      <c r="M4" s="1931" t="s">
        <v>1516</v>
      </c>
      <c r="N4" s="1932"/>
      <c r="O4" s="1932"/>
      <c r="P4" s="1932"/>
      <c r="Q4" s="1932"/>
      <c r="R4" s="1932"/>
      <c r="S4" s="1932"/>
      <c r="T4" s="1932"/>
      <c r="U4" s="1932"/>
      <c r="V4" s="1932"/>
      <c r="W4" s="1933"/>
      <c r="X4" s="1206"/>
      <c r="Y4" s="1206"/>
      <c r="Z4" s="1206"/>
      <c r="AA4" s="1206"/>
      <c r="AB4" s="1206"/>
      <c r="AC4" s="1206"/>
      <c r="AD4" s="1206"/>
      <c r="AE4" s="1206"/>
      <c r="AF4" s="1206"/>
      <c r="AG4" s="1206"/>
      <c r="AH4" s="1206"/>
      <c r="AI4" s="1206"/>
      <c r="AJ4" s="1206"/>
      <c r="AK4" s="1206"/>
      <c r="AL4" s="1206"/>
      <c r="AM4" s="1206"/>
      <c r="AN4" s="1206"/>
      <c r="AO4" s="1206"/>
      <c r="AP4" s="1206"/>
      <c r="AQ4" s="1206"/>
      <c r="AR4" s="1206"/>
      <c r="AS4" s="1206"/>
      <c r="AT4" s="1206"/>
      <c r="AU4" s="1206"/>
      <c r="AV4" s="1206"/>
      <c r="AW4" s="1206"/>
      <c r="AX4" s="1206"/>
      <c r="AY4" s="1206"/>
      <c r="AZ4" s="1206"/>
      <c r="BA4" s="1206"/>
      <c r="BB4" s="1206"/>
      <c r="BC4" s="1206"/>
      <c r="BD4" s="1206"/>
      <c r="BE4" s="1206"/>
      <c r="BF4" s="1206"/>
    </row>
    <row r="5" spans="1:58">
      <c r="A5" s="1938"/>
      <c r="B5" s="1941"/>
      <c r="C5" s="1945" t="s">
        <v>1517</v>
      </c>
      <c r="D5" s="1907" t="s">
        <v>1518</v>
      </c>
      <c r="E5" s="1907"/>
      <c r="F5" s="1907"/>
      <c r="G5" s="1907" t="s">
        <v>1519</v>
      </c>
      <c r="H5" s="1907"/>
      <c r="I5" s="1907"/>
      <c r="J5" s="1946" t="s">
        <v>1520</v>
      </c>
      <c r="K5" s="1938" t="s">
        <v>1521</v>
      </c>
      <c r="L5" s="1906" t="s">
        <v>1522</v>
      </c>
      <c r="M5" s="1934" t="s">
        <v>227</v>
      </c>
      <c r="N5" s="1905"/>
      <c r="O5" s="1905" t="s">
        <v>1523</v>
      </c>
      <c r="P5" s="1908" t="s">
        <v>1524</v>
      </c>
      <c r="Q5" s="1905" t="s">
        <v>1525</v>
      </c>
      <c r="R5" s="1905" t="s">
        <v>407</v>
      </c>
      <c r="S5" s="1905" t="s">
        <v>406</v>
      </c>
      <c r="T5" s="1907" t="s">
        <v>1526</v>
      </c>
      <c r="U5" s="1905" t="s">
        <v>1527</v>
      </c>
      <c r="V5" s="1907" t="s">
        <v>1528</v>
      </c>
      <c r="W5" s="1906" t="s">
        <v>389</v>
      </c>
      <c r="X5" s="1206"/>
      <c r="Y5" s="1206"/>
      <c r="Z5" s="1206"/>
      <c r="AA5" s="1206"/>
      <c r="AB5" s="1206"/>
      <c r="AC5" s="1206"/>
      <c r="AD5" s="1206"/>
      <c r="AE5" s="1206"/>
      <c r="AF5" s="1206"/>
      <c r="AG5" s="1206"/>
      <c r="AH5" s="1206"/>
      <c r="AI5" s="1206"/>
      <c r="AJ5" s="1206"/>
      <c r="AK5" s="1206"/>
      <c r="AL5" s="1206"/>
      <c r="AM5" s="1206"/>
      <c r="AN5" s="1206"/>
      <c r="AO5" s="1206"/>
      <c r="AP5" s="1206"/>
      <c r="AQ5" s="1206"/>
      <c r="AR5" s="1206"/>
      <c r="AS5" s="1206"/>
      <c r="AT5" s="1206"/>
      <c r="AU5" s="1206"/>
      <c r="AV5" s="1206"/>
      <c r="AW5" s="1206"/>
      <c r="AX5" s="1206"/>
      <c r="AY5" s="1206"/>
      <c r="AZ5" s="1206"/>
      <c r="BA5" s="1206"/>
      <c r="BB5" s="1206"/>
      <c r="BC5" s="1206"/>
      <c r="BD5" s="1206"/>
      <c r="BE5" s="1206"/>
      <c r="BF5" s="1206"/>
    </row>
    <row r="6" spans="1:58">
      <c r="A6" s="1938"/>
      <c r="B6" s="1941"/>
      <c r="C6" s="1945"/>
      <c r="D6" s="1211" t="s">
        <v>1529</v>
      </c>
      <c r="E6" s="1211" t="s">
        <v>1530</v>
      </c>
      <c r="F6" s="1211" t="s">
        <v>1531</v>
      </c>
      <c r="G6" s="1211" t="s">
        <v>1529</v>
      </c>
      <c r="H6" s="1211" t="s">
        <v>1530</v>
      </c>
      <c r="I6" s="1211" t="s">
        <v>1531</v>
      </c>
      <c r="J6" s="1946"/>
      <c r="K6" s="1938"/>
      <c r="L6" s="1906"/>
      <c r="M6" s="1934"/>
      <c r="N6" s="1905"/>
      <c r="O6" s="1905"/>
      <c r="P6" s="1909"/>
      <c r="Q6" s="1905"/>
      <c r="R6" s="1905"/>
      <c r="S6" s="1905"/>
      <c r="T6" s="1907"/>
      <c r="U6" s="1905"/>
      <c r="V6" s="1907"/>
      <c r="W6" s="1906"/>
      <c r="X6" s="1206"/>
      <c r="Y6" s="1206"/>
      <c r="Z6" s="1206"/>
      <c r="AA6" s="1206"/>
      <c r="AB6" s="1206"/>
      <c r="AC6" s="1206"/>
      <c r="AD6" s="1206"/>
      <c r="AE6" s="1206"/>
      <c r="AF6" s="1206"/>
      <c r="AG6" s="1206"/>
      <c r="AH6" s="1206"/>
      <c r="AI6" s="1206"/>
      <c r="AJ6" s="1206"/>
      <c r="AK6" s="1206"/>
      <c r="AL6" s="1206"/>
      <c r="AM6" s="1206"/>
      <c r="AN6" s="1206"/>
      <c r="AO6" s="1206"/>
      <c r="AP6" s="1206"/>
      <c r="AQ6" s="1206"/>
      <c r="AR6" s="1206"/>
      <c r="AS6" s="1206"/>
      <c r="AT6" s="1206"/>
      <c r="AU6" s="1206"/>
      <c r="AV6" s="1206"/>
      <c r="AW6" s="1206"/>
      <c r="AX6" s="1206"/>
      <c r="AY6" s="1206"/>
      <c r="AZ6" s="1206"/>
      <c r="BA6" s="1206"/>
      <c r="BB6" s="1206"/>
      <c r="BC6" s="1206"/>
      <c r="BD6" s="1206"/>
      <c r="BE6" s="1206"/>
      <c r="BF6" s="1206"/>
    </row>
    <row r="7" spans="1:58">
      <c r="A7" s="1942" t="s">
        <v>1532</v>
      </c>
      <c r="B7" s="1943"/>
      <c r="C7" s="1942">
        <v>69</v>
      </c>
      <c r="D7" s="1910">
        <v>10</v>
      </c>
      <c r="E7" s="1910">
        <v>2</v>
      </c>
      <c r="F7" s="1910">
        <v>6</v>
      </c>
      <c r="G7" s="1910">
        <v>5</v>
      </c>
      <c r="H7" s="1910">
        <v>13</v>
      </c>
      <c r="I7" s="1910">
        <v>33</v>
      </c>
      <c r="J7" s="1944">
        <v>69</v>
      </c>
      <c r="K7" s="1942">
        <v>4</v>
      </c>
      <c r="L7" s="1944">
        <v>65</v>
      </c>
      <c r="M7" s="1224" t="s">
        <v>227</v>
      </c>
      <c r="N7" s="1212">
        <v>1354</v>
      </c>
      <c r="O7" s="1213">
        <v>69</v>
      </c>
      <c r="P7" s="1213">
        <v>261</v>
      </c>
      <c r="Q7" s="1213">
        <v>24</v>
      </c>
      <c r="R7" s="1213">
        <v>0</v>
      </c>
      <c r="S7" s="1213">
        <v>18</v>
      </c>
      <c r="T7" s="1213">
        <v>28</v>
      </c>
      <c r="U7" s="1213">
        <v>43</v>
      </c>
      <c r="V7" s="1213">
        <v>602</v>
      </c>
      <c r="W7" s="1218">
        <v>309</v>
      </c>
      <c r="X7" s="1208"/>
      <c r="Y7" s="1208"/>
      <c r="Z7" s="1208"/>
      <c r="AA7" s="1208"/>
      <c r="AB7" s="1208"/>
      <c r="AC7" s="1208"/>
      <c r="AD7" s="1208"/>
      <c r="AE7" s="1208"/>
      <c r="AF7" s="1208"/>
      <c r="AG7" s="1208"/>
      <c r="AH7" s="1208"/>
      <c r="AI7" s="1208"/>
      <c r="AJ7" s="1208"/>
      <c r="AK7" s="1208"/>
      <c r="AL7" s="1208"/>
      <c r="AM7" s="1208"/>
      <c r="AN7" s="1208"/>
      <c r="AO7" s="1208"/>
      <c r="AP7" s="1208"/>
      <c r="AQ7" s="1208"/>
      <c r="AR7" s="1208"/>
      <c r="AS7" s="1208"/>
      <c r="AT7" s="1208"/>
      <c r="AU7" s="1208"/>
      <c r="AV7" s="1208"/>
      <c r="AW7" s="1208"/>
      <c r="AX7" s="1208"/>
      <c r="AY7" s="1208"/>
      <c r="AZ7" s="1208"/>
      <c r="BA7" s="1208"/>
      <c r="BB7" s="1208"/>
      <c r="BC7" s="1208"/>
      <c r="BD7" s="1208"/>
      <c r="BE7" s="1208"/>
      <c r="BF7" s="1208"/>
    </row>
    <row r="8" spans="1:58">
      <c r="A8" s="1942"/>
      <c r="B8" s="1943"/>
      <c r="C8" s="1942"/>
      <c r="D8" s="1910"/>
      <c r="E8" s="1910"/>
      <c r="F8" s="1910"/>
      <c r="G8" s="1910"/>
      <c r="H8" s="1910"/>
      <c r="I8" s="1910"/>
      <c r="J8" s="1944"/>
      <c r="K8" s="1942"/>
      <c r="L8" s="1944"/>
      <c r="M8" s="1224" t="s">
        <v>49</v>
      </c>
      <c r="N8" s="1214">
        <v>42</v>
      </c>
      <c r="O8" s="1213">
        <v>5</v>
      </c>
      <c r="P8" s="1213">
        <v>10</v>
      </c>
      <c r="Q8" s="1213">
        <v>6</v>
      </c>
      <c r="R8" s="1213">
        <v>0</v>
      </c>
      <c r="S8" s="1213">
        <v>0</v>
      </c>
      <c r="T8" s="1213">
        <v>3</v>
      </c>
      <c r="U8" s="1213">
        <v>1</v>
      </c>
      <c r="V8" s="1213">
        <v>1</v>
      </c>
      <c r="W8" s="1218">
        <v>16</v>
      </c>
      <c r="X8" s="1208"/>
      <c r="Y8" s="1208"/>
      <c r="Z8" s="1208"/>
      <c r="AA8" s="1208"/>
      <c r="AB8" s="1208"/>
      <c r="AC8" s="1208"/>
      <c r="AD8" s="1208"/>
      <c r="AE8" s="1208"/>
      <c r="AF8" s="1208"/>
      <c r="AG8" s="1208"/>
      <c r="AH8" s="1208"/>
      <c r="AI8" s="1208"/>
      <c r="AJ8" s="1208"/>
      <c r="AK8" s="1208"/>
      <c r="AL8" s="1208"/>
      <c r="AM8" s="1208"/>
      <c r="AN8" s="1208"/>
      <c r="AO8" s="1208"/>
      <c r="AP8" s="1208"/>
      <c r="AQ8" s="1208"/>
      <c r="AR8" s="1208"/>
      <c r="AS8" s="1208"/>
      <c r="AT8" s="1208"/>
      <c r="AU8" s="1208"/>
      <c r="AV8" s="1208"/>
      <c r="AW8" s="1208"/>
      <c r="AX8" s="1208"/>
      <c r="AY8" s="1208"/>
      <c r="AZ8" s="1208"/>
      <c r="BA8" s="1208"/>
      <c r="BB8" s="1208"/>
      <c r="BC8" s="1208"/>
      <c r="BD8" s="1208"/>
      <c r="BE8" s="1208"/>
      <c r="BF8" s="1208"/>
    </row>
    <row r="9" spans="1:58">
      <c r="A9" s="1942"/>
      <c r="B9" s="1943"/>
      <c r="C9" s="1942"/>
      <c r="D9" s="1910"/>
      <c r="E9" s="1910"/>
      <c r="F9" s="1910"/>
      <c r="G9" s="1910"/>
      <c r="H9" s="1910"/>
      <c r="I9" s="1910"/>
      <c r="J9" s="1944"/>
      <c r="K9" s="1942"/>
      <c r="L9" s="1944"/>
      <c r="M9" s="1225" t="s">
        <v>1509</v>
      </c>
      <c r="N9" s="1212">
        <v>1312</v>
      </c>
      <c r="O9" s="1213">
        <v>64</v>
      </c>
      <c r="P9" s="1213">
        <v>251</v>
      </c>
      <c r="Q9" s="1213">
        <v>18</v>
      </c>
      <c r="R9" s="1213">
        <v>0</v>
      </c>
      <c r="S9" s="1213">
        <v>18</v>
      </c>
      <c r="T9" s="1213">
        <v>25</v>
      </c>
      <c r="U9" s="1213">
        <v>42</v>
      </c>
      <c r="V9" s="1213">
        <v>601</v>
      </c>
      <c r="W9" s="1218">
        <v>293</v>
      </c>
      <c r="X9" s="1208"/>
      <c r="Y9" s="1208"/>
      <c r="Z9" s="1208"/>
      <c r="AA9" s="1208"/>
      <c r="AB9" s="1208"/>
      <c r="AC9" s="1208"/>
      <c r="AD9" s="1208"/>
      <c r="AE9" s="1208"/>
      <c r="AF9" s="1208"/>
      <c r="AG9" s="1208"/>
      <c r="AH9" s="1208"/>
      <c r="AI9" s="1208"/>
      <c r="AJ9" s="1208"/>
      <c r="AK9" s="1208"/>
      <c r="AL9" s="1208"/>
      <c r="AM9" s="1208"/>
      <c r="AN9" s="1208"/>
      <c r="AO9" s="1208"/>
      <c r="AP9" s="1208"/>
      <c r="AQ9" s="1208"/>
      <c r="AR9" s="1208"/>
      <c r="AS9" s="1208"/>
      <c r="AT9" s="1208"/>
      <c r="AU9" s="1208"/>
      <c r="AV9" s="1208"/>
      <c r="AW9" s="1208"/>
      <c r="AX9" s="1208"/>
      <c r="AY9" s="1208"/>
      <c r="AZ9" s="1208"/>
      <c r="BA9" s="1208"/>
      <c r="BB9" s="1208"/>
      <c r="BC9" s="1208"/>
      <c r="BD9" s="1208"/>
      <c r="BE9" s="1208"/>
      <c r="BF9" s="1208"/>
    </row>
    <row r="10" spans="1:58">
      <c r="A10" s="1902" t="s">
        <v>1533</v>
      </c>
      <c r="B10" s="1903"/>
      <c r="C10" s="1874">
        <v>1</v>
      </c>
      <c r="D10" s="1875">
        <v>0</v>
      </c>
      <c r="E10" s="1875">
        <v>0</v>
      </c>
      <c r="F10" s="1876">
        <v>0</v>
      </c>
      <c r="G10" s="1876">
        <v>0</v>
      </c>
      <c r="H10" s="1876">
        <v>1</v>
      </c>
      <c r="I10" s="1875">
        <v>0</v>
      </c>
      <c r="J10" s="1885">
        <v>0</v>
      </c>
      <c r="K10" s="1874">
        <v>0</v>
      </c>
      <c r="L10" s="1884">
        <v>1</v>
      </c>
      <c r="M10" s="1226" t="s">
        <v>227</v>
      </c>
      <c r="N10" s="1215">
        <v>14</v>
      </c>
      <c r="O10" s="1215">
        <v>1</v>
      </c>
      <c r="P10" s="1215">
        <v>10</v>
      </c>
      <c r="Q10" s="1215">
        <v>1</v>
      </c>
      <c r="R10" s="1215">
        <v>0</v>
      </c>
      <c r="S10" s="1215">
        <v>0</v>
      </c>
      <c r="T10" s="1215">
        <v>1</v>
      </c>
      <c r="U10" s="1215">
        <v>0</v>
      </c>
      <c r="V10" s="1215">
        <v>0</v>
      </c>
      <c r="W10" s="1219">
        <v>1</v>
      </c>
      <c r="X10" s="1206"/>
      <c r="Y10" s="1206"/>
      <c r="Z10" s="1206"/>
      <c r="AA10" s="1206"/>
      <c r="AB10" s="1206"/>
      <c r="AC10" s="1206"/>
      <c r="AD10" s="1206"/>
      <c r="AE10" s="1206"/>
      <c r="AF10" s="1206"/>
      <c r="AG10" s="1206"/>
      <c r="AH10" s="1206"/>
      <c r="AI10" s="1206"/>
      <c r="AJ10" s="1206"/>
      <c r="AK10" s="1206"/>
      <c r="AL10" s="1206"/>
      <c r="AM10" s="1206"/>
      <c r="AN10" s="1206"/>
      <c r="AO10" s="1206"/>
      <c r="AP10" s="1206"/>
      <c r="AQ10" s="1206"/>
      <c r="AR10" s="1206"/>
      <c r="AS10" s="1206"/>
      <c r="AT10" s="1206"/>
      <c r="AU10" s="1206"/>
      <c r="AV10" s="1206"/>
      <c r="AW10" s="1206"/>
      <c r="AX10" s="1206"/>
      <c r="AY10" s="1206"/>
      <c r="AZ10" s="1206"/>
      <c r="BA10" s="1206"/>
      <c r="BB10" s="1206"/>
      <c r="BC10" s="1206"/>
      <c r="BD10" s="1206"/>
      <c r="BE10" s="1206"/>
      <c r="BF10" s="1206"/>
    </row>
    <row r="11" spans="1:58">
      <c r="A11" s="1902"/>
      <c r="B11" s="1903"/>
      <c r="C11" s="1874"/>
      <c r="D11" s="1875"/>
      <c r="E11" s="1875"/>
      <c r="F11" s="1877"/>
      <c r="G11" s="1877"/>
      <c r="H11" s="1877"/>
      <c r="I11" s="1875"/>
      <c r="J11" s="1886"/>
      <c r="K11" s="1874"/>
      <c r="L11" s="1884"/>
      <c r="M11" s="1226" t="s">
        <v>49</v>
      </c>
      <c r="N11" s="1215">
        <v>1</v>
      </c>
      <c r="O11" s="1215">
        <v>1</v>
      </c>
      <c r="P11" s="1215">
        <v>0</v>
      </c>
      <c r="Q11" s="1215">
        <v>0</v>
      </c>
      <c r="R11" s="1215">
        <v>0</v>
      </c>
      <c r="S11" s="1215">
        <v>0</v>
      </c>
      <c r="T11" s="1215">
        <v>0</v>
      </c>
      <c r="U11" s="1215">
        <v>0</v>
      </c>
      <c r="V11" s="1215">
        <v>0</v>
      </c>
      <c r="W11" s="1219">
        <v>0</v>
      </c>
      <c r="X11" s="1206"/>
      <c r="Y11" s="1206"/>
      <c r="Z11" s="1206"/>
      <c r="AA11" s="1206"/>
      <c r="AB11" s="1206"/>
      <c r="AC11" s="1206"/>
      <c r="AD11" s="1206"/>
      <c r="AE11" s="1206"/>
      <c r="AF11" s="1206"/>
      <c r="AG11" s="1206"/>
      <c r="AH11" s="1206"/>
      <c r="AI11" s="1206"/>
      <c r="AJ11" s="1206"/>
      <c r="AK11" s="1206"/>
      <c r="AL11" s="1206"/>
      <c r="AM11" s="1206"/>
      <c r="AN11" s="1206"/>
      <c r="AO11" s="1206"/>
      <c r="AP11" s="1206"/>
      <c r="AQ11" s="1206"/>
      <c r="AR11" s="1206"/>
      <c r="AS11" s="1206"/>
      <c r="AT11" s="1206"/>
      <c r="AU11" s="1206"/>
      <c r="AV11" s="1206"/>
      <c r="AW11" s="1206"/>
      <c r="AX11" s="1206"/>
      <c r="AY11" s="1206"/>
      <c r="AZ11" s="1206"/>
      <c r="BA11" s="1206"/>
      <c r="BB11" s="1206"/>
      <c r="BC11" s="1206"/>
      <c r="BD11" s="1206"/>
      <c r="BE11" s="1206"/>
      <c r="BF11" s="1206"/>
    </row>
    <row r="12" spans="1:58">
      <c r="A12" s="1904"/>
      <c r="B12" s="1903"/>
      <c r="C12" s="1874"/>
      <c r="D12" s="1875"/>
      <c r="E12" s="1875"/>
      <c r="F12" s="1878"/>
      <c r="G12" s="1878"/>
      <c r="H12" s="1878"/>
      <c r="I12" s="1875"/>
      <c r="J12" s="1887"/>
      <c r="K12" s="1874"/>
      <c r="L12" s="1884"/>
      <c r="M12" s="1226" t="s">
        <v>1509</v>
      </c>
      <c r="N12" s="1215">
        <v>13</v>
      </c>
      <c r="O12" s="1215">
        <v>0</v>
      </c>
      <c r="P12" s="1215">
        <v>10</v>
      </c>
      <c r="Q12" s="1215">
        <v>1</v>
      </c>
      <c r="R12" s="1215">
        <v>0</v>
      </c>
      <c r="S12" s="1215">
        <v>0</v>
      </c>
      <c r="T12" s="1215">
        <v>1</v>
      </c>
      <c r="U12" s="1215">
        <v>0</v>
      </c>
      <c r="V12" s="1215">
        <v>0</v>
      </c>
      <c r="W12" s="1219">
        <v>1</v>
      </c>
      <c r="X12" s="1206"/>
      <c r="Y12" s="1206"/>
      <c r="Z12" s="1206"/>
      <c r="AA12" s="1206"/>
      <c r="AB12" s="1206"/>
      <c r="AC12" s="1206"/>
      <c r="AD12" s="1206"/>
      <c r="AE12" s="1206"/>
      <c r="AF12" s="1206"/>
      <c r="AG12" s="1206"/>
      <c r="AH12" s="1206"/>
      <c r="AI12" s="1206"/>
      <c r="AJ12" s="1206"/>
      <c r="AK12" s="1206"/>
      <c r="AL12" s="1206"/>
      <c r="AM12" s="1206"/>
      <c r="AN12" s="1206"/>
      <c r="AO12" s="1206"/>
      <c r="AP12" s="1206"/>
      <c r="AQ12" s="1206"/>
      <c r="AR12" s="1206"/>
      <c r="AS12" s="1206"/>
      <c r="AT12" s="1206"/>
      <c r="AU12" s="1206"/>
      <c r="AV12" s="1206"/>
      <c r="AW12" s="1206"/>
      <c r="AX12" s="1206"/>
      <c r="AY12" s="1206"/>
      <c r="AZ12" s="1206"/>
      <c r="BA12" s="1206"/>
      <c r="BB12" s="1206"/>
      <c r="BC12" s="1206"/>
      <c r="BD12" s="1206"/>
      <c r="BE12" s="1206"/>
      <c r="BF12" s="1206"/>
    </row>
    <row r="13" spans="1:58">
      <c r="A13" s="1921" t="s">
        <v>1534</v>
      </c>
      <c r="B13" s="1935" t="s">
        <v>810</v>
      </c>
      <c r="C13" s="1920">
        <v>17</v>
      </c>
      <c r="D13" s="1918">
        <v>2</v>
      </c>
      <c r="E13" s="1918">
        <v>2</v>
      </c>
      <c r="F13" s="1918">
        <v>1</v>
      </c>
      <c r="G13" s="1918">
        <v>0</v>
      </c>
      <c r="H13" s="1918">
        <v>7</v>
      </c>
      <c r="I13" s="1918">
        <v>5</v>
      </c>
      <c r="J13" s="1919">
        <v>12</v>
      </c>
      <c r="K13" s="1920">
        <v>0</v>
      </c>
      <c r="L13" s="1919">
        <v>17</v>
      </c>
      <c r="M13" s="1227" t="s">
        <v>227</v>
      </c>
      <c r="N13" s="1217">
        <v>429</v>
      </c>
      <c r="O13" s="1217">
        <v>17</v>
      </c>
      <c r="P13" s="1217">
        <v>70</v>
      </c>
      <c r="Q13" s="1217">
        <v>7</v>
      </c>
      <c r="R13" s="1217">
        <v>0</v>
      </c>
      <c r="S13" s="1217">
        <v>3</v>
      </c>
      <c r="T13" s="1217">
        <v>6</v>
      </c>
      <c r="U13" s="1217">
        <v>4</v>
      </c>
      <c r="V13" s="1217">
        <v>259</v>
      </c>
      <c r="W13" s="1220">
        <v>63</v>
      </c>
      <c r="X13" s="1203"/>
      <c r="Y13" s="1203"/>
      <c r="Z13" s="1203"/>
      <c r="AA13" s="1203"/>
      <c r="AB13" s="1203"/>
      <c r="AC13" s="1203"/>
      <c r="AD13" s="1203"/>
      <c r="AE13" s="1203"/>
      <c r="AF13" s="1203"/>
      <c r="AG13" s="1203"/>
      <c r="AH13" s="1203"/>
      <c r="AI13" s="1203"/>
      <c r="AJ13" s="1203"/>
      <c r="AK13" s="1203"/>
      <c r="AL13" s="1203"/>
      <c r="AM13" s="1203"/>
      <c r="AN13" s="1203"/>
      <c r="AO13" s="1203"/>
      <c r="AP13" s="1203"/>
      <c r="AQ13" s="1203"/>
      <c r="AR13" s="1203"/>
      <c r="AS13" s="1203"/>
      <c r="AT13" s="1203"/>
      <c r="AU13" s="1203"/>
      <c r="AV13" s="1203"/>
      <c r="AW13" s="1203"/>
      <c r="AX13" s="1203"/>
      <c r="AY13" s="1203"/>
      <c r="AZ13" s="1203"/>
      <c r="BA13" s="1203"/>
      <c r="BB13" s="1203"/>
      <c r="BC13" s="1203"/>
      <c r="BD13" s="1203"/>
      <c r="BE13" s="1203"/>
      <c r="BF13" s="1203"/>
    </row>
    <row r="14" spans="1:58">
      <c r="A14" s="1922"/>
      <c r="B14" s="1936"/>
      <c r="C14" s="1920"/>
      <c r="D14" s="1918"/>
      <c r="E14" s="1918"/>
      <c r="F14" s="1918"/>
      <c r="G14" s="1918"/>
      <c r="H14" s="1918"/>
      <c r="I14" s="1918"/>
      <c r="J14" s="1919"/>
      <c r="K14" s="1920"/>
      <c r="L14" s="1919"/>
      <c r="M14" s="1227" t="s">
        <v>49</v>
      </c>
      <c r="N14" s="1217">
        <v>12</v>
      </c>
      <c r="O14" s="1217">
        <v>3</v>
      </c>
      <c r="P14" s="1217">
        <v>3</v>
      </c>
      <c r="Q14" s="1217">
        <v>2</v>
      </c>
      <c r="R14" s="1217">
        <v>0</v>
      </c>
      <c r="S14" s="1217">
        <v>0</v>
      </c>
      <c r="T14" s="1217">
        <v>0</v>
      </c>
      <c r="U14" s="1217">
        <v>0</v>
      </c>
      <c r="V14" s="1217">
        <v>1</v>
      </c>
      <c r="W14" s="1220">
        <v>3</v>
      </c>
      <c r="X14" s="1203"/>
      <c r="Y14" s="1203"/>
      <c r="Z14" s="1203"/>
      <c r="AA14" s="1203"/>
      <c r="AB14" s="1203"/>
      <c r="AC14" s="1203"/>
      <c r="AD14" s="1203"/>
      <c r="AE14" s="1203"/>
      <c r="AF14" s="1203"/>
      <c r="AG14" s="1203"/>
      <c r="AH14" s="1203"/>
      <c r="AI14" s="1203"/>
      <c r="AJ14" s="1203"/>
      <c r="AK14" s="1203"/>
      <c r="AL14" s="1203"/>
      <c r="AM14" s="1203"/>
      <c r="AN14" s="1203"/>
      <c r="AO14" s="1203"/>
      <c r="AP14" s="1203"/>
      <c r="AQ14" s="1203"/>
      <c r="AR14" s="1203"/>
      <c r="AS14" s="1203"/>
      <c r="AT14" s="1203"/>
      <c r="AU14" s="1203"/>
      <c r="AV14" s="1203"/>
      <c r="AW14" s="1203"/>
      <c r="AX14" s="1203"/>
      <c r="AY14" s="1203"/>
      <c r="AZ14" s="1203"/>
      <c r="BA14" s="1203"/>
      <c r="BB14" s="1203"/>
      <c r="BC14" s="1203"/>
      <c r="BD14" s="1203"/>
      <c r="BE14" s="1203"/>
      <c r="BF14" s="1203"/>
    </row>
    <row r="15" spans="1:58">
      <c r="A15" s="1922"/>
      <c r="B15" s="1937"/>
      <c r="C15" s="1920"/>
      <c r="D15" s="1918"/>
      <c r="E15" s="1918"/>
      <c r="F15" s="1918"/>
      <c r="G15" s="1918"/>
      <c r="H15" s="1918"/>
      <c r="I15" s="1918"/>
      <c r="J15" s="1919"/>
      <c r="K15" s="1920"/>
      <c r="L15" s="1919"/>
      <c r="M15" s="1227" t="s">
        <v>1509</v>
      </c>
      <c r="N15" s="1217">
        <v>417</v>
      </c>
      <c r="O15" s="1217">
        <v>14</v>
      </c>
      <c r="P15" s="1217">
        <v>67</v>
      </c>
      <c r="Q15" s="1217">
        <v>5</v>
      </c>
      <c r="R15" s="1217">
        <v>0</v>
      </c>
      <c r="S15" s="1217">
        <v>3</v>
      </c>
      <c r="T15" s="1217">
        <v>6</v>
      </c>
      <c r="U15" s="1217">
        <v>4</v>
      </c>
      <c r="V15" s="1217">
        <v>258</v>
      </c>
      <c r="W15" s="1220">
        <v>60</v>
      </c>
      <c r="X15" s="1203"/>
      <c r="Y15" s="1203"/>
      <c r="Z15" s="1203"/>
      <c r="AA15" s="1203"/>
      <c r="AB15" s="1203"/>
      <c r="AC15" s="1203"/>
      <c r="AD15" s="1203"/>
      <c r="AE15" s="1203"/>
      <c r="AF15" s="1203"/>
      <c r="AG15" s="1203"/>
      <c r="AH15" s="1203"/>
      <c r="AI15" s="1203"/>
      <c r="AJ15" s="1203"/>
      <c r="AK15" s="1203"/>
      <c r="AL15" s="1203"/>
      <c r="AM15" s="1203"/>
      <c r="AN15" s="1203"/>
      <c r="AO15" s="1203"/>
      <c r="AP15" s="1203"/>
      <c r="AQ15" s="1203"/>
      <c r="AR15" s="1203"/>
      <c r="AS15" s="1203"/>
      <c r="AT15" s="1203"/>
      <c r="AU15" s="1203"/>
      <c r="AV15" s="1203"/>
      <c r="AW15" s="1203"/>
      <c r="AX15" s="1203"/>
      <c r="AY15" s="1203"/>
      <c r="AZ15" s="1203"/>
      <c r="BA15" s="1203"/>
      <c r="BB15" s="1203"/>
      <c r="BC15" s="1203"/>
      <c r="BD15" s="1203"/>
      <c r="BE15" s="1203"/>
      <c r="BF15" s="1203"/>
    </row>
    <row r="16" spans="1:58">
      <c r="A16" s="1922"/>
      <c r="B16" s="1901" t="s">
        <v>318</v>
      </c>
      <c r="C16" s="1874">
        <v>1</v>
      </c>
      <c r="D16" s="1875">
        <v>1</v>
      </c>
      <c r="E16" s="1875">
        <v>0</v>
      </c>
      <c r="F16" s="1876">
        <v>0</v>
      </c>
      <c r="G16" s="1876">
        <v>0</v>
      </c>
      <c r="H16" s="1876">
        <v>0</v>
      </c>
      <c r="I16" s="1875">
        <v>0</v>
      </c>
      <c r="J16" s="1885">
        <v>1</v>
      </c>
      <c r="K16" s="1874">
        <v>0</v>
      </c>
      <c r="L16" s="1884">
        <v>1</v>
      </c>
      <c r="M16" s="1226" t="s">
        <v>227</v>
      </c>
      <c r="N16" s="1215">
        <v>18</v>
      </c>
      <c r="O16" s="1215">
        <v>1</v>
      </c>
      <c r="P16" s="1215">
        <v>5</v>
      </c>
      <c r="Q16" s="1215">
        <v>1</v>
      </c>
      <c r="R16" s="1215">
        <v>0</v>
      </c>
      <c r="S16" s="1215">
        <v>0</v>
      </c>
      <c r="T16" s="1215">
        <v>0</v>
      </c>
      <c r="U16" s="1215">
        <v>0</v>
      </c>
      <c r="V16" s="1215">
        <v>5</v>
      </c>
      <c r="W16" s="1219">
        <v>6</v>
      </c>
      <c r="X16" s="1203"/>
      <c r="Y16" s="1203"/>
      <c r="Z16" s="1203"/>
      <c r="AA16" s="1203"/>
      <c r="AB16" s="1203"/>
      <c r="AC16" s="1203"/>
      <c r="AD16" s="1203"/>
      <c r="AE16" s="1203"/>
      <c r="AF16" s="1203"/>
      <c r="AG16" s="1203"/>
      <c r="AH16" s="1203"/>
      <c r="AI16" s="1203"/>
      <c r="AJ16" s="1203"/>
      <c r="AK16" s="1203"/>
      <c r="AL16" s="1203"/>
      <c r="AM16" s="1203"/>
      <c r="AN16" s="1203"/>
      <c r="AO16" s="1203"/>
      <c r="AP16" s="1203"/>
      <c r="AQ16" s="1203"/>
      <c r="AR16" s="1203"/>
      <c r="AS16" s="1203"/>
      <c r="AT16" s="1203"/>
      <c r="AU16" s="1203"/>
      <c r="AV16" s="1203"/>
      <c r="AW16" s="1203"/>
      <c r="AX16" s="1203"/>
      <c r="AY16" s="1203"/>
      <c r="AZ16" s="1203"/>
      <c r="BA16" s="1203"/>
      <c r="BB16" s="1203"/>
      <c r="BC16" s="1203"/>
      <c r="BD16" s="1203"/>
      <c r="BE16" s="1203"/>
      <c r="BF16" s="1203"/>
    </row>
    <row r="17" spans="1:58">
      <c r="A17" s="1922"/>
      <c r="B17" s="1901"/>
      <c r="C17" s="1874"/>
      <c r="D17" s="1875"/>
      <c r="E17" s="1875"/>
      <c r="F17" s="1877"/>
      <c r="G17" s="1877"/>
      <c r="H17" s="1877"/>
      <c r="I17" s="1875"/>
      <c r="J17" s="1886"/>
      <c r="K17" s="1874"/>
      <c r="L17" s="1884"/>
      <c r="M17" s="1226" t="s">
        <v>49</v>
      </c>
      <c r="N17" s="1215">
        <v>0</v>
      </c>
      <c r="O17" s="1215">
        <v>0</v>
      </c>
      <c r="P17" s="1215">
        <v>0</v>
      </c>
      <c r="Q17" s="1215">
        <v>0</v>
      </c>
      <c r="R17" s="1215">
        <v>0</v>
      </c>
      <c r="S17" s="1215">
        <v>0</v>
      </c>
      <c r="T17" s="1215">
        <v>0</v>
      </c>
      <c r="U17" s="1215">
        <v>0</v>
      </c>
      <c r="V17" s="1215">
        <v>0</v>
      </c>
      <c r="W17" s="1219">
        <v>0</v>
      </c>
      <c r="X17" s="1204"/>
      <c r="Y17" s="1204"/>
      <c r="Z17" s="1204"/>
      <c r="AA17" s="1204"/>
      <c r="AB17" s="1204"/>
      <c r="AC17" s="1204"/>
      <c r="AD17" s="1204"/>
      <c r="AE17" s="1204"/>
      <c r="AF17" s="1204"/>
      <c r="AG17" s="1204"/>
      <c r="AH17" s="1204"/>
      <c r="AI17" s="1204"/>
      <c r="AJ17" s="1204"/>
      <c r="AK17" s="1204"/>
      <c r="AL17" s="1204"/>
      <c r="AM17" s="1204"/>
      <c r="AN17" s="1204"/>
      <c r="AO17" s="1204"/>
      <c r="AP17" s="1204"/>
      <c r="AQ17" s="1204"/>
      <c r="AR17" s="1204"/>
      <c r="AS17" s="1204"/>
      <c r="AT17" s="1204"/>
      <c r="AU17" s="1204"/>
      <c r="AV17" s="1204"/>
      <c r="AW17" s="1204"/>
      <c r="AX17" s="1204"/>
      <c r="AY17" s="1204"/>
      <c r="AZ17" s="1204"/>
      <c r="BA17" s="1204"/>
      <c r="BB17" s="1204"/>
      <c r="BC17" s="1204"/>
      <c r="BD17" s="1204"/>
      <c r="BE17" s="1204"/>
      <c r="BF17" s="1204"/>
    </row>
    <row r="18" spans="1:58">
      <c r="A18" s="1922"/>
      <c r="B18" s="1901"/>
      <c r="C18" s="1874"/>
      <c r="D18" s="1875"/>
      <c r="E18" s="1875"/>
      <c r="F18" s="1878"/>
      <c r="G18" s="1878"/>
      <c r="H18" s="1878"/>
      <c r="I18" s="1875"/>
      <c r="J18" s="1887"/>
      <c r="K18" s="1874"/>
      <c r="L18" s="1884"/>
      <c r="M18" s="1226" t="s">
        <v>1509</v>
      </c>
      <c r="N18" s="1215">
        <v>18</v>
      </c>
      <c r="O18" s="1215">
        <v>1</v>
      </c>
      <c r="P18" s="1215">
        <v>5</v>
      </c>
      <c r="Q18" s="1215">
        <v>1</v>
      </c>
      <c r="R18" s="1215">
        <v>0</v>
      </c>
      <c r="S18" s="1215">
        <v>0</v>
      </c>
      <c r="T18" s="1215">
        <v>0</v>
      </c>
      <c r="U18" s="1215">
        <v>0</v>
      </c>
      <c r="V18" s="1215">
        <v>5</v>
      </c>
      <c r="W18" s="1219">
        <v>6</v>
      </c>
      <c r="X18" s="1204"/>
      <c r="Y18" s="1204"/>
      <c r="Z18" s="1204"/>
      <c r="AA18" s="1204"/>
      <c r="AB18" s="1204"/>
      <c r="AC18" s="1204"/>
      <c r="AD18" s="1204"/>
      <c r="AE18" s="1204"/>
      <c r="AF18" s="1204"/>
      <c r="AG18" s="1204"/>
      <c r="AH18" s="1204"/>
      <c r="AI18" s="1204"/>
      <c r="AJ18" s="1204"/>
      <c r="AK18" s="1204"/>
      <c r="AL18" s="1204"/>
      <c r="AM18" s="1204"/>
      <c r="AN18" s="1204"/>
      <c r="AO18" s="1204"/>
      <c r="AP18" s="1204"/>
      <c r="AQ18" s="1204"/>
      <c r="AR18" s="1204"/>
      <c r="AS18" s="1204"/>
      <c r="AT18" s="1204"/>
      <c r="AU18" s="1204"/>
      <c r="AV18" s="1204"/>
      <c r="AW18" s="1204"/>
      <c r="AX18" s="1204"/>
      <c r="AY18" s="1204"/>
      <c r="AZ18" s="1204"/>
      <c r="BA18" s="1204"/>
      <c r="BB18" s="1204"/>
      <c r="BC18" s="1204"/>
      <c r="BD18" s="1204"/>
      <c r="BE18" s="1204"/>
      <c r="BF18" s="1204"/>
    </row>
    <row r="19" spans="1:58">
      <c r="A19" s="1922"/>
      <c r="B19" s="1898" t="s">
        <v>319</v>
      </c>
      <c r="C19" s="1874">
        <v>1</v>
      </c>
      <c r="D19" s="1875">
        <v>0</v>
      </c>
      <c r="E19" s="1875">
        <v>0</v>
      </c>
      <c r="F19" s="1876">
        <v>1</v>
      </c>
      <c r="G19" s="1876">
        <v>0</v>
      </c>
      <c r="H19" s="1876">
        <v>0</v>
      </c>
      <c r="I19" s="1875">
        <v>0</v>
      </c>
      <c r="J19" s="1885">
        <v>0</v>
      </c>
      <c r="K19" s="1874">
        <v>0</v>
      </c>
      <c r="L19" s="1884">
        <v>1</v>
      </c>
      <c r="M19" s="1226" t="s">
        <v>227</v>
      </c>
      <c r="N19" s="1215">
        <v>54</v>
      </c>
      <c r="O19" s="1215">
        <v>1</v>
      </c>
      <c r="P19" s="1215">
        <v>4</v>
      </c>
      <c r="Q19" s="1215">
        <v>1</v>
      </c>
      <c r="R19" s="1215">
        <v>0</v>
      </c>
      <c r="S19" s="1215">
        <v>0</v>
      </c>
      <c r="T19" s="1215">
        <v>0</v>
      </c>
      <c r="U19" s="1215">
        <v>1</v>
      </c>
      <c r="V19" s="1215">
        <v>33</v>
      </c>
      <c r="W19" s="1219">
        <v>14</v>
      </c>
      <c r="X19" s="1204"/>
      <c r="Y19" s="1204"/>
      <c r="Z19" s="1204"/>
      <c r="AA19" s="1204"/>
      <c r="AB19" s="1204"/>
      <c r="AC19" s="1204"/>
      <c r="AD19" s="1204"/>
      <c r="AE19" s="1204"/>
      <c r="AF19" s="1204"/>
      <c r="AG19" s="1204"/>
      <c r="AH19" s="1204"/>
      <c r="AI19" s="1204"/>
      <c r="AJ19" s="1204"/>
      <c r="AK19" s="1204"/>
      <c r="AL19" s="1204"/>
      <c r="AM19" s="1204"/>
      <c r="AN19" s="1204"/>
      <c r="AO19" s="1204"/>
      <c r="AP19" s="1204"/>
      <c r="AQ19" s="1204"/>
      <c r="AR19" s="1204"/>
      <c r="AS19" s="1204"/>
      <c r="AT19" s="1204"/>
      <c r="AU19" s="1204"/>
      <c r="AV19" s="1204"/>
      <c r="AW19" s="1204"/>
      <c r="AX19" s="1204"/>
      <c r="AY19" s="1204"/>
      <c r="AZ19" s="1204"/>
      <c r="BA19" s="1204"/>
      <c r="BB19" s="1204"/>
      <c r="BC19" s="1204"/>
      <c r="BD19" s="1204"/>
      <c r="BE19" s="1204"/>
      <c r="BF19" s="1204"/>
    </row>
    <row r="20" spans="1:58">
      <c r="A20" s="1922"/>
      <c r="B20" s="1899"/>
      <c r="C20" s="1874"/>
      <c r="D20" s="1875"/>
      <c r="E20" s="1875"/>
      <c r="F20" s="1877"/>
      <c r="G20" s="1877"/>
      <c r="H20" s="1877"/>
      <c r="I20" s="1875"/>
      <c r="J20" s="1886"/>
      <c r="K20" s="1874"/>
      <c r="L20" s="1884"/>
      <c r="M20" s="1226" t="s">
        <v>49</v>
      </c>
      <c r="N20" s="1215">
        <v>1</v>
      </c>
      <c r="O20" s="1215">
        <v>0</v>
      </c>
      <c r="P20" s="1215">
        <v>0</v>
      </c>
      <c r="Q20" s="1215">
        <v>1</v>
      </c>
      <c r="R20" s="1215">
        <v>0</v>
      </c>
      <c r="S20" s="1215">
        <v>0</v>
      </c>
      <c r="T20" s="1215">
        <v>0</v>
      </c>
      <c r="U20" s="1215">
        <v>0</v>
      </c>
      <c r="V20" s="1215">
        <v>0</v>
      </c>
      <c r="W20" s="1219">
        <v>0</v>
      </c>
      <c r="X20" s="1204"/>
      <c r="Y20" s="1204"/>
      <c r="Z20" s="1204"/>
      <c r="AA20" s="1204"/>
      <c r="AB20" s="1204"/>
      <c r="AC20" s="1204"/>
      <c r="AD20" s="1204"/>
      <c r="AE20" s="1204"/>
      <c r="AF20" s="1204"/>
      <c r="AG20" s="1204"/>
      <c r="AH20" s="1204"/>
      <c r="AI20" s="1204"/>
      <c r="AJ20" s="1204"/>
      <c r="AK20" s="1204"/>
      <c r="AL20" s="1204"/>
      <c r="AM20" s="1204"/>
      <c r="AN20" s="1204"/>
      <c r="AO20" s="1204"/>
      <c r="AP20" s="1204"/>
      <c r="AQ20" s="1204"/>
      <c r="AR20" s="1204"/>
      <c r="AS20" s="1204"/>
      <c r="AT20" s="1204"/>
      <c r="AU20" s="1204"/>
      <c r="AV20" s="1204"/>
      <c r="AW20" s="1204"/>
      <c r="AX20" s="1204"/>
      <c r="AY20" s="1204"/>
      <c r="AZ20" s="1204"/>
      <c r="BA20" s="1204"/>
      <c r="BB20" s="1204"/>
      <c r="BC20" s="1204"/>
      <c r="BD20" s="1204"/>
      <c r="BE20" s="1204"/>
      <c r="BF20" s="1204"/>
    </row>
    <row r="21" spans="1:58">
      <c r="A21" s="1922"/>
      <c r="B21" s="1900"/>
      <c r="C21" s="1874"/>
      <c r="D21" s="1875"/>
      <c r="E21" s="1875"/>
      <c r="F21" s="1878"/>
      <c r="G21" s="1878"/>
      <c r="H21" s="1878"/>
      <c r="I21" s="1875"/>
      <c r="J21" s="1887"/>
      <c r="K21" s="1874"/>
      <c r="L21" s="1884"/>
      <c r="M21" s="1226" t="s">
        <v>1509</v>
      </c>
      <c r="N21" s="1215">
        <v>53</v>
      </c>
      <c r="O21" s="1215">
        <v>1</v>
      </c>
      <c r="P21" s="1215">
        <v>4</v>
      </c>
      <c r="Q21" s="1215">
        <v>0</v>
      </c>
      <c r="R21" s="1215">
        <v>0</v>
      </c>
      <c r="S21" s="1215">
        <v>0</v>
      </c>
      <c r="T21" s="1215">
        <v>0</v>
      </c>
      <c r="U21" s="1215">
        <v>1</v>
      </c>
      <c r="V21" s="1215">
        <v>33</v>
      </c>
      <c r="W21" s="1219">
        <v>14</v>
      </c>
      <c r="X21" s="1204"/>
      <c r="Y21" s="1204"/>
      <c r="Z21" s="1204"/>
      <c r="AA21" s="1204"/>
      <c r="AB21" s="1204"/>
      <c r="AC21" s="1204"/>
      <c r="AD21" s="1204"/>
      <c r="AE21" s="1204"/>
      <c r="AF21" s="1204"/>
      <c r="AG21" s="1204"/>
      <c r="AH21" s="1204"/>
      <c r="AI21" s="1204"/>
      <c r="AJ21" s="1204"/>
      <c r="AK21" s="1204"/>
      <c r="AL21" s="1204"/>
      <c r="AM21" s="1204"/>
      <c r="AN21" s="1204"/>
      <c r="AO21" s="1204"/>
      <c r="AP21" s="1204"/>
      <c r="AQ21" s="1204"/>
      <c r="AR21" s="1204"/>
      <c r="AS21" s="1204"/>
      <c r="AT21" s="1204"/>
      <c r="AU21" s="1204"/>
      <c r="AV21" s="1204"/>
      <c r="AW21" s="1204"/>
      <c r="AX21" s="1204"/>
      <c r="AY21" s="1204"/>
      <c r="AZ21" s="1204"/>
      <c r="BA21" s="1204"/>
      <c r="BB21" s="1204"/>
      <c r="BC21" s="1204"/>
      <c r="BD21" s="1204"/>
      <c r="BE21" s="1204"/>
      <c r="BF21" s="1204"/>
    </row>
    <row r="22" spans="1:58">
      <c r="A22" s="1922"/>
      <c r="B22" s="1898" t="s">
        <v>320</v>
      </c>
      <c r="C22" s="1874">
        <v>1</v>
      </c>
      <c r="D22" s="1875">
        <v>1</v>
      </c>
      <c r="E22" s="1875">
        <v>0</v>
      </c>
      <c r="F22" s="1876">
        <v>0</v>
      </c>
      <c r="G22" s="1876">
        <v>0</v>
      </c>
      <c r="H22" s="1876">
        <v>0</v>
      </c>
      <c r="I22" s="1875">
        <v>0</v>
      </c>
      <c r="J22" s="1885">
        <v>0</v>
      </c>
      <c r="K22" s="1874">
        <v>0</v>
      </c>
      <c r="L22" s="1884">
        <v>1</v>
      </c>
      <c r="M22" s="1226" t="s">
        <v>227</v>
      </c>
      <c r="N22" s="1215">
        <v>30</v>
      </c>
      <c r="O22" s="1215">
        <v>1</v>
      </c>
      <c r="P22" s="1215">
        <v>3</v>
      </c>
      <c r="Q22" s="1215">
        <v>0</v>
      </c>
      <c r="R22" s="1215">
        <v>0</v>
      </c>
      <c r="S22" s="1215">
        <v>0</v>
      </c>
      <c r="T22" s="1215">
        <v>0</v>
      </c>
      <c r="U22" s="1215">
        <v>1</v>
      </c>
      <c r="V22" s="1215">
        <v>24</v>
      </c>
      <c r="W22" s="1219">
        <v>1</v>
      </c>
      <c r="X22" s="1204"/>
      <c r="Y22" s="1204"/>
      <c r="Z22" s="1204"/>
      <c r="AA22" s="1204"/>
      <c r="AB22" s="1204"/>
      <c r="AC22" s="1204"/>
      <c r="AD22" s="1204"/>
      <c r="AE22" s="1204"/>
      <c r="AF22" s="1204"/>
      <c r="AG22" s="1204"/>
      <c r="AH22" s="1204"/>
      <c r="AI22" s="1204"/>
      <c r="AJ22" s="1204"/>
      <c r="AK22" s="1204"/>
      <c r="AL22" s="1204"/>
      <c r="AM22" s="1204"/>
      <c r="AN22" s="1204"/>
      <c r="AO22" s="1204"/>
      <c r="AP22" s="1204"/>
      <c r="AQ22" s="1204"/>
      <c r="AR22" s="1204"/>
      <c r="AS22" s="1204"/>
      <c r="AT22" s="1204"/>
      <c r="AU22" s="1204"/>
      <c r="AV22" s="1204"/>
      <c r="AW22" s="1204"/>
      <c r="AX22" s="1204"/>
      <c r="AY22" s="1204"/>
      <c r="AZ22" s="1204"/>
      <c r="BA22" s="1204"/>
      <c r="BB22" s="1204"/>
      <c r="BC22" s="1204"/>
      <c r="BD22" s="1204"/>
      <c r="BE22" s="1204"/>
      <c r="BF22" s="1204"/>
    </row>
    <row r="23" spans="1:58">
      <c r="A23" s="1922"/>
      <c r="B23" s="1899"/>
      <c r="C23" s="1874"/>
      <c r="D23" s="1875"/>
      <c r="E23" s="1875"/>
      <c r="F23" s="1877"/>
      <c r="G23" s="1877"/>
      <c r="H23" s="1877"/>
      <c r="I23" s="1875"/>
      <c r="J23" s="1886"/>
      <c r="K23" s="1874"/>
      <c r="L23" s="1884"/>
      <c r="M23" s="1226" t="s">
        <v>49</v>
      </c>
      <c r="N23" s="1215">
        <v>0</v>
      </c>
      <c r="O23" s="1215">
        <v>0</v>
      </c>
      <c r="P23" s="1215">
        <v>0</v>
      </c>
      <c r="Q23" s="1215">
        <v>0</v>
      </c>
      <c r="R23" s="1215">
        <v>0</v>
      </c>
      <c r="S23" s="1215">
        <v>0</v>
      </c>
      <c r="T23" s="1215">
        <v>0</v>
      </c>
      <c r="U23" s="1215">
        <v>0</v>
      </c>
      <c r="V23" s="1215">
        <v>0</v>
      </c>
      <c r="W23" s="1219">
        <v>0</v>
      </c>
      <c r="X23" s="1204"/>
      <c r="Y23" s="1204"/>
      <c r="Z23" s="1204"/>
      <c r="AA23" s="1204"/>
      <c r="AB23" s="1204"/>
      <c r="AC23" s="1204"/>
      <c r="AD23" s="1204"/>
      <c r="AE23" s="1204"/>
      <c r="AF23" s="1204"/>
      <c r="AG23" s="1204"/>
      <c r="AH23" s="1204"/>
      <c r="AI23" s="1204"/>
      <c r="AJ23" s="1204"/>
      <c r="AK23" s="1204"/>
      <c r="AL23" s="1204"/>
      <c r="AM23" s="1204"/>
      <c r="AN23" s="1204"/>
      <c r="AO23" s="1204"/>
      <c r="AP23" s="1204"/>
      <c r="AQ23" s="1204"/>
      <c r="AR23" s="1204"/>
      <c r="AS23" s="1204"/>
      <c r="AT23" s="1204"/>
      <c r="AU23" s="1204"/>
      <c r="AV23" s="1204"/>
      <c r="AW23" s="1204"/>
      <c r="AX23" s="1204"/>
      <c r="AY23" s="1204"/>
      <c r="AZ23" s="1204"/>
      <c r="BA23" s="1204"/>
      <c r="BB23" s="1204"/>
      <c r="BC23" s="1204"/>
      <c r="BD23" s="1204"/>
      <c r="BE23" s="1204"/>
      <c r="BF23" s="1204"/>
    </row>
    <row r="24" spans="1:58">
      <c r="A24" s="1922"/>
      <c r="B24" s="1900"/>
      <c r="C24" s="1874"/>
      <c r="D24" s="1875"/>
      <c r="E24" s="1875"/>
      <c r="F24" s="1878"/>
      <c r="G24" s="1878"/>
      <c r="H24" s="1878"/>
      <c r="I24" s="1875"/>
      <c r="J24" s="1887"/>
      <c r="K24" s="1874"/>
      <c r="L24" s="1884"/>
      <c r="M24" s="1226" t="s">
        <v>1509</v>
      </c>
      <c r="N24" s="1215">
        <v>30</v>
      </c>
      <c r="O24" s="1215">
        <v>1</v>
      </c>
      <c r="P24" s="1215">
        <v>3</v>
      </c>
      <c r="Q24" s="1215">
        <v>0</v>
      </c>
      <c r="R24" s="1215">
        <v>0</v>
      </c>
      <c r="S24" s="1215">
        <v>0</v>
      </c>
      <c r="T24" s="1215">
        <v>0</v>
      </c>
      <c r="U24" s="1215">
        <v>1</v>
      </c>
      <c r="V24" s="1215">
        <v>24</v>
      </c>
      <c r="W24" s="1219">
        <v>1</v>
      </c>
      <c r="X24" s="1204"/>
      <c r="Y24" s="1204"/>
      <c r="Z24" s="1204"/>
      <c r="AA24" s="1204"/>
      <c r="AB24" s="1204"/>
      <c r="AC24" s="1204"/>
      <c r="AD24" s="1204"/>
      <c r="AE24" s="1204"/>
      <c r="AF24" s="1204"/>
      <c r="AG24" s="1204"/>
      <c r="AH24" s="1204"/>
      <c r="AI24" s="1204"/>
      <c r="AJ24" s="1204"/>
      <c r="AK24" s="1204"/>
      <c r="AL24" s="1204"/>
      <c r="AM24" s="1204"/>
      <c r="AN24" s="1204"/>
      <c r="AO24" s="1204"/>
      <c r="AP24" s="1204"/>
      <c r="AQ24" s="1204"/>
      <c r="AR24" s="1204"/>
      <c r="AS24" s="1204"/>
      <c r="AT24" s="1204"/>
      <c r="AU24" s="1204"/>
      <c r="AV24" s="1204"/>
      <c r="AW24" s="1204"/>
      <c r="AX24" s="1204"/>
      <c r="AY24" s="1204"/>
      <c r="AZ24" s="1204"/>
      <c r="BA24" s="1204"/>
      <c r="BB24" s="1204"/>
      <c r="BC24" s="1204"/>
      <c r="BD24" s="1204"/>
      <c r="BE24" s="1204"/>
      <c r="BF24" s="1204"/>
    </row>
    <row r="25" spans="1:58">
      <c r="A25" s="1922"/>
      <c r="B25" s="1898" t="s">
        <v>321</v>
      </c>
      <c r="C25" s="1950">
        <v>1</v>
      </c>
      <c r="D25" s="1914">
        <v>0</v>
      </c>
      <c r="E25" s="1914">
        <v>0</v>
      </c>
      <c r="F25" s="1911">
        <v>0</v>
      </c>
      <c r="G25" s="1911">
        <v>0</v>
      </c>
      <c r="H25" s="1911">
        <v>1</v>
      </c>
      <c r="I25" s="1914">
        <v>0</v>
      </c>
      <c r="J25" s="1915">
        <v>2</v>
      </c>
      <c r="K25" s="1950">
        <v>0</v>
      </c>
      <c r="L25" s="1951">
        <v>1</v>
      </c>
      <c r="M25" s="1226" t="s">
        <v>227</v>
      </c>
      <c r="N25" s="1215">
        <v>35</v>
      </c>
      <c r="O25" s="1215">
        <v>1</v>
      </c>
      <c r="P25" s="1215">
        <v>4</v>
      </c>
      <c r="Q25" s="1215">
        <v>0</v>
      </c>
      <c r="R25" s="1215">
        <v>0</v>
      </c>
      <c r="S25" s="1215">
        <v>0</v>
      </c>
      <c r="T25" s="1215">
        <v>1</v>
      </c>
      <c r="U25" s="1215">
        <v>1</v>
      </c>
      <c r="V25" s="1215">
        <v>26</v>
      </c>
      <c r="W25" s="1219">
        <v>2</v>
      </c>
      <c r="X25" s="1204"/>
      <c r="Y25" s="1204"/>
      <c r="Z25" s="1204"/>
      <c r="AA25" s="1204"/>
      <c r="AB25" s="1204"/>
      <c r="AC25" s="1204"/>
      <c r="AD25" s="1204"/>
      <c r="AE25" s="1204"/>
      <c r="AF25" s="1204"/>
      <c r="AG25" s="1204"/>
      <c r="AH25" s="1204"/>
      <c r="AI25" s="1204"/>
      <c r="AJ25" s="1204"/>
      <c r="AK25" s="1204"/>
      <c r="AL25" s="1204"/>
      <c r="AM25" s="1204"/>
      <c r="AN25" s="1204"/>
      <c r="AO25" s="1204"/>
      <c r="AP25" s="1204"/>
      <c r="AQ25" s="1204"/>
      <c r="AR25" s="1204"/>
      <c r="AS25" s="1204"/>
      <c r="AT25" s="1204"/>
      <c r="AU25" s="1204"/>
      <c r="AV25" s="1204"/>
      <c r="AW25" s="1204"/>
      <c r="AX25" s="1204"/>
      <c r="AY25" s="1204"/>
      <c r="AZ25" s="1204"/>
      <c r="BA25" s="1204"/>
      <c r="BB25" s="1204"/>
      <c r="BC25" s="1204"/>
      <c r="BD25" s="1204"/>
      <c r="BE25" s="1204"/>
      <c r="BF25" s="1204"/>
    </row>
    <row r="26" spans="1:58">
      <c r="A26" s="1922"/>
      <c r="B26" s="1899"/>
      <c r="C26" s="1950"/>
      <c r="D26" s="1914"/>
      <c r="E26" s="1914"/>
      <c r="F26" s="1912"/>
      <c r="G26" s="1912"/>
      <c r="H26" s="1912"/>
      <c r="I26" s="1914"/>
      <c r="J26" s="1916"/>
      <c r="K26" s="1950"/>
      <c r="L26" s="1951"/>
      <c r="M26" s="1226" t="s">
        <v>49</v>
      </c>
      <c r="N26" s="1215">
        <v>0</v>
      </c>
      <c r="O26" s="1215">
        <v>0</v>
      </c>
      <c r="P26" s="1215">
        <v>0</v>
      </c>
      <c r="Q26" s="1215">
        <v>0</v>
      </c>
      <c r="R26" s="1215">
        <v>0</v>
      </c>
      <c r="S26" s="1215">
        <v>0</v>
      </c>
      <c r="T26" s="1215">
        <v>0</v>
      </c>
      <c r="U26" s="1215">
        <v>0</v>
      </c>
      <c r="V26" s="1215">
        <v>0</v>
      </c>
      <c r="W26" s="1219">
        <v>0</v>
      </c>
      <c r="X26" s="1204"/>
      <c r="Y26" s="1204"/>
      <c r="Z26" s="1204"/>
      <c r="AA26" s="1204"/>
      <c r="AB26" s="1204"/>
      <c r="AC26" s="1204"/>
      <c r="AD26" s="1204"/>
      <c r="AE26" s="1204"/>
      <c r="AF26" s="1204"/>
      <c r="AG26" s="1204"/>
      <c r="AH26" s="1204"/>
      <c r="AI26" s="1204"/>
      <c r="AJ26" s="1204"/>
      <c r="AK26" s="1204"/>
      <c r="AL26" s="1204"/>
      <c r="AM26" s="1204"/>
      <c r="AN26" s="1204"/>
      <c r="AO26" s="1204"/>
      <c r="AP26" s="1204"/>
      <c r="AQ26" s="1204"/>
      <c r="AR26" s="1204"/>
      <c r="AS26" s="1204"/>
      <c r="AT26" s="1204"/>
      <c r="AU26" s="1204"/>
      <c r="AV26" s="1204"/>
      <c r="AW26" s="1204"/>
      <c r="AX26" s="1204"/>
      <c r="AY26" s="1204"/>
      <c r="AZ26" s="1204"/>
      <c r="BA26" s="1204"/>
      <c r="BB26" s="1204"/>
      <c r="BC26" s="1204"/>
      <c r="BD26" s="1204"/>
      <c r="BE26" s="1204"/>
      <c r="BF26" s="1204"/>
    </row>
    <row r="27" spans="1:58">
      <c r="A27" s="1922"/>
      <c r="B27" s="1900"/>
      <c r="C27" s="1950"/>
      <c r="D27" s="1914"/>
      <c r="E27" s="1914"/>
      <c r="F27" s="1913"/>
      <c r="G27" s="1913"/>
      <c r="H27" s="1913"/>
      <c r="I27" s="1914"/>
      <c r="J27" s="1917"/>
      <c r="K27" s="1950"/>
      <c r="L27" s="1951"/>
      <c r="M27" s="1226" t="s">
        <v>1509</v>
      </c>
      <c r="N27" s="1215">
        <v>35</v>
      </c>
      <c r="O27" s="1215">
        <v>1</v>
      </c>
      <c r="P27" s="1215">
        <v>4</v>
      </c>
      <c r="Q27" s="1215">
        <v>0</v>
      </c>
      <c r="R27" s="1215">
        <v>0</v>
      </c>
      <c r="S27" s="1215">
        <v>0</v>
      </c>
      <c r="T27" s="1215">
        <v>1</v>
      </c>
      <c r="U27" s="1215">
        <v>1</v>
      </c>
      <c r="V27" s="1215">
        <v>26</v>
      </c>
      <c r="W27" s="1219">
        <v>2</v>
      </c>
      <c r="X27" s="1204"/>
      <c r="Y27" s="1204"/>
      <c r="Z27" s="1204"/>
      <c r="AA27" s="1204"/>
      <c r="AB27" s="1204"/>
      <c r="AC27" s="1204"/>
      <c r="AD27" s="1204"/>
      <c r="AE27" s="1204"/>
      <c r="AF27" s="1204"/>
      <c r="AG27" s="1204"/>
      <c r="AH27" s="1204"/>
      <c r="AI27" s="1204"/>
      <c r="AJ27" s="1204"/>
      <c r="AK27" s="1204"/>
      <c r="AL27" s="1204"/>
      <c r="AM27" s="1204"/>
      <c r="AN27" s="1204"/>
      <c r="AO27" s="1204"/>
      <c r="AP27" s="1204"/>
      <c r="AQ27" s="1204"/>
      <c r="AR27" s="1204"/>
      <c r="AS27" s="1204"/>
      <c r="AT27" s="1204"/>
      <c r="AU27" s="1204"/>
      <c r="AV27" s="1204"/>
      <c r="AW27" s="1204"/>
      <c r="AX27" s="1204"/>
      <c r="AY27" s="1204"/>
      <c r="AZ27" s="1204"/>
      <c r="BA27" s="1204"/>
      <c r="BB27" s="1204"/>
      <c r="BC27" s="1204"/>
      <c r="BD27" s="1204"/>
      <c r="BE27" s="1204"/>
      <c r="BF27" s="1204"/>
    </row>
    <row r="28" spans="1:58">
      <c r="A28" s="1922"/>
      <c r="B28" s="1898" t="s">
        <v>322</v>
      </c>
      <c r="C28" s="1874">
        <v>1</v>
      </c>
      <c r="D28" s="1875">
        <v>0</v>
      </c>
      <c r="E28" s="1875">
        <v>0</v>
      </c>
      <c r="F28" s="1876">
        <v>0</v>
      </c>
      <c r="G28" s="1876">
        <v>0</v>
      </c>
      <c r="H28" s="1876">
        <v>1</v>
      </c>
      <c r="I28" s="1875">
        <v>0</v>
      </c>
      <c r="J28" s="1885">
        <v>0</v>
      </c>
      <c r="K28" s="1874">
        <v>0</v>
      </c>
      <c r="L28" s="1884">
        <v>1</v>
      </c>
      <c r="M28" s="1226" t="s">
        <v>227</v>
      </c>
      <c r="N28" s="1215">
        <v>21</v>
      </c>
      <c r="O28" s="1215">
        <v>1</v>
      </c>
      <c r="P28" s="1215">
        <v>3</v>
      </c>
      <c r="Q28" s="1215">
        <v>1</v>
      </c>
      <c r="R28" s="1215">
        <v>0</v>
      </c>
      <c r="S28" s="1215">
        <v>0</v>
      </c>
      <c r="T28" s="1215">
        <v>0</v>
      </c>
      <c r="U28" s="1215">
        <v>0</v>
      </c>
      <c r="V28" s="1215">
        <v>15</v>
      </c>
      <c r="W28" s="1219">
        <v>1</v>
      </c>
      <c r="X28" s="1204"/>
      <c r="Y28" s="1204"/>
      <c r="Z28" s="1204"/>
      <c r="AA28" s="1204"/>
      <c r="AB28" s="1204"/>
      <c r="AC28" s="1204"/>
      <c r="AD28" s="1204"/>
      <c r="AE28" s="1204"/>
      <c r="AF28" s="1204"/>
      <c r="AG28" s="1204"/>
      <c r="AH28" s="1204"/>
      <c r="AI28" s="1204"/>
      <c r="AJ28" s="1204"/>
      <c r="AK28" s="1204"/>
      <c r="AL28" s="1204"/>
      <c r="AM28" s="1204"/>
      <c r="AN28" s="1204"/>
      <c r="AO28" s="1204"/>
      <c r="AP28" s="1204"/>
      <c r="AQ28" s="1204"/>
      <c r="AR28" s="1204"/>
      <c r="AS28" s="1204"/>
      <c r="AT28" s="1204"/>
      <c r="AU28" s="1204"/>
      <c r="AV28" s="1204"/>
      <c r="AW28" s="1204"/>
      <c r="AX28" s="1204"/>
      <c r="AY28" s="1204"/>
      <c r="AZ28" s="1204"/>
      <c r="BA28" s="1204"/>
      <c r="BB28" s="1204"/>
      <c r="BC28" s="1204"/>
      <c r="BD28" s="1204"/>
      <c r="BE28" s="1204"/>
      <c r="BF28" s="1204"/>
    </row>
    <row r="29" spans="1:58">
      <c r="A29" s="1922"/>
      <c r="B29" s="1899"/>
      <c r="C29" s="1874"/>
      <c r="D29" s="1875"/>
      <c r="E29" s="1875"/>
      <c r="F29" s="1877"/>
      <c r="G29" s="1877"/>
      <c r="H29" s="1877"/>
      <c r="I29" s="1875"/>
      <c r="J29" s="1886"/>
      <c r="K29" s="1874"/>
      <c r="L29" s="1884"/>
      <c r="M29" s="1226" t="s">
        <v>49</v>
      </c>
      <c r="N29" s="1215">
        <v>1</v>
      </c>
      <c r="O29" s="1215">
        <v>1</v>
      </c>
      <c r="P29" s="1215">
        <v>0</v>
      </c>
      <c r="Q29" s="1215">
        <v>0</v>
      </c>
      <c r="R29" s="1215">
        <v>0</v>
      </c>
      <c r="S29" s="1215">
        <v>0</v>
      </c>
      <c r="T29" s="1215">
        <v>0</v>
      </c>
      <c r="U29" s="1215">
        <v>0</v>
      </c>
      <c r="V29" s="1215">
        <v>0</v>
      </c>
      <c r="W29" s="1219">
        <v>0</v>
      </c>
      <c r="X29" s="1204"/>
      <c r="Y29" s="1204"/>
      <c r="Z29" s="1204"/>
      <c r="AA29" s="1204"/>
      <c r="AB29" s="1204"/>
      <c r="AC29" s="1204"/>
      <c r="AD29" s="1204"/>
      <c r="AE29" s="1204"/>
      <c r="AF29" s="1204"/>
      <c r="AG29" s="1204"/>
      <c r="AH29" s="1204"/>
      <c r="AI29" s="1204"/>
      <c r="AJ29" s="1204"/>
      <c r="AK29" s="1204"/>
      <c r="AL29" s="1204"/>
      <c r="AM29" s="1204"/>
      <c r="AN29" s="1204"/>
      <c r="AO29" s="1204"/>
      <c r="AP29" s="1204"/>
      <c r="AQ29" s="1204"/>
      <c r="AR29" s="1204"/>
      <c r="AS29" s="1204"/>
      <c r="AT29" s="1204"/>
      <c r="AU29" s="1204"/>
      <c r="AV29" s="1204"/>
      <c r="AW29" s="1204"/>
      <c r="AX29" s="1204"/>
      <c r="AY29" s="1204"/>
      <c r="AZ29" s="1204"/>
      <c r="BA29" s="1204"/>
      <c r="BB29" s="1204"/>
      <c r="BC29" s="1204"/>
      <c r="BD29" s="1204"/>
      <c r="BE29" s="1204"/>
      <c r="BF29" s="1204"/>
    </row>
    <row r="30" spans="1:58">
      <c r="A30" s="1922"/>
      <c r="B30" s="1900"/>
      <c r="C30" s="1874"/>
      <c r="D30" s="1875"/>
      <c r="E30" s="1875"/>
      <c r="F30" s="1878"/>
      <c r="G30" s="1878"/>
      <c r="H30" s="1878"/>
      <c r="I30" s="1875"/>
      <c r="J30" s="1887"/>
      <c r="K30" s="1874"/>
      <c r="L30" s="1884"/>
      <c r="M30" s="1226" t="s">
        <v>1509</v>
      </c>
      <c r="N30" s="1215">
        <v>20</v>
      </c>
      <c r="O30" s="1215">
        <v>0</v>
      </c>
      <c r="P30" s="1215">
        <v>3</v>
      </c>
      <c r="Q30" s="1215">
        <v>1</v>
      </c>
      <c r="R30" s="1215">
        <v>0</v>
      </c>
      <c r="S30" s="1215">
        <v>0</v>
      </c>
      <c r="T30" s="1215">
        <v>0</v>
      </c>
      <c r="U30" s="1215">
        <v>0</v>
      </c>
      <c r="V30" s="1215">
        <v>15</v>
      </c>
      <c r="W30" s="1219">
        <v>1</v>
      </c>
      <c r="X30" s="1204"/>
      <c r="Y30" s="1204"/>
      <c r="Z30" s="1204"/>
      <c r="AA30" s="1204"/>
      <c r="AB30" s="1204"/>
      <c r="AC30" s="1204"/>
      <c r="AD30" s="1204"/>
      <c r="AE30" s="1204"/>
      <c r="AF30" s="1204"/>
      <c r="AG30" s="1204"/>
      <c r="AH30" s="1204"/>
      <c r="AI30" s="1204"/>
      <c r="AJ30" s="1204"/>
      <c r="AK30" s="1204"/>
      <c r="AL30" s="1204"/>
      <c r="AM30" s="1204"/>
      <c r="AN30" s="1204"/>
      <c r="AO30" s="1204"/>
      <c r="AP30" s="1204"/>
      <c r="AQ30" s="1204"/>
      <c r="AR30" s="1204"/>
      <c r="AS30" s="1204"/>
      <c r="AT30" s="1204"/>
      <c r="AU30" s="1204"/>
      <c r="AV30" s="1204"/>
      <c r="AW30" s="1204"/>
      <c r="AX30" s="1204"/>
      <c r="AY30" s="1204"/>
      <c r="AZ30" s="1204"/>
      <c r="BA30" s="1204"/>
      <c r="BB30" s="1204"/>
      <c r="BC30" s="1204"/>
      <c r="BD30" s="1204"/>
      <c r="BE30" s="1204"/>
      <c r="BF30" s="1204"/>
    </row>
    <row r="31" spans="1:58">
      <c r="A31" s="1922"/>
      <c r="B31" s="1898" t="s">
        <v>323</v>
      </c>
      <c r="C31" s="1874">
        <v>1</v>
      </c>
      <c r="D31" s="1875">
        <v>0</v>
      </c>
      <c r="E31" s="1875">
        <v>0</v>
      </c>
      <c r="F31" s="1876">
        <v>0</v>
      </c>
      <c r="G31" s="1876">
        <v>0</v>
      </c>
      <c r="H31" s="1876">
        <v>0</v>
      </c>
      <c r="I31" s="1875">
        <v>1</v>
      </c>
      <c r="J31" s="1885">
        <v>0</v>
      </c>
      <c r="K31" s="1874">
        <v>0</v>
      </c>
      <c r="L31" s="1884">
        <v>1</v>
      </c>
      <c r="M31" s="1226" t="s">
        <v>227</v>
      </c>
      <c r="N31" s="1215">
        <v>22</v>
      </c>
      <c r="O31" s="1215">
        <v>1</v>
      </c>
      <c r="P31" s="1215">
        <v>3</v>
      </c>
      <c r="Q31" s="1215">
        <v>0</v>
      </c>
      <c r="R31" s="1215">
        <v>0</v>
      </c>
      <c r="S31" s="1215">
        <v>1</v>
      </c>
      <c r="T31" s="1215">
        <v>0</v>
      </c>
      <c r="U31" s="1215">
        <v>0</v>
      </c>
      <c r="V31" s="1215">
        <v>16</v>
      </c>
      <c r="W31" s="1219">
        <v>1</v>
      </c>
      <c r="X31" s="1204"/>
      <c r="Y31" s="1204"/>
      <c r="Z31" s="1204"/>
      <c r="AA31" s="1204"/>
      <c r="AB31" s="1204"/>
      <c r="AC31" s="1204"/>
      <c r="AD31" s="1204"/>
      <c r="AE31" s="1204"/>
      <c r="AF31" s="1204"/>
      <c r="AG31" s="1204"/>
      <c r="AH31" s="1204"/>
      <c r="AI31" s="1204"/>
      <c r="AJ31" s="1204"/>
      <c r="AK31" s="1204"/>
      <c r="AL31" s="1204"/>
      <c r="AM31" s="1204"/>
      <c r="AN31" s="1204"/>
      <c r="AO31" s="1204"/>
      <c r="AP31" s="1204"/>
      <c r="AQ31" s="1204"/>
      <c r="AR31" s="1204"/>
      <c r="AS31" s="1204"/>
      <c r="AT31" s="1204"/>
      <c r="AU31" s="1204"/>
      <c r="AV31" s="1204"/>
      <c r="AW31" s="1204"/>
      <c r="AX31" s="1204"/>
      <c r="AY31" s="1204"/>
      <c r="AZ31" s="1204"/>
      <c r="BA31" s="1204"/>
      <c r="BB31" s="1204"/>
      <c r="BC31" s="1204"/>
      <c r="BD31" s="1204"/>
      <c r="BE31" s="1204"/>
      <c r="BF31" s="1204"/>
    </row>
    <row r="32" spans="1:58">
      <c r="A32" s="1922"/>
      <c r="B32" s="1899"/>
      <c r="C32" s="1874"/>
      <c r="D32" s="1875"/>
      <c r="E32" s="1875"/>
      <c r="F32" s="1877"/>
      <c r="G32" s="1877"/>
      <c r="H32" s="1877"/>
      <c r="I32" s="1875"/>
      <c r="J32" s="1886"/>
      <c r="K32" s="1874"/>
      <c r="L32" s="1884"/>
      <c r="M32" s="1226" t="s">
        <v>49</v>
      </c>
      <c r="N32" s="1215">
        <v>0</v>
      </c>
      <c r="O32" s="1215">
        <v>0</v>
      </c>
      <c r="P32" s="1215">
        <v>0</v>
      </c>
      <c r="Q32" s="1215">
        <v>0</v>
      </c>
      <c r="R32" s="1215">
        <v>0</v>
      </c>
      <c r="S32" s="1215">
        <v>0</v>
      </c>
      <c r="T32" s="1215">
        <v>0</v>
      </c>
      <c r="U32" s="1215">
        <v>0</v>
      </c>
      <c r="V32" s="1215">
        <v>0</v>
      </c>
      <c r="W32" s="1219">
        <v>0</v>
      </c>
      <c r="X32" s="1204"/>
      <c r="Y32" s="1204"/>
      <c r="Z32" s="1204"/>
      <c r="AA32" s="1204"/>
      <c r="AB32" s="1204"/>
      <c r="AC32" s="1204"/>
      <c r="AD32" s="1204"/>
      <c r="AE32" s="1204"/>
      <c r="AF32" s="1204"/>
      <c r="AG32" s="1204"/>
      <c r="AH32" s="1204"/>
      <c r="AI32" s="1204"/>
      <c r="AJ32" s="1204"/>
      <c r="AK32" s="1204"/>
      <c r="AL32" s="1204"/>
      <c r="AM32" s="1204"/>
      <c r="AN32" s="1204"/>
      <c r="AO32" s="1204"/>
      <c r="AP32" s="1204"/>
      <c r="AQ32" s="1204"/>
      <c r="AR32" s="1204"/>
      <c r="AS32" s="1204"/>
      <c r="AT32" s="1204"/>
      <c r="AU32" s="1204"/>
      <c r="AV32" s="1204"/>
      <c r="AW32" s="1204"/>
      <c r="AX32" s="1204"/>
      <c r="AY32" s="1204"/>
      <c r="AZ32" s="1204"/>
      <c r="BA32" s="1204"/>
      <c r="BB32" s="1204"/>
      <c r="BC32" s="1204"/>
      <c r="BD32" s="1204"/>
      <c r="BE32" s="1204"/>
      <c r="BF32" s="1204"/>
    </row>
    <row r="33" spans="1:58">
      <c r="A33" s="1922"/>
      <c r="B33" s="1900"/>
      <c r="C33" s="1874"/>
      <c r="D33" s="1875"/>
      <c r="E33" s="1875"/>
      <c r="F33" s="1878"/>
      <c r="G33" s="1878"/>
      <c r="H33" s="1878"/>
      <c r="I33" s="1875"/>
      <c r="J33" s="1887"/>
      <c r="K33" s="1874"/>
      <c r="L33" s="1884"/>
      <c r="M33" s="1226" t="s">
        <v>1509</v>
      </c>
      <c r="N33" s="1215">
        <v>22</v>
      </c>
      <c r="O33" s="1215">
        <v>1</v>
      </c>
      <c r="P33" s="1215">
        <v>3</v>
      </c>
      <c r="Q33" s="1215">
        <v>0</v>
      </c>
      <c r="R33" s="1215">
        <v>0</v>
      </c>
      <c r="S33" s="1215">
        <v>1</v>
      </c>
      <c r="T33" s="1215">
        <v>0</v>
      </c>
      <c r="U33" s="1215">
        <v>0</v>
      </c>
      <c r="V33" s="1215">
        <v>16</v>
      </c>
      <c r="W33" s="1219">
        <v>1</v>
      </c>
      <c r="X33" s="1204"/>
      <c r="Y33" s="1204"/>
      <c r="Z33" s="1204"/>
      <c r="AA33" s="1204"/>
      <c r="AB33" s="1204"/>
      <c r="AC33" s="1204"/>
      <c r="AD33" s="1204"/>
      <c r="AE33" s="1204"/>
      <c r="AF33" s="1204"/>
      <c r="AG33" s="1204"/>
      <c r="AH33" s="1204"/>
      <c r="AI33" s="1204"/>
      <c r="AJ33" s="1204"/>
      <c r="AK33" s="1204"/>
      <c r="AL33" s="1204"/>
      <c r="AM33" s="1204"/>
      <c r="AN33" s="1204"/>
      <c r="AO33" s="1204"/>
      <c r="AP33" s="1204"/>
      <c r="AQ33" s="1204"/>
      <c r="AR33" s="1204"/>
      <c r="AS33" s="1204"/>
      <c r="AT33" s="1204"/>
      <c r="AU33" s="1204"/>
      <c r="AV33" s="1204"/>
      <c r="AW33" s="1204"/>
      <c r="AX33" s="1204"/>
      <c r="AY33" s="1204"/>
      <c r="AZ33" s="1204"/>
      <c r="BA33" s="1204"/>
      <c r="BB33" s="1204"/>
      <c r="BC33" s="1204"/>
      <c r="BD33" s="1204"/>
      <c r="BE33" s="1204"/>
      <c r="BF33" s="1204"/>
    </row>
    <row r="34" spans="1:58">
      <c r="A34" s="1922"/>
      <c r="B34" s="1898" t="s">
        <v>324</v>
      </c>
      <c r="C34" s="1874">
        <v>1</v>
      </c>
      <c r="D34" s="1875">
        <v>0</v>
      </c>
      <c r="E34" s="1875">
        <v>0</v>
      </c>
      <c r="F34" s="1876">
        <v>0</v>
      </c>
      <c r="G34" s="1876">
        <v>0</v>
      </c>
      <c r="H34" s="1876">
        <v>0</v>
      </c>
      <c r="I34" s="1875">
        <v>1</v>
      </c>
      <c r="J34" s="1885">
        <v>0</v>
      </c>
      <c r="K34" s="1874">
        <v>0</v>
      </c>
      <c r="L34" s="1884">
        <v>1</v>
      </c>
      <c r="M34" s="1226" t="s">
        <v>227</v>
      </c>
      <c r="N34" s="1215">
        <v>20</v>
      </c>
      <c r="O34" s="1215">
        <v>1</v>
      </c>
      <c r="P34" s="1215">
        <v>4</v>
      </c>
      <c r="Q34" s="1215">
        <v>0</v>
      </c>
      <c r="R34" s="1215">
        <v>0</v>
      </c>
      <c r="S34" s="1215">
        <v>1</v>
      </c>
      <c r="T34" s="1215">
        <v>0</v>
      </c>
      <c r="U34" s="1215">
        <v>1</v>
      </c>
      <c r="V34" s="1215">
        <v>9</v>
      </c>
      <c r="W34" s="1219">
        <v>4</v>
      </c>
      <c r="X34" s="1204"/>
      <c r="Y34" s="1204"/>
      <c r="Z34" s="1204"/>
      <c r="AA34" s="1204"/>
      <c r="AB34" s="1204"/>
      <c r="AC34" s="1204"/>
      <c r="AD34" s="1204"/>
      <c r="AE34" s="1204"/>
      <c r="AF34" s="1204"/>
      <c r="AG34" s="1204"/>
      <c r="AH34" s="1204"/>
      <c r="AI34" s="1204"/>
      <c r="AJ34" s="1204"/>
      <c r="AK34" s="1204"/>
      <c r="AL34" s="1204"/>
      <c r="AM34" s="1204"/>
      <c r="AN34" s="1204"/>
      <c r="AO34" s="1204"/>
      <c r="AP34" s="1204"/>
      <c r="AQ34" s="1204"/>
      <c r="AR34" s="1204"/>
      <c r="AS34" s="1204"/>
      <c r="AT34" s="1204"/>
      <c r="AU34" s="1204"/>
      <c r="AV34" s="1204"/>
      <c r="AW34" s="1204"/>
      <c r="AX34" s="1204"/>
      <c r="AY34" s="1204"/>
      <c r="AZ34" s="1204"/>
      <c r="BA34" s="1204"/>
      <c r="BB34" s="1204"/>
      <c r="BC34" s="1204"/>
      <c r="BD34" s="1204"/>
      <c r="BE34" s="1204"/>
      <c r="BF34" s="1204"/>
    </row>
    <row r="35" spans="1:58">
      <c r="A35" s="1922"/>
      <c r="B35" s="1899"/>
      <c r="C35" s="1874"/>
      <c r="D35" s="1875"/>
      <c r="E35" s="1875"/>
      <c r="F35" s="1877"/>
      <c r="G35" s="1877"/>
      <c r="H35" s="1877"/>
      <c r="I35" s="1875"/>
      <c r="J35" s="1886"/>
      <c r="K35" s="1874"/>
      <c r="L35" s="1884"/>
      <c r="M35" s="1226" t="s">
        <v>49</v>
      </c>
      <c r="N35" s="1215">
        <v>0</v>
      </c>
      <c r="O35" s="1215">
        <v>0</v>
      </c>
      <c r="P35" s="1215">
        <v>0</v>
      </c>
      <c r="Q35" s="1215">
        <v>0</v>
      </c>
      <c r="R35" s="1215">
        <v>0</v>
      </c>
      <c r="S35" s="1215">
        <v>0</v>
      </c>
      <c r="T35" s="1215">
        <v>0</v>
      </c>
      <c r="U35" s="1215">
        <v>0</v>
      </c>
      <c r="V35" s="1215">
        <v>0</v>
      </c>
      <c r="W35" s="1219">
        <v>0</v>
      </c>
      <c r="X35" s="1204"/>
      <c r="Y35" s="1204"/>
      <c r="Z35" s="1204"/>
      <c r="AA35" s="1204"/>
      <c r="AB35" s="1204"/>
      <c r="AC35" s="1204"/>
      <c r="AD35" s="1204"/>
      <c r="AE35" s="1204"/>
      <c r="AF35" s="1204"/>
      <c r="AG35" s="1204"/>
      <c r="AH35" s="1204"/>
      <c r="AI35" s="1204"/>
      <c r="AJ35" s="1204"/>
      <c r="AK35" s="1204"/>
      <c r="AL35" s="1204"/>
      <c r="AM35" s="1204"/>
      <c r="AN35" s="1204"/>
      <c r="AO35" s="1204"/>
      <c r="AP35" s="1204"/>
      <c r="AQ35" s="1204"/>
      <c r="AR35" s="1204"/>
      <c r="AS35" s="1204"/>
      <c r="AT35" s="1204"/>
      <c r="AU35" s="1204"/>
      <c r="AV35" s="1204"/>
      <c r="AW35" s="1204"/>
      <c r="AX35" s="1204"/>
      <c r="AY35" s="1204"/>
      <c r="AZ35" s="1204"/>
      <c r="BA35" s="1204"/>
      <c r="BB35" s="1204"/>
      <c r="BC35" s="1204"/>
      <c r="BD35" s="1204"/>
      <c r="BE35" s="1204"/>
      <c r="BF35" s="1204"/>
    </row>
    <row r="36" spans="1:58">
      <c r="A36" s="1922"/>
      <c r="B36" s="1900"/>
      <c r="C36" s="1874"/>
      <c r="D36" s="1875"/>
      <c r="E36" s="1875"/>
      <c r="F36" s="1878"/>
      <c r="G36" s="1878"/>
      <c r="H36" s="1878"/>
      <c r="I36" s="1875"/>
      <c r="J36" s="1887"/>
      <c r="K36" s="1874"/>
      <c r="L36" s="1884"/>
      <c r="M36" s="1226" t="s">
        <v>1509</v>
      </c>
      <c r="N36" s="1215">
        <v>20</v>
      </c>
      <c r="O36" s="1215">
        <v>1</v>
      </c>
      <c r="P36" s="1215">
        <v>4</v>
      </c>
      <c r="Q36" s="1215">
        <v>0</v>
      </c>
      <c r="R36" s="1215">
        <v>0</v>
      </c>
      <c r="S36" s="1215">
        <v>1</v>
      </c>
      <c r="T36" s="1215">
        <v>0</v>
      </c>
      <c r="U36" s="1215">
        <v>1</v>
      </c>
      <c r="V36" s="1215">
        <v>9</v>
      </c>
      <c r="W36" s="1219">
        <v>4</v>
      </c>
      <c r="X36" s="1204"/>
      <c r="Y36" s="1204"/>
      <c r="Z36" s="1204"/>
      <c r="AA36" s="1204"/>
      <c r="AB36" s="1204"/>
      <c r="AC36" s="1204"/>
      <c r="AD36" s="1204"/>
      <c r="AE36" s="1204"/>
      <c r="AF36" s="1204"/>
      <c r="AG36" s="1204"/>
      <c r="AH36" s="1204"/>
      <c r="AI36" s="1204"/>
      <c r="AJ36" s="1204"/>
      <c r="AK36" s="1204"/>
      <c r="AL36" s="1204"/>
      <c r="AM36" s="1204"/>
      <c r="AN36" s="1204"/>
      <c r="AO36" s="1204"/>
      <c r="AP36" s="1204"/>
      <c r="AQ36" s="1204"/>
      <c r="AR36" s="1204"/>
      <c r="AS36" s="1204"/>
      <c r="AT36" s="1204"/>
      <c r="AU36" s="1204"/>
      <c r="AV36" s="1204"/>
      <c r="AW36" s="1204"/>
      <c r="AX36" s="1204"/>
      <c r="AY36" s="1204"/>
      <c r="AZ36" s="1204"/>
      <c r="BA36" s="1204"/>
      <c r="BB36" s="1204"/>
      <c r="BC36" s="1204"/>
      <c r="BD36" s="1204"/>
      <c r="BE36" s="1204"/>
      <c r="BF36" s="1204"/>
    </row>
    <row r="37" spans="1:58">
      <c r="A37" s="1922"/>
      <c r="B37" s="1898" t="s">
        <v>325</v>
      </c>
      <c r="C37" s="1874">
        <v>1</v>
      </c>
      <c r="D37" s="1875">
        <v>0</v>
      </c>
      <c r="E37" s="1875">
        <v>0</v>
      </c>
      <c r="F37" s="1876">
        <v>0</v>
      </c>
      <c r="G37" s="1876">
        <v>0</v>
      </c>
      <c r="H37" s="1876">
        <v>1</v>
      </c>
      <c r="I37" s="1875">
        <v>0</v>
      </c>
      <c r="J37" s="1885">
        <v>5</v>
      </c>
      <c r="K37" s="1874">
        <v>0</v>
      </c>
      <c r="L37" s="1884">
        <v>1</v>
      </c>
      <c r="M37" s="1226" t="s">
        <v>227</v>
      </c>
      <c r="N37" s="1215">
        <v>34</v>
      </c>
      <c r="O37" s="1215">
        <v>1</v>
      </c>
      <c r="P37" s="1215">
        <v>6</v>
      </c>
      <c r="Q37" s="1215">
        <v>0</v>
      </c>
      <c r="R37" s="1215">
        <v>0</v>
      </c>
      <c r="S37" s="1215">
        <v>0</v>
      </c>
      <c r="T37" s="1215">
        <v>1</v>
      </c>
      <c r="U37" s="1215">
        <v>0</v>
      </c>
      <c r="V37" s="1215">
        <v>7</v>
      </c>
      <c r="W37" s="1219">
        <v>19</v>
      </c>
      <c r="X37" s="1204"/>
      <c r="Y37" s="1204"/>
      <c r="Z37" s="1204"/>
      <c r="AA37" s="1204"/>
      <c r="AB37" s="1204"/>
      <c r="AC37" s="1204"/>
      <c r="AD37" s="1204"/>
      <c r="AE37" s="1204"/>
      <c r="AF37" s="1204"/>
      <c r="AG37" s="1204"/>
      <c r="AH37" s="1204"/>
      <c r="AI37" s="1204"/>
      <c r="AJ37" s="1204"/>
      <c r="AK37" s="1204"/>
      <c r="AL37" s="1204"/>
      <c r="AM37" s="1204"/>
      <c r="AN37" s="1204"/>
      <c r="AO37" s="1204"/>
      <c r="AP37" s="1204"/>
      <c r="AQ37" s="1204"/>
      <c r="AR37" s="1204"/>
      <c r="AS37" s="1204"/>
      <c r="AT37" s="1204"/>
      <c r="AU37" s="1204"/>
      <c r="AV37" s="1204"/>
      <c r="AW37" s="1204"/>
      <c r="AX37" s="1204"/>
      <c r="AY37" s="1204"/>
      <c r="AZ37" s="1204"/>
      <c r="BA37" s="1204"/>
      <c r="BB37" s="1204"/>
      <c r="BC37" s="1204"/>
      <c r="BD37" s="1204"/>
      <c r="BE37" s="1204"/>
      <c r="BF37" s="1204"/>
    </row>
    <row r="38" spans="1:58">
      <c r="A38" s="1922"/>
      <c r="B38" s="1899"/>
      <c r="C38" s="1874"/>
      <c r="D38" s="1875"/>
      <c r="E38" s="1875"/>
      <c r="F38" s="1877"/>
      <c r="G38" s="1877"/>
      <c r="H38" s="1877"/>
      <c r="I38" s="1875"/>
      <c r="J38" s="1886"/>
      <c r="K38" s="1874"/>
      <c r="L38" s="1884"/>
      <c r="M38" s="1226" t="s">
        <v>49</v>
      </c>
      <c r="N38" s="1215">
        <v>1</v>
      </c>
      <c r="O38" s="1215">
        <v>1</v>
      </c>
      <c r="P38" s="1215">
        <v>0</v>
      </c>
      <c r="Q38" s="1215">
        <v>0</v>
      </c>
      <c r="R38" s="1215">
        <v>0</v>
      </c>
      <c r="S38" s="1215">
        <v>0</v>
      </c>
      <c r="T38" s="1215">
        <v>0</v>
      </c>
      <c r="U38" s="1215">
        <v>0</v>
      </c>
      <c r="V38" s="1215">
        <v>0</v>
      </c>
      <c r="W38" s="1219">
        <v>0</v>
      </c>
      <c r="X38" s="1204"/>
      <c r="Y38" s="1204"/>
      <c r="Z38" s="1204"/>
      <c r="AA38" s="1204"/>
      <c r="AB38" s="1204"/>
      <c r="AC38" s="1204"/>
      <c r="AD38" s="1204"/>
      <c r="AE38" s="1204"/>
      <c r="AF38" s="1204"/>
      <c r="AG38" s="1204"/>
      <c r="AH38" s="1204"/>
      <c r="AI38" s="1204"/>
      <c r="AJ38" s="1204"/>
      <c r="AK38" s="1204"/>
      <c r="AL38" s="1204"/>
      <c r="AM38" s="1204"/>
      <c r="AN38" s="1204"/>
      <c r="AO38" s="1204"/>
      <c r="AP38" s="1204"/>
      <c r="AQ38" s="1204"/>
      <c r="AR38" s="1204"/>
      <c r="AS38" s="1204"/>
      <c r="AT38" s="1204"/>
      <c r="AU38" s="1204"/>
      <c r="AV38" s="1204"/>
      <c r="AW38" s="1204"/>
      <c r="AX38" s="1204"/>
      <c r="AY38" s="1204"/>
      <c r="AZ38" s="1204"/>
      <c r="BA38" s="1204"/>
      <c r="BB38" s="1204"/>
      <c r="BC38" s="1204"/>
      <c r="BD38" s="1204"/>
      <c r="BE38" s="1204"/>
      <c r="BF38" s="1204"/>
    </row>
    <row r="39" spans="1:58">
      <c r="A39" s="1922"/>
      <c r="B39" s="1900"/>
      <c r="C39" s="1874"/>
      <c r="D39" s="1875"/>
      <c r="E39" s="1875"/>
      <c r="F39" s="1878"/>
      <c r="G39" s="1878"/>
      <c r="H39" s="1878"/>
      <c r="I39" s="1875"/>
      <c r="J39" s="1887"/>
      <c r="K39" s="1874"/>
      <c r="L39" s="1884"/>
      <c r="M39" s="1226" t="s">
        <v>1509</v>
      </c>
      <c r="N39" s="1215">
        <v>33</v>
      </c>
      <c r="O39" s="1215">
        <v>0</v>
      </c>
      <c r="P39" s="1215">
        <v>6</v>
      </c>
      <c r="Q39" s="1215">
        <v>0</v>
      </c>
      <c r="R39" s="1215">
        <v>0</v>
      </c>
      <c r="S39" s="1215">
        <v>0</v>
      </c>
      <c r="T39" s="1215">
        <v>1</v>
      </c>
      <c r="U39" s="1215">
        <v>0</v>
      </c>
      <c r="V39" s="1215">
        <v>7</v>
      </c>
      <c r="W39" s="1219">
        <v>19</v>
      </c>
      <c r="X39" s="1204"/>
      <c r="Y39" s="1204"/>
      <c r="Z39" s="1204"/>
      <c r="AA39" s="1204"/>
      <c r="AB39" s="1204"/>
      <c r="AC39" s="1204"/>
      <c r="AD39" s="1204"/>
      <c r="AE39" s="1204"/>
      <c r="AF39" s="1204"/>
      <c r="AG39" s="1204"/>
      <c r="AH39" s="1204"/>
      <c r="AI39" s="1204"/>
      <c r="AJ39" s="1204"/>
      <c r="AK39" s="1204"/>
      <c r="AL39" s="1204"/>
      <c r="AM39" s="1204"/>
      <c r="AN39" s="1204"/>
      <c r="AO39" s="1204"/>
      <c r="AP39" s="1204"/>
      <c r="AQ39" s="1204"/>
      <c r="AR39" s="1204"/>
      <c r="AS39" s="1204"/>
      <c r="AT39" s="1204"/>
      <c r="AU39" s="1204"/>
      <c r="AV39" s="1204"/>
      <c r="AW39" s="1204"/>
      <c r="AX39" s="1204"/>
      <c r="AY39" s="1204"/>
      <c r="AZ39" s="1204"/>
      <c r="BA39" s="1204"/>
      <c r="BB39" s="1204"/>
      <c r="BC39" s="1204"/>
      <c r="BD39" s="1204"/>
      <c r="BE39" s="1204"/>
      <c r="BF39" s="1204"/>
    </row>
    <row r="40" spans="1:58">
      <c r="A40" s="1922"/>
      <c r="B40" s="1898" t="s">
        <v>1535</v>
      </c>
      <c r="C40" s="1952">
        <v>1</v>
      </c>
      <c r="D40" s="1876">
        <v>0</v>
      </c>
      <c r="E40" s="1876">
        <v>0</v>
      </c>
      <c r="F40" s="1876">
        <v>0</v>
      </c>
      <c r="G40" s="1876">
        <v>0</v>
      </c>
      <c r="H40" s="1876">
        <v>0</v>
      </c>
      <c r="I40" s="1876">
        <v>1</v>
      </c>
      <c r="J40" s="1885">
        <v>2</v>
      </c>
      <c r="K40" s="1952">
        <v>0</v>
      </c>
      <c r="L40" s="1885">
        <v>1</v>
      </c>
      <c r="M40" s="1226" t="s">
        <v>227</v>
      </c>
      <c r="N40" s="1215">
        <v>17</v>
      </c>
      <c r="O40" s="1215">
        <v>1</v>
      </c>
      <c r="P40" s="1215">
        <v>10</v>
      </c>
      <c r="Q40" s="1215">
        <v>1</v>
      </c>
      <c r="R40" s="1215">
        <v>0</v>
      </c>
      <c r="S40" s="1215">
        <v>0</v>
      </c>
      <c r="T40" s="1215">
        <v>0</v>
      </c>
      <c r="U40" s="1215">
        <v>0</v>
      </c>
      <c r="V40" s="1215">
        <v>1</v>
      </c>
      <c r="W40" s="1219">
        <v>4</v>
      </c>
      <c r="X40" s="1204"/>
      <c r="Y40" s="1204"/>
      <c r="Z40" s="1204"/>
      <c r="AA40" s="1204"/>
      <c r="AB40" s="1204"/>
      <c r="AC40" s="1204"/>
      <c r="AD40" s="1204"/>
      <c r="AE40" s="1204"/>
      <c r="AF40" s="1204"/>
      <c r="AG40" s="1204"/>
      <c r="AH40" s="1204"/>
      <c r="AI40" s="1204"/>
      <c r="AJ40" s="1204"/>
      <c r="AK40" s="1204"/>
      <c r="AL40" s="1204"/>
      <c r="AM40" s="1204"/>
      <c r="AN40" s="1204"/>
      <c r="AO40" s="1204"/>
      <c r="AP40" s="1204"/>
      <c r="AQ40" s="1204"/>
      <c r="AR40" s="1204"/>
      <c r="AS40" s="1204"/>
      <c r="AT40" s="1204"/>
      <c r="AU40" s="1204"/>
      <c r="AV40" s="1204"/>
      <c r="AW40" s="1204"/>
      <c r="AX40" s="1204"/>
      <c r="AY40" s="1204"/>
      <c r="AZ40" s="1204"/>
      <c r="BA40" s="1204"/>
      <c r="BB40" s="1204"/>
      <c r="BC40" s="1204"/>
      <c r="BD40" s="1204"/>
      <c r="BE40" s="1204"/>
      <c r="BF40" s="1204"/>
    </row>
    <row r="41" spans="1:58">
      <c r="A41" s="1922"/>
      <c r="B41" s="1899"/>
      <c r="C41" s="1953"/>
      <c r="D41" s="1877"/>
      <c r="E41" s="1877"/>
      <c r="F41" s="1877"/>
      <c r="G41" s="1877"/>
      <c r="H41" s="1877"/>
      <c r="I41" s="1877"/>
      <c r="J41" s="1886"/>
      <c r="K41" s="1953"/>
      <c r="L41" s="1886"/>
      <c r="M41" s="1226" t="s">
        <v>49</v>
      </c>
      <c r="N41" s="1215">
        <v>4</v>
      </c>
      <c r="O41" s="1215">
        <v>0</v>
      </c>
      <c r="P41" s="1215">
        <v>2</v>
      </c>
      <c r="Q41" s="1215">
        <v>0</v>
      </c>
      <c r="R41" s="1215">
        <v>0</v>
      </c>
      <c r="S41" s="1215">
        <v>0</v>
      </c>
      <c r="T41" s="1215">
        <v>0</v>
      </c>
      <c r="U41" s="1215">
        <v>0</v>
      </c>
      <c r="V41" s="1215">
        <v>0</v>
      </c>
      <c r="W41" s="1219">
        <v>2</v>
      </c>
      <c r="X41" s="1204"/>
      <c r="Y41" s="1204"/>
      <c r="Z41" s="1204"/>
      <c r="AA41" s="1204"/>
      <c r="AB41" s="1204"/>
      <c r="AC41" s="1204"/>
      <c r="AD41" s="1204"/>
      <c r="AE41" s="1204"/>
      <c r="AF41" s="1204"/>
      <c r="AG41" s="1204"/>
      <c r="AH41" s="1204"/>
      <c r="AI41" s="1204"/>
      <c r="AJ41" s="1204"/>
      <c r="AK41" s="1204"/>
      <c r="AL41" s="1204"/>
      <c r="AM41" s="1204"/>
      <c r="AN41" s="1204"/>
      <c r="AO41" s="1204"/>
      <c r="AP41" s="1204"/>
      <c r="AQ41" s="1204"/>
      <c r="AR41" s="1204"/>
      <c r="AS41" s="1204"/>
      <c r="AT41" s="1204"/>
      <c r="AU41" s="1204"/>
      <c r="AV41" s="1204"/>
      <c r="AW41" s="1204"/>
      <c r="AX41" s="1204"/>
      <c r="AY41" s="1204"/>
      <c r="AZ41" s="1204"/>
      <c r="BA41" s="1204"/>
      <c r="BB41" s="1204"/>
      <c r="BC41" s="1204"/>
      <c r="BD41" s="1204"/>
      <c r="BE41" s="1204"/>
      <c r="BF41" s="1204"/>
    </row>
    <row r="42" spans="1:58">
      <c r="A42" s="1922"/>
      <c r="B42" s="1900"/>
      <c r="C42" s="1954"/>
      <c r="D42" s="1878"/>
      <c r="E42" s="1878"/>
      <c r="F42" s="1878"/>
      <c r="G42" s="1878"/>
      <c r="H42" s="1878"/>
      <c r="I42" s="1878"/>
      <c r="J42" s="1887"/>
      <c r="K42" s="1954"/>
      <c r="L42" s="1887"/>
      <c r="M42" s="1226" t="s">
        <v>1509</v>
      </c>
      <c r="N42" s="1215">
        <v>13</v>
      </c>
      <c r="O42" s="1215">
        <v>1</v>
      </c>
      <c r="P42" s="1215">
        <v>8</v>
      </c>
      <c r="Q42" s="1215">
        <v>1</v>
      </c>
      <c r="R42" s="1215">
        <v>0</v>
      </c>
      <c r="S42" s="1215">
        <v>0</v>
      </c>
      <c r="T42" s="1215">
        <v>0</v>
      </c>
      <c r="U42" s="1215">
        <v>0</v>
      </c>
      <c r="V42" s="1215">
        <v>1</v>
      </c>
      <c r="W42" s="1219">
        <v>2</v>
      </c>
      <c r="X42" s="1204"/>
      <c r="Y42" s="1204"/>
      <c r="Z42" s="1204"/>
      <c r="AA42" s="1204"/>
      <c r="AB42" s="1204"/>
      <c r="AC42" s="1204"/>
      <c r="AD42" s="1204"/>
      <c r="AE42" s="1204"/>
      <c r="AF42" s="1204"/>
      <c r="AG42" s="1204"/>
      <c r="AH42" s="1204"/>
      <c r="AI42" s="1204"/>
      <c r="AJ42" s="1204"/>
      <c r="AK42" s="1204"/>
      <c r="AL42" s="1204"/>
      <c r="AM42" s="1204"/>
      <c r="AN42" s="1204"/>
      <c r="AO42" s="1204"/>
      <c r="AP42" s="1204"/>
      <c r="AQ42" s="1204"/>
      <c r="AR42" s="1204"/>
      <c r="AS42" s="1204"/>
      <c r="AT42" s="1204"/>
      <c r="AU42" s="1204"/>
      <c r="AV42" s="1204"/>
      <c r="AW42" s="1204"/>
      <c r="AX42" s="1204"/>
      <c r="AY42" s="1204"/>
      <c r="AZ42" s="1204"/>
      <c r="BA42" s="1204"/>
      <c r="BB42" s="1204"/>
      <c r="BC42" s="1204"/>
      <c r="BD42" s="1204"/>
      <c r="BE42" s="1204"/>
      <c r="BF42" s="1204"/>
    </row>
    <row r="43" spans="1:58">
      <c r="A43" s="1922"/>
      <c r="B43" s="1925" t="s">
        <v>326</v>
      </c>
      <c r="C43" s="1883">
        <v>1</v>
      </c>
      <c r="D43" s="1870">
        <v>0</v>
      </c>
      <c r="E43" s="1870">
        <v>0</v>
      </c>
      <c r="F43" s="1871">
        <v>0</v>
      </c>
      <c r="G43" s="1871">
        <v>0</v>
      </c>
      <c r="H43" s="1871">
        <v>0</v>
      </c>
      <c r="I43" s="1870">
        <v>1</v>
      </c>
      <c r="J43" s="1880">
        <v>0</v>
      </c>
      <c r="K43" s="1883">
        <v>0</v>
      </c>
      <c r="L43" s="1879">
        <v>1</v>
      </c>
      <c r="M43" s="1228" t="s">
        <v>227</v>
      </c>
      <c r="N43" s="1215">
        <v>14</v>
      </c>
      <c r="O43" s="1216">
        <v>1</v>
      </c>
      <c r="P43" s="1216">
        <v>3</v>
      </c>
      <c r="Q43" s="1216">
        <v>0</v>
      </c>
      <c r="R43" s="1216">
        <v>0</v>
      </c>
      <c r="S43" s="1216">
        <v>1</v>
      </c>
      <c r="T43" s="1216">
        <v>0</v>
      </c>
      <c r="U43" s="1216">
        <v>0</v>
      </c>
      <c r="V43" s="1216">
        <v>8</v>
      </c>
      <c r="W43" s="1221">
        <v>1</v>
      </c>
      <c r="X43" s="1204"/>
      <c r="Y43" s="1204"/>
      <c r="Z43" s="1204"/>
      <c r="AA43" s="1204"/>
      <c r="AB43" s="1204"/>
      <c r="AC43" s="1204"/>
      <c r="AD43" s="1204"/>
      <c r="AE43" s="1204"/>
      <c r="AF43" s="1204"/>
      <c r="AG43" s="1204"/>
      <c r="AH43" s="1204"/>
      <c r="AI43" s="1204"/>
      <c r="AJ43" s="1204"/>
      <c r="AK43" s="1204"/>
      <c r="AL43" s="1204"/>
      <c r="AM43" s="1204"/>
      <c r="AN43" s="1204"/>
      <c r="AO43" s="1204"/>
      <c r="AP43" s="1204"/>
      <c r="AQ43" s="1204"/>
      <c r="AR43" s="1204"/>
      <c r="AS43" s="1204"/>
      <c r="AT43" s="1204"/>
      <c r="AU43" s="1204"/>
      <c r="AV43" s="1204"/>
      <c r="AW43" s="1204"/>
      <c r="AX43" s="1204"/>
      <c r="AY43" s="1204"/>
      <c r="AZ43" s="1204"/>
      <c r="BA43" s="1204"/>
      <c r="BB43" s="1204"/>
      <c r="BC43" s="1204"/>
      <c r="BD43" s="1204"/>
      <c r="BE43" s="1204"/>
      <c r="BF43" s="1204"/>
    </row>
    <row r="44" spans="1:58">
      <c r="A44" s="1922"/>
      <c r="B44" s="1926"/>
      <c r="C44" s="1883"/>
      <c r="D44" s="1870"/>
      <c r="E44" s="1870"/>
      <c r="F44" s="1872"/>
      <c r="G44" s="1872"/>
      <c r="H44" s="1872"/>
      <c r="I44" s="1870"/>
      <c r="J44" s="1881"/>
      <c r="K44" s="1883"/>
      <c r="L44" s="1879"/>
      <c r="M44" s="1228" t="s">
        <v>49</v>
      </c>
      <c r="N44" s="1215">
        <v>0</v>
      </c>
      <c r="O44" s="1216">
        <v>0</v>
      </c>
      <c r="P44" s="1216">
        <v>0</v>
      </c>
      <c r="Q44" s="1216">
        <v>0</v>
      </c>
      <c r="R44" s="1216">
        <v>0</v>
      </c>
      <c r="S44" s="1216">
        <v>0</v>
      </c>
      <c r="T44" s="1216">
        <v>0</v>
      </c>
      <c r="U44" s="1216">
        <v>0</v>
      </c>
      <c r="V44" s="1216">
        <v>0</v>
      </c>
      <c r="W44" s="1221">
        <v>0</v>
      </c>
      <c r="X44" s="1204"/>
      <c r="Y44" s="1204"/>
      <c r="Z44" s="1204"/>
      <c r="AA44" s="1204"/>
      <c r="AB44" s="1204"/>
      <c r="AC44" s="1204"/>
      <c r="AD44" s="1204"/>
      <c r="AE44" s="1204"/>
      <c r="AF44" s="1204"/>
      <c r="AG44" s="1204"/>
      <c r="AH44" s="1204"/>
      <c r="AI44" s="1204"/>
      <c r="AJ44" s="1204"/>
      <c r="AK44" s="1204"/>
      <c r="AL44" s="1204"/>
      <c r="AM44" s="1204"/>
      <c r="AN44" s="1204"/>
      <c r="AO44" s="1204"/>
      <c r="AP44" s="1204"/>
      <c r="AQ44" s="1204"/>
      <c r="AR44" s="1204"/>
      <c r="AS44" s="1204"/>
      <c r="AT44" s="1204"/>
      <c r="AU44" s="1204"/>
      <c r="AV44" s="1204"/>
      <c r="AW44" s="1204"/>
      <c r="AX44" s="1204"/>
      <c r="AY44" s="1204"/>
      <c r="AZ44" s="1204"/>
      <c r="BA44" s="1204"/>
      <c r="BB44" s="1204"/>
      <c r="BC44" s="1204"/>
      <c r="BD44" s="1204"/>
      <c r="BE44" s="1204"/>
      <c r="BF44" s="1204"/>
    </row>
    <row r="45" spans="1:58">
      <c r="A45" s="1922"/>
      <c r="B45" s="1927"/>
      <c r="C45" s="1883"/>
      <c r="D45" s="1870"/>
      <c r="E45" s="1870"/>
      <c r="F45" s="1873"/>
      <c r="G45" s="1873"/>
      <c r="H45" s="1873"/>
      <c r="I45" s="1870"/>
      <c r="J45" s="1882"/>
      <c r="K45" s="1883"/>
      <c r="L45" s="1879"/>
      <c r="M45" s="1228" t="s">
        <v>1509</v>
      </c>
      <c r="N45" s="1215">
        <v>14</v>
      </c>
      <c r="O45" s="1216">
        <v>1</v>
      </c>
      <c r="P45" s="1216">
        <v>3</v>
      </c>
      <c r="Q45" s="1216">
        <v>0</v>
      </c>
      <c r="R45" s="1216">
        <v>0</v>
      </c>
      <c r="S45" s="1216">
        <v>1</v>
      </c>
      <c r="T45" s="1216">
        <v>0</v>
      </c>
      <c r="U45" s="1216">
        <v>0</v>
      </c>
      <c r="V45" s="1216">
        <v>8</v>
      </c>
      <c r="W45" s="1221">
        <v>1</v>
      </c>
      <c r="X45" s="1204"/>
      <c r="Y45" s="1204"/>
      <c r="Z45" s="1204"/>
      <c r="AA45" s="1204"/>
      <c r="AB45" s="1204"/>
      <c r="AC45" s="1204"/>
      <c r="AD45" s="1204"/>
      <c r="AE45" s="1204"/>
      <c r="AF45" s="1204"/>
      <c r="AG45" s="1204"/>
      <c r="AH45" s="1204"/>
      <c r="AI45" s="1204"/>
      <c r="AJ45" s="1204"/>
      <c r="AK45" s="1204"/>
      <c r="AL45" s="1204"/>
      <c r="AM45" s="1204"/>
      <c r="AN45" s="1204"/>
      <c r="AO45" s="1204"/>
      <c r="AP45" s="1204"/>
      <c r="AQ45" s="1204"/>
      <c r="AR45" s="1204"/>
      <c r="AS45" s="1204"/>
      <c r="AT45" s="1204"/>
      <c r="AU45" s="1204"/>
      <c r="AV45" s="1204"/>
      <c r="AW45" s="1204"/>
      <c r="AX45" s="1204"/>
      <c r="AY45" s="1204"/>
      <c r="AZ45" s="1204"/>
      <c r="BA45" s="1204"/>
      <c r="BB45" s="1204"/>
      <c r="BC45" s="1204"/>
      <c r="BD45" s="1204"/>
      <c r="BE45" s="1204"/>
      <c r="BF45" s="1204"/>
    </row>
    <row r="46" spans="1:58">
      <c r="A46" s="1922"/>
      <c r="B46" s="1898" t="s">
        <v>327</v>
      </c>
      <c r="C46" s="1874">
        <v>1</v>
      </c>
      <c r="D46" s="1875">
        <v>0</v>
      </c>
      <c r="E46" s="1875">
        <v>0</v>
      </c>
      <c r="F46" s="1876">
        <v>0</v>
      </c>
      <c r="G46" s="1876">
        <v>0</v>
      </c>
      <c r="H46" s="1876">
        <v>1</v>
      </c>
      <c r="I46" s="1875">
        <v>0</v>
      </c>
      <c r="J46" s="1885">
        <v>1</v>
      </c>
      <c r="K46" s="1874">
        <v>0</v>
      </c>
      <c r="L46" s="1884">
        <v>1</v>
      </c>
      <c r="M46" s="1226" t="s">
        <v>227</v>
      </c>
      <c r="N46" s="1215">
        <v>21</v>
      </c>
      <c r="O46" s="1215">
        <v>1</v>
      </c>
      <c r="P46" s="1215">
        <v>3</v>
      </c>
      <c r="Q46" s="1215">
        <v>0</v>
      </c>
      <c r="R46" s="1215">
        <v>0</v>
      </c>
      <c r="S46" s="1215">
        <v>0</v>
      </c>
      <c r="T46" s="1215">
        <v>1</v>
      </c>
      <c r="U46" s="1215">
        <v>0</v>
      </c>
      <c r="V46" s="1215">
        <v>13</v>
      </c>
      <c r="W46" s="1219">
        <v>3</v>
      </c>
      <c r="X46" s="1204"/>
      <c r="Y46" s="1204"/>
      <c r="Z46" s="1204"/>
      <c r="AA46" s="1204"/>
      <c r="AB46" s="1204"/>
      <c r="AC46" s="1204"/>
      <c r="AD46" s="1204"/>
      <c r="AE46" s="1204"/>
      <c r="AF46" s="1204"/>
      <c r="AG46" s="1204"/>
      <c r="AH46" s="1204"/>
      <c r="AI46" s="1204"/>
      <c r="AJ46" s="1204"/>
      <c r="AK46" s="1204"/>
      <c r="AL46" s="1204"/>
      <c r="AM46" s="1204"/>
      <c r="AN46" s="1204"/>
      <c r="AO46" s="1204"/>
      <c r="AP46" s="1204"/>
      <c r="AQ46" s="1204"/>
      <c r="AR46" s="1204"/>
      <c r="AS46" s="1204"/>
      <c r="AT46" s="1204"/>
      <c r="AU46" s="1204"/>
      <c r="AV46" s="1204"/>
      <c r="AW46" s="1204"/>
      <c r="AX46" s="1204"/>
      <c r="AY46" s="1204"/>
      <c r="AZ46" s="1204"/>
      <c r="BA46" s="1204"/>
      <c r="BB46" s="1204"/>
      <c r="BC46" s="1204"/>
      <c r="BD46" s="1204"/>
      <c r="BE46" s="1204"/>
      <c r="BF46" s="1204"/>
    </row>
    <row r="47" spans="1:58">
      <c r="A47" s="1922"/>
      <c r="B47" s="1899"/>
      <c r="C47" s="1874"/>
      <c r="D47" s="1875"/>
      <c r="E47" s="1875"/>
      <c r="F47" s="1877"/>
      <c r="G47" s="1877"/>
      <c r="H47" s="1877"/>
      <c r="I47" s="1875"/>
      <c r="J47" s="1886"/>
      <c r="K47" s="1874"/>
      <c r="L47" s="1884"/>
      <c r="M47" s="1226" t="s">
        <v>49</v>
      </c>
      <c r="N47" s="1215">
        <v>0</v>
      </c>
      <c r="O47" s="1215">
        <v>0</v>
      </c>
      <c r="P47" s="1215">
        <v>0</v>
      </c>
      <c r="Q47" s="1215">
        <v>0</v>
      </c>
      <c r="R47" s="1215">
        <v>0</v>
      </c>
      <c r="S47" s="1215">
        <v>0</v>
      </c>
      <c r="T47" s="1215">
        <v>0</v>
      </c>
      <c r="U47" s="1215">
        <v>0</v>
      </c>
      <c r="V47" s="1215">
        <v>0</v>
      </c>
      <c r="W47" s="1219">
        <v>0</v>
      </c>
      <c r="X47" s="1204"/>
      <c r="Y47" s="1204"/>
      <c r="Z47" s="1204"/>
      <c r="AA47" s="1204"/>
      <c r="AB47" s="1204"/>
      <c r="AC47" s="1204"/>
      <c r="AD47" s="1204"/>
      <c r="AE47" s="1204"/>
      <c r="AF47" s="1204"/>
      <c r="AG47" s="1204"/>
      <c r="AH47" s="1204"/>
      <c r="AI47" s="1204"/>
      <c r="AJ47" s="1204"/>
      <c r="AK47" s="1204"/>
      <c r="AL47" s="1204"/>
      <c r="AM47" s="1204"/>
      <c r="AN47" s="1204"/>
      <c r="AO47" s="1204"/>
      <c r="AP47" s="1204"/>
      <c r="AQ47" s="1204"/>
      <c r="AR47" s="1204"/>
      <c r="AS47" s="1204"/>
      <c r="AT47" s="1204"/>
      <c r="AU47" s="1204"/>
      <c r="AV47" s="1204"/>
      <c r="AW47" s="1204"/>
      <c r="AX47" s="1204"/>
      <c r="AY47" s="1204"/>
      <c r="AZ47" s="1204"/>
      <c r="BA47" s="1204"/>
      <c r="BB47" s="1204"/>
      <c r="BC47" s="1204"/>
      <c r="BD47" s="1204"/>
      <c r="BE47" s="1204"/>
      <c r="BF47" s="1204"/>
    </row>
    <row r="48" spans="1:58">
      <c r="A48" s="1922"/>
      <c r="B48" s="1900"/>
      <c r="C48" s="1874"/>
      <c r="D48" s="1875"/>
      <c r="E48" s="1875"/>
      <c r="F48" s="1878"/>
      <c r="G48" s="1878"/>
      <c r="H48" s="1878"/>
      <c r="I48" s="1875"/>
      <c r="J48" s="1887"/>
      <c r="K48" s="1874"/>
      <c r="L48" s="1884"/>
      <c r="M48" s="1226" t="s">
        <v>1509</v>
      </c>
      <c r="N48" s="1215">
        <v>21</v>
      </c>
      <c r="O48" s="1215">
        <v>1</v>
      </c>
      <c r="P48" s="1215">
        <v>3</v>
      </c>
      <c r="Q48" s="1215">
        <v>0</v>
      </c>
      <c r="R48" s="1215">
        <v>0</v>
      </c>
      <c r="S48" s="1215">
        <v>0</v>
      </c>
      <c r="T48" s="1215">
        <v>1</v>
      </c>
      <c r="U48" s="1215">
        <v>0</v>
      </c>
      <c r="V48" s="1215">
        <v>13</v>
      </c>
      <c r="W48" s="1219">
        <v>3</v>
      </c>
      <c r="X48" s="1204"/>
      <c r="Y48" s="1204"/>
      <c r="Z48" s="1204"/>
      <c r="AA48" s="1204"/>
      <c r="AB48" s="1204"/>
      <c r="AC48" s="1204"/>
      <c r="AD48" s="1204"/>
      <c r="AE48" s="1204"/>
      <c r="AF48" s="1204"/>
      <c r="AG48" s="1204"/>
      <c r="AH48" s="1204"/>
      <c r="AI48" s="1204"/>
      <c r="AJ48" s="1204"/>
      <c r="AK48" s="1204"/>
      <c r="AL48" s="1204"/>
      <c r="AM48" s="1204"/>
      <c r="AN48" s="1204"/>
      <c r="AO48" s="1204"/>
      <c r="AP48" s="1204"/>
      <c r="AQ48" s="1204"/>
      <c r="AR48" s="1204"/>
      <c r="AS48" s="1204"/>
      <c r="AT48" s="1204"/>
      <c r="AU48" s="1204"/>
      <c r="AV48" s="1204"/>
      <c r="AW48" s="1204"/>
      <c r="AX48" s="1204"/>
      <c r="AY48" s="1204"/>
      <c r="AZ48" s="1204"/>
      <c r="BA48" s="1204"/>
      <c r="BB48" s="1204"/>
      <c r="BC48" s="1204"/>
      <c r="BD48" s="1204"/>
      <c r="BE48" s="1204"/>
      <c r="BF48" s="1204"/>
    </row>
    <row r="49" spans="1:58">
      <c r="A49" s="1922"/>
      <c r="B49" s="1898" t="s">
        <v>328</v>
      </c>
      <c r="C49" s="1874">
        <v>1</v>
      </c>
      <c r="D49" s="1875">
        <v>0</v>
      </c>
      <c r="E49" s="1875">
        <v>1</v>
      </c>
      <c r="F49" s="1876">
        <v>0</v>
      </c>
      <c r="G49" s="1876">
        <v>0</v>
      </c>
      <c r="H49" s="1876">
        <v>0</v>
      </c>
      <c r="I49" s="1875">
        <v>0</v>
      </c>
      <c r="J49" s="1885">
        <v>0</v>
      </c>
      <c r="K49" s="1874">
        <v>0</v>
      </c>
      <c r="L49" s="1884">
        <v>1</v>
      </c>
      <c r="M49" s="1226" t="s">
        <v>227</v>
      </c>
      <c r="N49" s="1215">
        <v>23</v>
      </c>
      <c r="O49" s="1215">
        <v>1</v>
      </c>
      <c r="P49" s="1215">
        <v>3</v>
      </c>
      <c r="Q49" s="1215">
        <v>0</v>
      </c>
      <c r="R49" s="1215">
        <v>0</v>
      </c>
      <c r="S49" s="1215">
        <v>0</v>
      </c>
      <c r="T49" s="1215">
        <v>1</v>
      </c>
      <c r="U49" s="1215">
        <v>0</v>
      </c>
      <c r="V49" s="1215">
        <v>18</v>
      </c>
      <c r="W49" s="1219">
        <v>0</v>
      </c>
      <c r="X49" s="1204"/>
      <c r="Y49" s="1204"/>
      <c r="Z49" s="1204"/>
      <c r="AA49" s="1204"/>
      <c r="AB49" s="1204"/>
      <c r="AC49" s="1204"/>
      <c r="AD49" s="1204"/>
      <c r="AE49" s="1204"/>
      <c r="AF49" s="1204"/>
      <c r="AG49" s="1204"/>
      <c r="AH49" s="1204"/>
      <c r="AI49" s="1204"/>
      <c r="AJ49" s="1204"/>
      <c r="AK49" s="1204"/>
      <c r="AL49" s="1204"/>
      <c r="AM49" s="1204"/>
      <c r="AN49" s="1204"/>
      <c r="AO49" s="1204"/>
      <c r="AP49" s="1204"/>
      <c r="AQ49" s="1204"/>
      <c r="AR49" s="1204"/>
      <c r="AS49" s="1204"/>
      <c r="AT49" s="1204"/>
      <c r="AU49" s="1204"/>
      <c r="AV49" s="1204"/>
      <c r="AW49" s="1204"/>
      <c r="AX49" s="1204"/>
      <c r="AY49" s="1204"/>
      <c r="AZ49" s="1204"/>
      <c r="BA49" s="1204"/>
      <c r="BB49" s="1204"/>
      <c r="BC49" s="1204"/>
      <c r="BD49" s="1204"/>
      <c r="BE49" s="1204"/>
      <c r="BF49" s="1204"/>
    </row>
    <row r="50" spans="1:58">
      <c r="A50" s="1922"/>
      <c r="B50" s="1899"/>
      <c r="C50" s="1874"/>
      <c r="D50" s="1875"/>
      <c r="E50" s="1875"/>
      <c r="F50" s="1877"/>
      <c r="G50" s="1877"/>
      <c r="H50" s="1877"/>
      <c r="I50" s="1875"/>
      <c r="J50" s="1886"/>
      <c r="K50" s="1874"/>
      <c r="L50" s="1884"/>
      <c r="M50" s="1226" t="s">
        <v>49</v>
      </c>
      <c r="N50" s="1215">
        <v>0</v>
      </c>
      <c r="O50" s="1215">
        <v>0</v>
      </c>
      <c r="P50" s="1215">
        <v>0</v>
      </c>
      <c r="Q50" s="1215">
        <v>0</v>
      </c>
      <c r="R50" s="1215">
        <v>0</v>
      </c>
      <c r="S50" s="1215">
        <v>0</v>
      </c>
      <c r="T50" s="1215">
        <v>0</v>
      </c>
      <c r="U50" s="1215">
        <v>0</v>
      </c>
      <c r="V50" s="1215">
        <v>0</v>
      </c>
      <c r="W50" s="1219">
        <v>0</v>
      </c>
      <c r="X50" s="1204"/>
      <c r="Y50" s="1204"/>
      <c r="Z50" s="1204"/>
      <c r="AA50" s="1204"/>
      <c r="AB50" s="1204"/>
      <c r="AC50" s="1204"/>
      <c r="AD50" s="1204"/>
      <c r="AE50" s="1204"/>
      <c r="AF50" s="1204"/>
      <c r="AG50" s="1204"/>
      <c r="AH50" s="1204"/>
      <c r="AI50" s="1204"/>
      <c r="AJ50" s="1204"/>
      <c r="AK50" s="1204"/>
      <c r="AL50" s="1204"/>
      <c r="AM50" s="1204"/>
      <c r="AN50" s="1204"/>
      <c r="AO50" s="1204"/>
      <c r="AP50" s="1204"/>
      <c r="AQ50" s="1204"/>
      <c r="AR50" s="1204"/>
      <c r="AS50" s="1204"/>
      <c r="AT50" s="1204"/>
      <c r="AU50" s="1204"/>
      <c r="AV50" s="1204"/>
      <c r="AW50" s="1204"/>
      <c r="AX50" s="1204"/>
      <c r="AY50" s="1204"/>
      <c r="AZ50" s="1204"/>
      <c r="BA50" s="1204"/>
      <c r="BB50" s="1204"/>
      <c r="BC50" s="1204"/>
      <c r="BD50" s="1204"/>
      <c r="BE50" s="1204"/>
      <c r="BF50" s="1204"/>
    </row>
    <row r="51" spans="1:58">
      <c r="A51" s="1922"/>
      <c r="B51" s="1900"/>
      <c r="C51" s="1874"/>
      <c r="D51" s="1875"/>
      <c r="E51" s="1875"/>
      <c r="F51" s="1878"/>
      <c r="G51" s="1878"/>
      <c r="H51" s="1878"/>
      <c r="I51" s="1875"/>
      <c r="J51" s="1887"/>
      <c r="K51" s="1874"/>
      <c r="L51" s="1884"/>
      <c r="M51" s="1226" t="s">
        <v>1509</v>
      </c>
      <c r="N51" s="1215">
        <v>23</v>
      </c>
      <c r="O51" s="1215">
        <v>1</v>
      </c>
      <c r="P51" s="1215">
        <v>3</v>
      </c>
      <c r="Q51" s="1215">
        <v>0</v>
      </c>
      <c r="R51" s="1215">
        <v>0</v>
      </c>
      <c r="S51" s="1215">
        <v>0</v>
      </c>
      <c r="T51" s="1215">
        <v>1</v>
      </c>
      <c r="U51" s="1215">
        <v>0</v>
      </c>
      <c r="V51" s="1215">
        <v>18</v>
      </c>
      <c r="W51" s="1219">
        <v>0</v>
      </c>
      <c r="X51" s="1204"/>
      <c r="Y51" s="1204"/>
      <c r="Z51" s="1204"/>
      <c r="AA51" s="1204"/>
      <c r="AB51" s="1204"/>
      <c r="AC51" s="1204"/>
      <c r="AD51" s="1204"/>
      <c r="AE51" s="1204"/>
      <c r="AF51" s="1204"/>
      <c r="AG51" s="1204"/>
      <c r="AH51" s="1204"/>
      <c r="AI51" s="1204"/>
      <c r="AJ51" s="1204"/>
      <c r="AK51" s="1204"/>
      <c r="AL51" s="1204"/>
      <c r="AM51" s="1204"/>
      <c r="AN51" s="1204"/>
      <c r="AO51" s="1204"/>
      <c r="AP51" s="1204"/>
      <c r="AQ51" s="1204"/>
      <c r="AR51" s="1204"/>
      <c r="AS51" s="1204"/>
      <c r="AT51" s="1204"/>
      <c r="AU51" s="1204"/>
      <c r="AV51" s="1204"/>
      <c r="AW51" s="1204"/>
      <c r="AX51" s="1204"/>
      <c r="AY51" s="1204"/>
      <c r="AZ51" s="1204"/>
      <c r="BA51" s="1204"/>
      <c r="BB51" s="1204"/>
      <c r="BC51" s="1204"/>
      <c r="BD51" s="1204"/>
      <c r="BE51" s="1204"/>
      <c r="BF51" s="1204"/>
    </row>
    <row r="52" spans="1:58">
      <c r="A52" s="1922"/>
      <c r="B52" s="1888" t="s">
        <v>329</v>
      </c>
      <c r="C52" s="1874">
        <v>1</v>
      </c>
      <c r="D52" s="1875">
        <v>0</v>
      </c>
      <c r="E52" s="1875">
        <v>0</v>
      </c>
      <c r="F52" s="1876">
        <v>0</v>
      </c>
      <c r="G52" s="1876">
        <v>0</v>
      </c>
      <c r="H52" s="1876">
        <v>1</v>
      </c>
      <c r="I52" s="1875">
        <v>0</v>
      </c>
      <c r="J52" s="1885">
        <v>0</v>
      </c>
      <c r="K52" s="1874">
        <v>0</v>
      </c>
      <c r="L52" s="1884">
        <v>1</v>
      </c>
      <c r="M52" s="1226" t="s">
        <v>227</v>
      </c>
      <c r="N52" s="1215">
        <v>28</v>
      </c>
      <c r="O52" s="1215">
        <v>1</v>
      </c>
      <c r="P52" s="1215">
        <v>4</v>
      </c>
      <c r="Q52" s="1215">
        <v>0</v>
      </c>
      <c r="R52" s="1215">
        <v>0</v>
      </c>
      <c r="S52" s="1215">
        <v>0</v>
      </c>
      <c r="T52" s="1215">
        <v>0</v>
      </c>
      <c r="U52" s="1215">
        <v>0</v>
      </c>
      <c r="V52" s="1215">
        <v>23</v>
      </c>
      <c r="W52" s="1219">
        <v>0</v>
      </c>
      <c r="X52" s="1204"/>
      <c r="Y52" s="1204"/>
      <c r="Z52" s="1204"/>
      <c r="AA52" s="1204"/>
      <c r="AB52" s="1204"/>
      <c r="AC52" s="1204"/>
      <c r="AD52" s="1204"/>
      <c r="AE52" s="1204"/>
      <c r="AF52" s="1204"/>
      <c r="AG52" s="1204"/>
      <c r="AH52" s="1204"/>
      <c r="AI52" s="1204"/>
      <c r="AJ52" s="1204"/>
      <c r="AK52" s="1204"/>
      <c r="AL52" s="1204"/>
      <c r="AM52" s="1204"/>
      <c r="AN52" s="1204"/>
      <c r="AO52" s="1204"/>
      <c r="AP52" s="1204"/>
      <c r="AQ52" s="1204"/>
      <c r="AR52" s="1204"/>
      <c r="AS52" s="1204"/>
      <c r="AT52" s="1204"/>
      <c r="AU52" s="1204"/>
      <c r="AV52" s="1204"/>
      <c r="AW52" s="1204"/>
      <c r="AX52" s="1204"/>
      <c r="AY52" s="1204"/>
      <c r="AZ52" s="1204"/>
      <c r="BA52" s="1204"/>
      <c r="BB52" s="1204"/>
      <c r="BC52" s="1204"/>
      <c r="BD52" s="1204"/>
      <c r="BE52" s="1204"/>
      <c r="BF52" s="1204"/>
    </row>
    <row r="53" spans="1:58">
      <c r="A53" s="1922"/>
      <c r="B53" s="1889"/>
      <c r="C53" s="1874"/>
      <c r="D53" s="1875"/>
      <c r="E53" s="1875"/>
      <c r="F53" s="1877"/>
      <c r="G53" s="1877"/>
      <c r="H53" s="1877"/>
      <c r="I53" s="1875"/>
      <c r="J53" s="1886"/>
      <c r="K53" s="1874"/>
      <c r="L53" s="1884"/>
      <c r="M53" s="1226" t="s">
        <v>49</v>
      </c>
      <c r="N53" s="1215">
        <v>2</v>
      </c>
      <c r="O53" s="1215">
        <v>0</v>
      </c>
      <c r="P53" s="1215">
        <v>1</v>
      </c>
      <c r="Q53" s="1215">
        <v>0</v>
      </c>
      <c r="R53" s="1215">
        <v>0</v>
      </c>
      <c r="S53" s="1215">
        <v>0</v>
      </c>
      <c r="T53" s="1215">
        <v>0</v>
      </c>
      <c r="U53" s="1215">
        <v>0</v>
      </c>
      <c r="V53" s="1215">
        <v>1</v>
      </c>
      <c r="W53" s="1219">
        <v>0</v>
      </c>
      <c r="X53" s="1204"/>
      <c r="Y53" s="1204"/>
      <c r="Z53" s="1204"/>
      <c r="AA53" s="1204"/>
      <c r="AB53" s="1204"/>
      <c r="AC53" s="1204"/>
      <c r="AD53" s="1204"/>
      <c r="AE53" s="1204"/>
      <c r="AF53" s="1204"/>
      <c r="AG53" s="1204"/>
      <c r="AH53" s="1204"/>
      <c r="AI53" s="1204"/>
      <c r="AJ53" s="1204"/>
      <c r="AK53" s="1204"/>
      <c r="AL53" s="1204"/>
      <c r="AM53" s="1204"/>
      <c r="AN53" s="1204"/>
      <c r="AO53" s="1204"/>
      <c r="AP53" s="1204"/>
      <c r="AQ53" s="1204"/>
      <c r="AR53" s="1204"/>
      <c r="AS53" s="1204"/>
      <c r="AT53" s="1204"/>
      <c r="AU53" s="1204"/>
      <c r="AV53" s="1204"/>
      <c r="AW53" s="1204"/>
      <c r="AX53" s="1204"/>
      <c r="AY53" s="1204"/>
      <c r="AZ53" s="1204"/>
      <c r="BA53" s="1204"/>
      <c r="BB53" s="1204"/>
      <c r="BC53" s="1204"/>
      <c r="BD53" s="1204"/>
      <c r="BE53" s="1204"/>
      <c r="BF53" s="1204"/>
    </row>
    <row r="54" spans="1:58">
      <c r="A54" s="1922"/>
      <c r="B54" s="1890"/>
      <c r="C54" s="1874"/>
      <c r="D54" s="1875"/>
      <c r="E54" s="1875"/>
      <c r="F54" s="1878"/>
      <c r="G54" s="1878"/>
      <c r="H54" s="1878"/>
      <c r="I54" s="1875"/>
      <c r="J54" s="1887"/>
      <c r="K54" s="1874"/>
      <c r="L54" s="1884"/>
      <c r="M54" s="1226" t="s">
        <v>1509</v>
      </c>
      <c r="N54" s="1215">
        <v>26</v>
      </c>
      <c r="O54" s="1215">
        <v>1</v>
      </c>
      <c r="P54" s="1215">
        <v>3</v>
      </c>
      <c r="Q54" s="1215">
        <v>0</v>
      </c>
      <c r="R54" s="1215">
        <v>0</v>
      </c>
      <c r="S54" s="1215">
        <v>0</v>
      </c>
      <c r="T54" s="1215">
        <v>0</v>
      </c>
      <c r="U54" s="1215">
        <v>0</v>
      </c>
      <c r="V54" s="1215">
        <v>22</v>
      </c>
      <c r="W54" s="1219">
        <v>0</v>
      </c>
      <c r="X54" s="1204"/>
      <c r="Y54" s="1204"/>
      <c r="Z54" s="1204"/>
      <c r="AA54" s="1204"/>
      <c r="AB54" s="1204"/>
      <c r="AC54" s="1204"/>
      <c r="AD54" s="1204"/>
      <c r="AE54" s="1204"/>
      <c r="AF54" s="1204"/>
      <c r="AG54" s="1204"/>
      <c r="AH54" s="1204"/>
      <c r="AI54" s="1204"/>
      <c r="AJ54" s="1204"/>
      <c r="AK54" s="1204"/>
      <c r="AL54" s="1204"/>
      <c r="AM54" s="1204"/>
      <c r="AN54" s="1204"/>
      <c r="AO54" s="1204"/>
      <c r="AP54" s="1204"/>
      <c r="AQ54" s="1204"/>
      <c r="AR54" s="1204"/>
      <c r="AS54" s="1204"/>
      <c r="AT54" s="1204"/>
      <c r="AU54" s="1204"/>
      <c r="AV54" s="1204"/>
      <c r="AW54" s="1204"/>
      <c r="AX54" s="1204"/>
      <c r="AY54" s="1204"/>
      <c r="AZ54" s="1204"/>
      <c r="BA54" s="1204"/>
      <c r="BB54" s="1204"/>
      <c r="BC54" s="1204"/>
      <c r="BD54" s="1204"/>
      <c r="BE54" s="1204"/>
      <c r="BF54" s="1204"/>
    </row>
    <row r="55" spans="1:58">
      <c r="A55" s="1922"/>
      <c r="B55" s="1898" t="s">
        <v>330</v>
      </c>
      <c r="C55" s="1874">
        <v>1</v>
      </c>
      <c r="D55" s="1875">
        <v>0</v>
      </c>
      <c r="E55" s="1875">
        <v>0</v>
      </c>
      <c r="F55" s="1876">
        <v>0</v>
      </c>
      <c r="G55" s="1876">
        <v>0</v>
      </c>
      <c r="H55" s="1876">
        <v>1</v>
      </c>
      <c r="I55" s="1875">
        <v>0</v>
      </c>
      <c r="J55" s="1885">
        <v>0</v>
      </c>
      <c r="K55" s="1874">
        <v>0</v>
      </c>
      <c r="L55" s="1884">
        <v>1</v>
      </c>
      <c r="M55" s="1226" t="s">
        <v>227</v>
      </c>
      <c r="N55" s="1215">
        <v>21</v>
      </c>
      <c r="O55" s="1215">
        <v>1</v>
      </c>
      <c r="P55" s="1215">
        <v>5</v>
      </c>
      <c r="Q55" s="1215">
        <v>1</v>
      </c>
      <c r="R55" s="1215">
        <v>0</v>
      </c>
      <c r="S55" s="1215">
        <v>0</v>
      </c>
      <c r="T55" s="1215">
        <v>0</v>
      </c>
      <c r="U55" s="1215">
        <v>0</v>
      </c>
      <c r="V55" s="1215">
        <v>11</v>
      </c>
      <c r="W55" s="1219">
        <v>3</v>
      </c>
      <c r="X55" s="1204"/>
      <c r="Y55" s="1204"/>
      <c r="Z55" s="1204"/>
      <c r="AA55" s="1204"/>
      <c r="AB55" s="1204"/>
      <c r="AC55" s="1204"/>
      <c r="AD55" s="1204"/>
      <c r="AE55" s="1204"/>
      <c r="AF55" s="1204"/>
      <c r="AG55" s="1204"/>
      <c r="AH55" s="1204"/>
      <c r="AI55" s="1204"/>
      <c r="AJ55" s="1204"/>
      <c r="AK55" s="1204"/>
      <c r="AL55" s="1204"/>
      <c r="AM55" s="1204"/>
      <c r="AN55" s="1204"/>
      <c r="AO55" s="1204"/>
      <c r="AP55" s="1204"/>
      <c r="AQ55" s="1204"/>
      <c r="AR55" s="1204"/>
      <c r="AS55" s="1204"/>
      <c r="AT55" s="1204"/>
      <c r="AU55" s="1204"/>
      <c r="AV55" s="1204"/>
      <c r="AW55" s="1204"/>
      <c r="AX55" s="1204"/>
      <c r="AY55" s="1204"/>
      <c r="AZ55" s="1204"/>
      <c r="BA55" s="1204"/>
      <c r="BB55" s="1204"/>
      <c r="BC55" s="1204"/>
      <c r="BD55" s="1204"/>
      <c r="BE55" s="1204"/>
      <c r="BF55" s="1204"/>
    </row>
    <row r="56" spans="1:58">
      <c r="A56" s="1922"/>
      <c r="B56" s="1899"/>
      <c r="C56" s="1874"/>
      <c r="D56" s="1875"/>
      <c r="E56" s="1875"/>
      <c r="F56" s="1877"/>
      <c r="G56" s="1877"/>
      <c r="H56" s="1877"/>
      <c r="I56" s="1875"/>
      <c r="J56" s="1886"/>
      <c r="K56" s="1874"/>
      <c r="L56" s="1884"/>
      <c r="M56" s="1226" t="s">
        <v>49</v>
      </c>
      <c r="N56" s="1215">
        <v>2</v>
      </c>
      <c r="O56" s="1215">
        <v>0</v>
      </c>
      <c r="P56" s="1215">
        <v>0</v>
      </c>
      <c r="Q56" s="1215">
        <v>1</v>
      </c>
      <c r="R56" s="1215">
        <v>0</v>
      </c>
      <c r="S56" s="1215">
        <v>0</v>
      </c>
      <c r="T56" s="1215">
        <v>0</v>
      </c>
      <c r="U56" s="1215">
        <v>0</v>
      </c>
      <c r="V56" s="1215">
        <v>0</v>
      </c>
      <c r="W56" s="1219">
        <v>1</v>
      </c>
      <c r="X56" s="1204"/>
      <c r="Y56" s="1204"/>
      <c r="Z56" s="1204"/>
      <c r="AA56" s="1204"/>
      <c r="AB56" s="1204"/>
      <c r="AC56" s="1204"/>
      <c r="AD56" s="1204"/>
      <c r="AE56" s="1204"/>
      <c r="AF56" s="1204"/>
      <c r="AG56" s="1204"/>
      <c r="AH56" s="1204"/>
      <c r="AI56" s="1204"/>
      <c r="AJ56" s="1204"/>
      <c r="AK56" s="1204"/>
      <c r="AL56" s="1204"/>
      <c r="AM56" s="1204"/>
      <c r="AN56" s="1204"/>
      <c r="AO56" s="1204"/>
      <c r="AP56" s="1204"/>
      <c r="AQ56" s="1204"/>
      <c r="AR56" s="1204"/>
      <c r="AS56" s="1204"/>
      <c r="AT56" s="1204"/>
      <c r="AU56" s="1204"/>
      <c r="AV56" s="1204"/>
      <c r="AW56" s="1204"/>
      <c r="AX56" s="1204"/>
      <c r="AY56" s="1204"/>
      <c r="AZ56" s="1204"/>
      <c r="BA56" s="1204"/>
      <c r="BB56" s="1204"/>
      <c r="BC56" s="1204"/>
      <c r="BD56" s="1204"/>
      <c r="BE56" s="1204"/>
      <c r="BF56" s="1204"/>
    </row>
    <row r="57" spans="1:58">
      <c r="A57" s="1922"/>
      <c r="B57" s="1900"/>
      <c r="C57" s="1874"/>
      <c r="D57" s="1875"/>
      <c r="E57" s="1875"/>
      <c r="F57" s="1878"/>
      <c r="G57" s="1878"/>
      <c r="H57" s="1878"/>
      <c r="I57" s="1875"/>
      <c r="J57" s="1887"/>
      <c r="K57" s="1874"/>
      <c r="L57" s="1884"/>
      <c r="M57" s="1226" t="s">
        <v>1509</v>
      </c>
      <c r="N57" s="1215">
        <v>19</v>
      </c>
      <c r="O57" s="1215">
        <v>1</v>
      </c>
      <c r="P57" s="1215">
        <v>5</v>
      </c>
      <c r="Q57" s="1215">
        <v>0</v>
      </c>
      <c r="R57" s="1215">
        <v>0</v>
      </c>
      <c r="S57" s="1215">
        <v>0</v>
      </c>
      <c r="T57" s="1215">
        <v>0</v>
      </c>
      <c r="U57" s="1215">
        <v>0</v>
      </c>
      <c r="V57" s="1215">
        <v>11</v>
      </c>
      <c r="W57" s="1219">
        <v>2</v>
      </c>
      <c r="X57" s="1204"/>
      <c r="Y57" s="1204"/>
      <c r="Z57" s="1204"/>
      <c r="AA57" s="1204"/>
      <c r="AB57" s="1204"/>
      <c r="AC57" s="1204"/>
      <c r="AD57" s="1204"/>
      <c r="AE57" s="1204"/>
      <c r="AF57" s="1204"/>
      <c r="AG57" s="1204"/>
      <c r="AH57" s="1204"/>
      <c r="AI57" s="1204"/>
      <c r="AJ57" s="1204"/>
      <c r="AK57" s="1204"/>
      <c r="AL57" s="1204"/>
      <c r="AM57" s="1204"/>
      <c r="AN57" s="1204"/>
      <c r="AO57" s="1204"/>
      <c r="AP57" s="1204"/>
      <c r="AQ57" s="1204"/>
      <c r="AR57" s="1204"/>
      <c r="AS57" s="1204"/>
      <c r="AT57" s="1204"/>
      <c r="AU57" s="1204"/>
      <c r="AV57" s="1204"/>
      <c r="AW57" s="1204"/>
      <c r="AX57" s="1204"/>
      <c r="AY57" s="1204"/>
      <c r="AZ57" s="1204"/>
      <c r="BA57" s="1204"/>
      <c r="BB57" s="1204"/>
      <c r="BC57" s="1204"/>
      <c r="BD57" s="1204"/>
      <c r="BE57" s="1204"/>
      <c r="BF57" s="1204"/>
    </row>
    <row r="58" spans="1:58">
      <c r="A58" s="1922"/>
      <c r="B58" s="1898" t="s">
        <v>331</v>
      </c>
      <c r="C58" s="1874">
        <v>1</v>
      </c>
      <c r="D58" s="1875">
        <v>0</v>
      </c>
      <c r="E58" s="1875">
        <v>1</v>
      </c>
      <c r="F58" s="1876">
        <v>0</v>
      </c>
      <c r="G58" s="1876">
        <v>0</v>
      </c>
      <c r="H58" s="1876">
        <v>0</v>
      </c>
      <c r="I58" s="1875">
        <v>0</v>
      </c>
      <c r="J58" s="1885">
        <v>1</v>
      </c>
      <c r="K58" s="1874">
        <v>0</v>
      </c>
      <c r="L58" s="1884">
        <v>1</v>
      </c>
      <c r="M58" s="1226" t="s">
        <v>227</v>
      </c>
      <c r="N58" s="1215">
        <v>25</v>
      </c>
      <c r="O58" s="1215">
        <v>1</v>
      </c>
      <c r="P58" s="1215">
        <v>4</v>
      </c>
      <c r="Q58" s="1215">
        <v>0</v>
      </c>
      <c r="R58" s="1215">
        <v>0</v>
      </c>
      <c r="S58" s="1215">
        <v>0</v>
      </c>
      <c r="T58" s="1215">
        <v>1</v>
      </c>
      <c r="U58" s="1215">
        <v>0</v>
      </c>
      <c r="V58" s="1215">
        <v>17</v>
      </c>
      <c r="W58" s="1219">
        <v>2</v>
      </c>
      <c r="X58" s="1204"/>
      <c r="Y58" s="1204"/>
      <c r="Z58" s="1204"/>
      <c r="AA58" s="1204"/>
      <c r="AB58" s="1204"/>
      <c r="AC58" s="1204"/>
      <c r="AD58" s="1204"/>
      <c r="AE58" s="1204"/>
      <c r="AF58" s="1204"/>
      <c r="AG58" s="1204"/>
      <c r="AH58" s="1204"/>
      <c r="AI58" s="1204"/>
      <c r="AJ58" s="1204"/>
      <c r="AK58" s="1204"/>
      <c r="AL58" s="1204"/>
      <c r="AM58" s="1204"/>
      <c r="AN58" s="1204"/>
      <c r="AO58" s="1204"/>
      <c r="AP58" s="1204"/>
      <c r="AQ58" s="1204"/>
      <c r="AR58" s="1204"/>
      <c r="AS58" s="1204"/>
      <c r="AT58" s="1204"/>
      <c r="AU58" s="1204"/>
      <c r="AV58" s="1204"/>
      <c r="AW58" s="1204"/>
      <c r="AX58" s="1204"/>
      <c r="AY58" s="1204"/>
      <c r="AZ58" s="1204"/>
      <c r="BA58" s="1204"/>
      <c r="BB58" s="1204"/>
      <c r="BC58" s="1204"/>
      <c r="BD58" s="1204"/>
      <c r="BE58" s="1204"/>
      <c r="BF58" s="1204"/>
    </row>
    <row r="59" spans="1:58">
      <c r="A59" s="1922"/>
      <c r="B59" s="1899"/>
      <c r="C59" s="1874"/>
      <c r="D59" s="1875"/>
      <c r="E59" s="1875"/>
      <c r="F59" s="1877"/>
      <c r="G59" s="1877"/>
      <c r="H59" s="1877"/>
      <c r="I59" s="1875"/>
      <c r="J59" s="1886"/>
      <c r="K59" s="1874"/>
      <c r="L59" s="1884"/>
      <c r="M59" s="1226" t="s">
        <v>49</v>
      </c>
      <c r="N59" s="1215">
        <v>1</v>
      </c>
      <c r="O59" s="1215">
        <v>1</v>
      </c>
      <c r="P59" s="1215">
        <v>0</v>
      </c>
      <c r="Q59" s="1215">
        <v>0</v>
      </c>
      <c r="R59" s="1215">
        <v>0</v>
      </c>
      <c r="S59" s="1215">
        <v>0</v>
      </c>
      <c r="T59" s="1215">
        <v>0</v>
      </c>
      <c r="U59" s="1215">
        <v>0</v>
      </c>
      <c r="V59" s="1215">
        <v>0</v>
      </c>
      <c r="W59" s="1219">
        <v>0</v>
      </c>
      <c r="X59" s="1204"/>
      <c r="Y59" s="1204"/>
      <c r="Z59" s="1204"/>
      <c r="AA59" s="1204"/>
      <c r="AB59" s="1204"/>
      <c r="AC59" s="1204"/>
      <c r="AD59" s="1204"/>
      <c r="AE59" s="1204"/>
      <c r="AF59" s="1204"/>
      <c r="AG59" s="1204"/>
      <c r="AH59" s="1204"/>
      <c r="AI59" s="1204"/>
      <c r="AJ59" s="1204"/>
      <c r="AK59" s="1204"/>
      <c r="AL59" s="1204"/>
      <c r="AM59" s="1204"/>
      <c r="AN59" s="1204"/>
      <c r="AO59" s="1204"/>
      <c r="AP59" s="1204"/>
      <c r="AQ59" s="1204"/>
      <c r="AR59" s="1204"/>
      <c r="AS59" s="1204"/>
      <c r="AT59" s="1204"/>
      <c r="AU59" s="1204"/>
      <c r="AV59" s="1204"/>
      <c r="AW59" s="1204"/>
      <c r="AX59" s="1204"/>
      <c r="AY59" s="1204"/>
      <c r="AZ59" s="1204"/>
      <c r="BA59" s="1204"/>
      <c r="BB59" s="1204"/>
      <c r="BC59" s="1204"/>
      <c r="BD59" s="1204"/>
      <c r="BE59" s="1204"/>
      <c r="BF59" s="1204"/>
    </row>
    <row r="60" spans="1:58">
      <c r="A60" s="1922"/>
      <c r="B60" s="1900"/>
      <c r="C60" s="1874"/>
      <c r="D60" s="1875"/>
      <c r="E60" s="1875"/>
      <c r="F60" s="1878"/>
      <c r="G60" s="1878"/>
      <c r="H60" s="1878"/>
      <c r="I60" s="1875"/>
      <c r="J60" s="1887"/>
      <c r="K60" s="1874"/>
      <c r="L60" s="1884"/>
      <c r="M60" s="1226" t="s">
        <v>1509</v>
      </c>
      <c r="N60" s="1215">
        <v>24</v>
      </c>
      <c r="O60" s="1215">
        <v>0</v>
      </c>
      <c r="P60" s="1215">
        <v>4</v>
      </c>
      <c r="Q60" s="1215">
        <v>0</v>
      </c>
      <c r="R60" s="1215">
        <v>0</v>
      </c>
      <c r="S60" s="1215">
        <v>0</v>
      </c>
      <c r="T60" s="1215">
        <v>1</v>
      </c>
      <c r="U60" s="1215">
        <v>0</v>
      </c>
      <c r="V60" s="1215">
        <v>17</v>
      </c>
      <c r="W60" s="1219">
        <v>2</v>
      </c>
      <c r="X60" s="1204"/>
      <c r="Y60" s="1204"/>
      <c r="Z60" s="1204"/>
      <c r="AA60" s="1204"/>
      <c r="AB60" s="1204"/>
      <c r="AC60" s="1204"/>
      <c r="AD60" s="1204"/>
      <c r="AE60" s="1204"/>
      <c r="AF60" s="1204"/>
      <c r="AG60" s="1204"/>
      <c r="AH60" s="1204"/>
      <c r="AI60" s="1204"/>
      <c r="AJ60" s="1204"/>
      <c r="AK60" s="1204"/>
      <c r="AL60" s="1204"/>
      <c r="AM60" s="1204"/>
      <c r="AN60" s="1204"/>
      <c r="AO60" s="1204"/>
      <c r="AP60" s="1204"/>
      <c r="AQ60" s="1204"/>
      <c r="AR60" s="1204"/>
      <c r="AS60" s="1204"/>
      <c r="AT60" s="1204"/>
      <c r="AU60" s="1204"/>
      <c r="AV60" s="1204"/>
      <c r="AW60" s="1204"/>
      <c r="AX60" s="1204"/>
      <c r="AY60" s="1204"/>
      <c r="AZ60" s="1204"/>
      <c r="BA60" s="1204"/>
      <c r="BB60" s="1204"/>
      <c r="BC60" s="1204"/>
      <c r="BD60" s="1204"/>
      <c r="BE60" s="1204"/>
      <c r="BF60" s="1204"/>
    </row>
    <row r="61" spans="1:58">
      <c r="A61" s="1922"/>
      <c r="B61" s="1898" t="s">
        <v>332</v>
      </c>
      <c r="C61" s="1883">
        <v>1</v>
      </c>
      <c r="D61" s="1870">
        <v>0</v>
      </c>
      <c r="E61" s="1870">
        <v>0</v>
      </c>
      <c r="F61" s="1871">
        <v>0</v>
      </c>
      <c r="G61" s="1871">
        <v>0</v>
      </c>
      <c r="H61" s="1871">
        <v>0</v>
      </c>
      <c r="I61" s="1870">
        <v>1</v>
      </c>
      <c r="J61" s="1880">
        <v>0</v>
      </c>
      <c r="K61" s="1883">
        <v>0</v>
      </c>
      <c r="L61" s="1879">
        <v>1</v>
      </c>
      <c r="M61" s="1228" t="s">
        <v>227</v>
      </c>
      <c r="N61" s="1215">
        <v>25</v>
      </c>
      <c r="O61" s="1216">
        <v>1</v>
      </c>
      <c r="P61" s="1216">
        <v>4</v>
      </c>
      <c r="Q61" s="1216">
        <v>1</v>
      </c>
      <c r="R61" s="1216">
        <v>0</v>
      </c>
      <c r="S61" s="1216">
        <v>0</v>
      </c>
      <c r="T61" s="1216">
        <v>0</v>
      </c>
      <c r="U61" s="1216">
        <v>0</v>
      </c>
      <c r="V61" s="1216">
        <v>18</v>
      </c>
      <c r="W61" s="1221">
        <v>1</v>
      </c>
      <c r="X61" s="1204"/>
      <c r="Y61" s="1204"/>
      <c r="Z61" s="1204"/>
      <c r="AA61" s="1204"/>
      <c r="AB61" s="1204"/>
      <c r="AC61" s="1204"/>
      <c r="AD61" s="1204"/>
      <c r="AE61" s="1204"/>
      <c r="AF61" s="1204"/>
      <c r="AG61" s="1204"/>
      <c r="AH61" s="1204"/>
      <c r="AI61" s="1204"/>
      <c r="AJ61" s="1204"/>
      <c r="AK61" s="1204"/>
      <c r="AL61" s="1204"/>
      <c r="AM61" s="1204"/>
      <c r="AN61" s="1204"/>
      <c r="AO61" s="1204"/>
      <c r="AP61" s="1204"/>
      <c r="AQ61" s="1204"/>
      <c r="AR61" s="1204"/>
      <c r="AS61" s="1204"/>
      <c r="AT61" s="1204"/>
      <c r="AU61" s="1204"/>
      <c r="AV61" s="1204"/>
      <c r="AW61" s="1204"/>
      <c r="AX61" s="1204"/>
      <c r="AY61" s="1204"/>
      <c r="AZ61" s="1204"/>
      <c r="BA61" s="1204"/>
      <c r="BB61" s="1204"/>
      <c r="BC61" s="1204"/>
      <c r="BD61" s="1204"/>
      <c r="BE61" s="1204"/>
      <c r="BF61" s="1204"/>
    </row>
    <row r="62" spans="1:58">
      <c r="A62" s="1922"/>
      <c r="B62" s="1899"/>
      <c r="C62" s="1883"/>
      <c r="D62" s="1870"/>
      <c r="E62" s="1870"/>
      <c r="F62" s="1872"/>
      <c r="G62" s="1872"/>
      <c r="H62" s="1872"/>
      <c r="I62" s="1870"/>
      <c r="J62" s="1881"/>
      <c r="K62" s="1883"/>
      <c r="L62" s="1879"/>
      <c r="M62" s="1228" t="s">
        <v>49</v>
      </c>
      <c r="N62" s="1215">
        <v>0</v>
      </c>
      <c r="O62" s="1216">
        <v>0</v>
      </c>
      <c r="P62" s="1216">
        <v>0</v>
      </c>
      <c r="Q62" s="1216">
        <v>0</v>
      </c>
      <c r="R62" s="1216">
        <v>0</v>
      </c>
      <c r="S62" s="1216">
        <v>0</v>
      </c>
      <c r="T62" s="1216">
        <v>0</v>
      </c>
      <c r="U62" s="1216">
        <v>0</v>
      </c>
      <c r="V62" s="1216">
        <v>0</v>
      </c>
      <c r="W62" s="1221">
        <v>0</v>
      </c>
      <c r="X62" s="1204"/>
      <c r="Y62" s="1204"/>
      <c r="Z62" s="1204"/>
      <c r="AA62" s="1204"/>
      <c r="AB62" s="1204"/>
      <c r="AC62" s="1204"/>
      <c r="AD62" s="1204"/>
      <c r="AE62" s="1204"/>
      <c r="AF62" s="1204"/>
      <c r="AG62" s="1204"/>
      <c r="AH62" s="1204"/>
      <c r="AI62" s="1204"/>
      <c r="AJ62" s="1204"/>
      <c r="AK62" s="1204"/>
      <c r="AL62" s="1204"/>
      <c r="AM62" s="1204"/>
      <c r="AN62" s="1204"/>
      <c r="AO62" s="1204"/>
      <c r="AP62" s="1204"/>
      <c r="AQ62" s="1204"/>
      <c r="AR62" s="1204"/>
      <c r="AS62" s="1204"/>
      <c r="AT62" s="1204"/>
      <c r="AU62" s="1204"/>
      <c r="AV62" s="1204"/>
      <c r="AW62" s="1204"/>
      <c r="AX62" s="1204"/>
      <c r="AY62" s="1204"/>
      <c r="AZ62" s="1204"/>
      <c r="BA62" s="1204"/>
      <c r="BB62" s="1204"/>
      <c r="BC62" s="1204"/>
      <c r="BD62" s="1204"/>
      <c r="BE62" s="1204"/>
      <c r="BF62" s="1204"/>
    </row>
    <row r="63" spans="1:58">
      <c r="A63" s="1922"/>
      <c r="B63" s="1900"/>
      <c r="C63" s="1883"/>
      <c r="D63" s="1870"/>
      <c r="E63" s="1870"/>
      <c r="F63" s="1873"/>
      <c r="G63" s="1873"/>
      <c r="H63" s="1873"/>
      <c r="I63" s="1870"/>
      <c r="J63" s="1882"/>
      <c r="K63" s="1883"/>
      <c r="L63" s="1879"/>
      <c r="M63" s="1228" t="s">
        <v>1509</v>
      </c>
      <c r="N63" s="1215">
        <v>25</v>
      </c>
      <c r="O63" s="1216">
        <v>1</v>
      </c>
      <c r="P63" s="1216">
        <v>4</v>
      </c>
      <c r="Q63" s="1216">
        <v>1</v>
      </c>
      <c r="R63" s="1216">
        <v>0</v>
      </c>
      <c r="S63" s="1216">
        <v>0</v>
      </c>
      <c r="T63" s="1216">
        <v>0</v>
      </c>
      <c r="U63" s="1216">
        <v>0</v>
      </c>
      <c r="V63" s="1216">
        <v>18</v>
      </c>
      <c r="W63" s="1221">
        <v>1</v>
      </c>
      <c r="X63" s="1204"/>
      <c r="Y63" s="1204"/>
      <c r="Z63" s="1204"/>
      <c r="AA63" s="1204"/>
      <c r="AB63" s="1204"/>
      <c r="AC63" s="1204"/>
      <c r="AD63" s="1204"/>
      <c r="AE63" s="1204"/>
      <c r="AF63" s="1204"/>
      <c r="AG63" s="1204"/>
      <c r="AH63" s="1204"/>
      <c r="AI63" s="1204"/>
      <c r="AJ63" s="1204"/>
      <c r="AK63" s="1204"/>
      <c r="AL63" s="1204"/>
      <c r="AM63" s="1204"/>
      <c r="AN63" s="1204"/>
      <c r="AO63" s="1204"/>
      <c r="AP63" s="1204"/>
      <c r="AQ63" s="1204"/>
      <c r="AR63" s="1204"/>
      <c r="AS63" s="1204"/>
      <c r="AT63" s="1204"/>
      <c r="AU63" s="1204"/>
      <c r="AV63" s="1204"/>
      <c r="AW63" s="1204"/>
      <c r="AX63" s="1204"/>
      <c r="AY63" s="1204"/>
      <c r="AZ63" s="1204"/>
      <c r="BA63" s="1204"/>
      <c r="BB63" s="1204"/>
      <c r="BC63" s="1204"/>
      <c r="BD63" s="1204"/>
      <c r="BE63" s="1204"/>
      <c r="BF63" s="1204"/>
    </row>
    <row r="64" spans="1:58">
      <c r="A64" s="1922"/>
      <c r="B64" s="1898" t="s">
        <v>333</v>
      </c>
      <c r="C64" s="1874">
        <v>1</v>
      </c>
      <c r="D64" s="1875">
        <v>0</v>
      </c>
      <c r="E64" s="1875">
        <v>0</v>
      </c>
      <c r="F64" s="1876">
        <v>0</v>
      </c>
      <c r="G64" s="1876">
        <v>0</v>
      </c>
      <c r="H64" s="1876">
        <v>1</v>
      </c>
      <c r="I64" s="1875">
        <v>0</v>
      </c>
      <c r="J64" s="1885">
        <v>0</v>
      </c>
      <c r="K64" s="1874">
        <v>0</v>
      </c>
      <c r="L64" s="1884">
        <v>1</v>
      </c>
      <c r="M64" s="1226" t="s">
        <v>227</v>
      </c>
      <c r="N64" s="1215">
        <v>21</v>
      </c>
      <c r="O64" s="1215">
        <v>1</v>
      </c>
      <c r="P64" s="1215">
        <v>2</v>
      </c>
      <c r="Q64" s="1215">
        <v>1</v>
      </c>
      <c r="R64" s="1215">
        <v>0</v>
      </c>
      <c r="S64" s="1215">
        <v>0</v>
      </c>
      <c r="T64" s="1215">
        <v>1</v>
      </c>
      <c r="U64" s="1215">
        <v>0</v>
      </c>
      <c r="V64" s="1215">
        <v>15</v>
      </c>
      <c r="W64" s="1219">
        <v>1</v>
      </c>
      <c r="X64" s="1204"/>
      <c r="Y64" s="1204"/>
      <c r="Z64" s="1204"/>
      <c r="AA64" s="1204"/>
      <c r="AB64" s="1204"/>
      <c r="AC64" s="1204"/>
      <c r="AD64" s="1204"/>
      <c r="AE64" s="1204"/>
      <c r="AF64" s="1204"/>
      <c r="AG64" s="1204"/>
      <c r="AH64" s="1204"/>
      <c r="AI64" s="1204"/>
      <c r="AJ64" s="1204"/>
      <c r="AK64" s="1204"/>
      <c r="AL64" s="1204"/>
      <c r="AM64" s="1204"/>
      <c r="AN64" s="1204"/>
      <c r="AO64" s="1204"/>
      <c r="AP64" s="1204"/>
      <c r="AQ64" s="1204"/>
      <c r="AR64" s="1204"/>
      <c r="AS64" s="1204"/>
      <c r="AT64" s="1204"/>
      <c r="AU64" s="1204"/>
      <c r="AV64" s="1204"/>
      <c r="AW64" s="1204"/>
      <c r="AX64" s="1204"/>
      <c r="AY64" s="1204"/>
      <c r="AZ64" s="1204"/>
      <c r="BA64" s="1204"/>
      <c r="BB64" s="1204"/>
      <c r="BC64" s="1204"/>
      <c r="BD64" s="1204"/>
      <c r="BE64" s="1204"/>
      <c r="BF64" s="1204"/>
    </row>
    <row r="65" spans="1:58">
      <c r="A65" s="1922"/>
      <c r="B65" s="1899"/>
      <c r="C65" s="1874"/>
      <c r="D65" s="1875"/>
      <c r="E65" s="1875"/>
      <c r="F65" s="1877"/>
      <c r="G65" s="1877"/>
      <c r="H65" s="1877"/>
      <c r="I65" s="1875"/>
      <c r="J65" s="1886"/>
      <c r="K65" s="1874"/>
      <c r="L65" s="1884"/>
      <c r="M65" s="1226" t="s">
        <v>49</v>
      </c>
      <c r="N65" s="1215">
        <v>0</v>
      </c>
      <c r="O65" s="1215">
        <v>0</v>
      </c>
      <c r="P65" s="1215">
        <v>0</v>
      </c>
      <c r="Q65" s="1215">
        <v>0</v>
      </c>
      <c r="R65" s="1215">
        <v>0</v>
      </c>
      <c r="S65" s="1215">
        <v>0</v>
      </c>
      <c r="T65" s="1215">
        <v>0</v>
      </c>
      <c r="U65" s="1215">
        <v>0</v>
      </c>
      <c r="V65" s="1215">
        <v>0</v>
      </c>
      <c r="W65" s="1219">
        <v>0</v>
      </c>
      <c r="X65" s="1204"/>
      <c r="Y65" s="1204"/>
      <c r="Z65" s="1204"/>
      <c r="AA65" s="1204"/>
      <c r="AB65" s="1204"/>
      <c r="AC65" s="1204"/>
      <c r="AD65" s="1204"/>
      <c r="AE65" s="1204"/>
      <c r="AF65" s="1204"/>
      <c r="AG65" s="1204"/>
      <c r="AH65" s="1204"/>
      <c r="AI65" s="1204"/>
      <c r="AJ65" s="1204"/>
      <c r="AK65" s="1204"/>
      <c r="AL65" s="1204"/>
      <c r="AM65" s="1204"/>
      <c r="AN65" s="1204"/>
      <c r="AO65" s="1204"/>
      <c r="AP65" s="1204"/>
      <c r="AQ65" s="1204"/>
      <c r="AR65" s="1204"/>
      <c r="AS65" s="1204"/>
      <c r="AT65" s="1204"/>
      <c r="AU65" s="1204"/>
      <c r="AV65" s="1204"/>
      <c r="AW65" s="1204"/>
      <c r="AX65" s="1204"/>
      <c r="AY65" s="1204"/>
      <c r="AZ65" s="1204"/>
      <c r="BA65" s="1204"/>
      <c r="BB65" s="1204"/>
      <c r="BC65" s="1204"/>
      <c r="BD65" s="1204"/>
      <c r="BE65" s="1204"/>
      <c r="BF65" s="1204"/>
    </row>
    <row r="66" spans="1:58" ht="17.25" thickBot="1">
      <c r="A66" s="1923"/>
      <c r="B66" s="1924"/>
      <c r="C66" s="1897"/>
      <c r="D66" s="1895"/>
      <c r="E66" s="1895"/>
      <c r="F66" s="1894"/>
      <c r="G66" s="1894"/>
      <c r="H66" s="1894"/>
      <c r="I66" s="1895"/>
      <c r="J66" s="1896"/>
      <c r="K66" s="1897"/>
      <c r="L66" s="1893"/>
      <c r="M66" s="1229" t="s">
        <v>1509</v>
      </c>
      <c r="N66" s="1222">
        <v>21</v>
      </c>
      <c r="O66" s="1222">
        <v>1</v>
      </c>
      <c r="P66" s="1222">
        <v>2</v>
      </c>
      <c r="Q66" s="1222">
        <v>1</v>
      </c>
      <c r="R66" s="1222">
        <v>0</v>
      </c>
      <c r="S66" s="1222">
        <v>0</v>
      </c>
      <c r="T66" s="1222">
        <v>1</v>
      </c>
      <c r="U66" s="1222">
        <v>0</v>
      </c>
      <c r="V66" s="1222">
        <v>15</v>
      </c>
      <c r="W66" s="1223">
        <v>1</v>
      </c>
      <c r="X66" s="1204"/>
      <c r="Y66" s="1204"/>
      <c r="Z66" s="1204"/>
      <c r="AA66" s="1204"/>
      <c r="AB66" s="1204"/>
      <c r="AC66" s="1204"/>
      <c r="AD66" s="1204"/>
      <c r="AE66" s="1204"/>
      <c r="AF66" s="1204"/>
      <c r="AG66" s="1204"/>
      <c r="AH66" s="1204"/>
      <c r="AI66" s="1204"/>
      <c r="AJ66" s="1204"/>
      <c r="AK66" s="1204"/>
      <c r="AL66" s="1204"/>
      <c r="AM66" s="1204"/>
      <c r="AN66" s="1204"/>
      <c r="AO66" s="1204"/>
      <c r="AP66" s="1204"/>
      <c r="AQ66" s="1204"/>
      <c r="AR66" s="1204"/>
      <c r="AS66" s="1204"/>
      <c r="AT66" s="1204"/>
      <c r="AU66" s="1204"/>
      <c r="AV66" s="1204"/>
      <c r="AW66" s="1204"/>
      <c r="AX66" s="1204"/>
      <c r="AY66" s="1204"/>
      <c r="AZ66" s="1204"/>
      <c r="BA66" s="1204"/>
      <c r="BB66" s="1204"/>
      <c r="BC66" s="1204"/>
      <c r="BD66" s="1204"/>
      <c r="BE66" s="1204"/>
      <c r="BF66" s="1204"/>
    </row>
    <row r="67" spans="1:58">
      <c r="A67" s="1209"/>
      <c r="B67" s="1210"/>
      <c r="C67" s="1209"/>
      <c r="D67" s="1209"/>
      <c r="E67" s="1209"/>
      <c r="F67" s="1209"/>
      <c r="G67" s="1209"/>
      <c r="H67" s="1209"/>
      <c r="I67" s="1209"/>
      <c r="J67" s="1209"/>
      <c r="K67" s="1209"/>
      <c r="L67" s="1209"/>
      <c r="M67" s="1209"/>
      <c r="N67" s="1209"/>
      <c r="O67" s="1209"/>
      <c r="P67" s="1209"/>
      <c r="Q67" s="1209"/>
      <c r="R67" s="1209"/>
      <c r="S67" s="1209"/>
      <c r="T67" s="1209"/>
      <c r="U67" s="1209"/>
      <c r="V67" s="1209"/>
      <c r="W67" s="1209"/>
      <c r="X67" s="1204"/>
      <c r="Y67" s="1204"/>
      <c r="Z67" s="1204"/>
      <c r="AA67" s="1204"/>
      <c r="AB67" s="1204"/>
      <c r="AC67" s="1204"/>
      <c r="AD67" s="1204"/>
      <c r="AE67" s="1204"/>
      <c r="AF67" s="1204"/>
      <c r="AG67" s="1204"/>
      <c r="AH67" s="1204"/>
      <c r="AI67" s="1204"/>
      <c r="AJ67" s="1204"/>
      <c r="AK67" s="1204"/>
      <c r="AL67" s="1204"/>
      <c r="AM67" s="1204"/>
      <c r="AN67" s="1204"/>
      <c r="AO67" s="1204"/>
      <c r="AP67" s="1204"/>
      <c r="AQ67" s="1204"/>
      <c r="AR67" s="1204"/>
      <c r="AS67" s="1204"/>
      <c r="AT67" s="1204"/>
      <c r="AU67" s="1204"/>
      <c r="AV67" s="1204"/>
      <c r="AW67" s="1204"/>
      <c r="AX67" s="1204"/>
      <c r="AY67" s="1204"/>
      <c r="AZ67" s="1204"/>
      <c r="BA67" s="1204"/>
      <c r="BB67" s="1204"/>
      <c r="BC67" s="1204"/>
      <c r="BD67" s="1204"/>
      <c r="BE67" s="1204"/>
      <c r="BF67" s="1204"/>
    </row>
    <row r="68" spans="1:58">
      <c r="A68" s="1891" t="s">
        <v>1536</v>
      </c>
      <c r="B68" s="1891"/>
      <c r="C68" s="1891"/>
      <c r="D68" s="1891"/>
      <c r="E68" s="1891"/>
      <c r="F68" s="1891"/>
      <c r="G68" s="1891"/>
      <c r="H68" s="1891"/>
      <c r="I68" s="1891"/>
      <c r="J68" s="1891"/>
      <c r="K68" s="1891"/>
      <c r="L68" s="1891"/>
      <c r="M68" s="1892"/>
      <c r="N68" s="1892"/>
      <c r="O68" s="1892"/>
      <c r="P68" s="1892"/>
      <c r="Q68" s="1892"/>
      <c r="R68" s="1892"/>
      <c r="S68" s="1892"/>
      <c r="T68" s="1892"/>
      <c r="U68" s="1892"/>
      <c r="V68" s="1892"/>
      <c r="W68" s="1892"/>
      <c r="X68" s="1204"/>
      <c r="Y68" s="1204"/>
      <c r="Z68" s="1204"/>
      <c r="AA68" s="1204"/>
      <c r="AB68" s="1204"/>
      <c r="AC68" s="1204"/>
      <c r="AD68" s="1204"/>
      <c r="AE68" s="1204"/>
      <c r="AF68" s="1204"/>
      <c r="AG68" s="1204"/>
      <c r="AH68" s="1204"/>
      <c r="AI68" s="1204"/>
      <c r="AJ68" s="1204"/>
      <c r="AK68" s="1204"/>
      <c r="AL68" s="1204"/>
      <c r="AM68" s="1204"/>
      <c r="AN68" s="1204"/>
      <c r="AO68" s="1204"/>
      <c r="AP68" s="1204"/>
      <c r="AQ68" s="1204"/>
      <c r="AR68" s="1204"/>
      <c r="AS68" s="1204"/>
      <c r="AT68" s="1204"/>
      <c r="AU68" s="1204"/>
      <c r="AV68" s="1204"/>
      <c r="AW68" s="1204"/>
      <c r="AX68" s="1204"/>
      <c r="AY68" s="1204"/>
      <c r="AZ68" s="1204"/>
      <c r="BA68" s="1204"/>
      <c r="BB68" s="1204"/>
      <c r="BC68" s="1204"/>
      <c r="BD68" s="1204"/>
      <c r="BE68" s="1204"/>
      <c r="BF68" s="1204"/>
    </row>
    <row r="69" spans="1:58">
      <c r="A69" s="1203"/>
      <c r="B69" s="1203"/>
      <c r="C69" s="1203"/>
      <c r="D69" s="1203"/>
      <c r="E69" s="1203"/>
      <c r="F69" s="1203"/>
      <c r="G69" s="1203"/>
      <c r="H69" s="1203"/>
      <c r="I69" s="1203"/>
      <c r="J69" s="1203"/>
      <c r="K69" s="1203"/>
      <c r="L69" s="1203"/>
      <c r="M69" s="1203"/>
      <c r="N69" s="1203"/>
      <c r="O69" s="1203"/>
      <c r="P69" s="1203"/>
      <c r="Q69" s="1203"/>
      <c r="R69" s="1203"/>
      <c r="S69" s="1203"/>
      <c r="T69" s="1203"/>
      <c r="U69" s="1203"/>
      <c r="V69" s="1203"/>
      <c r="W69" s="1203"/>
      <c r="X69" s="1204"/>
      <c r="Y69" s="1204"/>
      <c r="Z69" s="1204"/>
      <c r="AA69" s="1204"/>
      <c r="AB69" s="1204"/>
      <c r="AC69" s="1204"/>
      <c r="AD69" s="1204"/>
      <c r="AE69" s="1204"/>
      <c r="AF69" s="1204"/>
      <c r="AG69" s="1204"/>
      <c r="AH69" s="1204"/>
      <c r="AI69" s="1204"/>
      <c r="AJ69" s="1204"/>
      <c r="AK69" s="1204"/>
      <c r="AL69" s="1204"/>
      <c r="AM69" s="1204"/>
      <c r="AN69" s="1204"/>
      <c r="AO69" s="1204"/>
      <c r="AP69" s="1204"/>
      <c r="AQ69" s="1204"/>
      <c r="AR69" s="1204"/>
      <c r="AS69" s="1204"/>
      <c r="AT69" s="1204"/>
      <c r="AU69" s="1204"/>
      <c r="AV69" s="1204"/>
      <c r="AW69" s="1204"/>
      <c r="AX69" s="1204"/>
      <c r="AY69" s="1204"/>
      <c r="AZ69" s="1204"/>
      <c r="BA69" s="1204"/>
      <c r="BB69" s="1204"/>
      <c r="BC69" s="1204"/>
      <c r="BD69" s="1204"/>
      <c r="BE69" s="1204"/>
      <c r="BF69" s="1204"/>
    </row>
    <row r="70" spans="1:58">
      <c r="A70" s="1203"/>
      <c r="B70" s="1203"/>
      <c r="C70" s="1203"/>
      <c r="D70" s="1203"/>
      <c r="E70" s="1203"/>
      <c r="F70" s="1203"/>
      <c r="G70" s="1203"/>
      <c r="H70" s="1203"/>
      <c r="I70" s="1203"/>
      <c r="J70" s="1203"/>
      <c r="K70" s="1203"/>
      <c r="L70" s="1203"/>
      <c r="M70" s="1203"/>
      <c r="N70" s="1203"/>
      <c r="O70" s="1203"/>
      <c r="P70" s="1203"/>
      <c r="Q70" s="1203"/>
      <c r="R70" s="1203"/>
      <c r="S70" s="1203"/>
      <c r="T70" s="1203"/>
      <c r="U70" s="1203"/>
      <c r="V70" s="1203"/>
      <c r="W70" s="1203"/>
      <c r="X70" s="1204"/>
      <c r="Y70" s="1204"/>
      <c r="Z70" s="1204"/>
      <c r="AA70" s="1204"/>
      <c r="AB70" s="1204"/>
      <c r="AC70" s="1204"/>
      <c r="AD70" s="1204"/>
      <c r="AE70" s="1204"/>
      <c r="AF70" s="1204"/>
      <c r="AG70" s="1204"/>
      <c r="AH70" s="1204"/>
      <c r="AI70" s="1204"/>
      <c r="AJ70" s="1204"/>
      <c r="AK70" s="1204"/>
      <c r="AL70" s="1204"/>
      <c r="AM70" s="1204"/>
      <c r="AN70" s="1204"/>
      <c r="AO70" s="1204"/>
      <c r="AP70" s="1204"/>
      <c r="AQ70" s="1204"/>
      <c r="AR70" s="1204"/>
      <c r="AS70" s="1204"/>
      <c r="AT70" s="1204"/>
      <c r="AU70" s="1204"/>
      <c r="AV70" s="1204"/>
      <c r="AW70" s="1204"/>
      <c r="AX70" s="1204"/>
      <c r="AY70" s="1204"/>
      <c r="AZ70" s="1204"/>
      <c r="BA70" s="1204"/>
      <c r="BB70" s="1204"/>
      <c r="BC70" s="1204"/>
      <c r="BD70" s="1204"/>
      <c r="BE70" s="1204"/>
      <c r="BF70" s="1204"/>
    </row>
    <row r="71" spans="1:58">
      <c r="A71" s="1203"/>
      <c r="B71" s="1203"/>
      <c r="C71" s="1203"/>
      <c r="D71" s="1203"/>
      <c r="E71" s="1203"/>
      <c r="F71" s="1203"/>
      <c r="G71" s="1203"/>
      <c r="H71" s="1203"/>
      <c r="I71" s="1203"/>
      <c r="J71" s="1203"/>
      <c r="K71" s="1203"/>
      <c r="L71" s="1203"/>
      <c r="M71" s="1203"/>
      <c r="N71" s="1203"/>
      <c r="O71" s="1203"/>
      <c r="P71" s="1203"/>
      <c r="Q71" s="1203"/>
      <c r="R71" s="1203"/>
      <c r="S71" s="1203"/>
      <c r="T71" s="1203"/>
      <c r="U71" s="1203"/>
      <c r="V71" s="1203"/>
      <c r="W71" s="1203"/>
      <c r="X71" s="1203"/>
      <c r="Y71" s="1203"/>
      <c r="Z71" s="1203"/>
      <c r="AA71" s="1203"/>
      <c r="AB71" s="1203"/>
      <c r="AC71" s="1203"/>
      <c r="AD71" s="1203"/>
      <c r="AE71" s="1203"/>
      <c r="AF71" s="1203"/>
      <c r="AG71" s="1203"/>
      <c r="AH71" s="1203"/>
      <c r="AI71" s="1203"/>
      <c r="AJ71" s="1203"/>
      <c r="AK71" s="1203"/>
      <c r="AL71" s="1203"/>
      <c r="AM71" s="1203"/>
      <c r="AN71" s="1203"/>
      <c r="AO71" s="1203"/>
      <c r="AP71" s="1203"/>
      <c r="AQ71" s="1203"/>
      <c r="AR71" s="1203"/>
      <c r="AS71" s="1203"/>
      <c r="AT71" s="1203"/>
      <c r="AU71" s="1203"/>
      <c r="AV71" s="1203"/>
      <c r="AW71" s="1203"/>
      <c r="AX71" s="1203"/>
      <c r="AY71" s="1203"/>
      <c r="AZ71" s="1203"/>
      <c r="BA71" s="1203"/>
      <c r="BB71" s="1203"/>
      <c r="BC71" s="1203"/>
      <c r="BD71" s="1203"/>
      <c r="BE71" s="1203"/>
      <c r="BF71" s="1203"/>
    </row>
    <row r="72" spans="1:58">
      <c r="A72" s="1203"/>
      <c r="B72" s="1203"/>
      <c r="C72" s="1203"/>
      <c r="D72" s="1203"/>
      <c r="E72" s="1203"/>
      <c r="F72" s="1203"/>
      <c r="G72" s="1203"/>
      <c r="H72" s="1203"/>
      <c r="I72" s="1203"/>
      <c r="J72" s="1203"/>
      <c r="K72" s="1203"/>
      <c r="L72" s="1203"/>
      <c r="M72" s="1203"/>
      <c r="N72" s="1203"/>
      <c r="O72" s="1203"/>
      <c r="P72" s="1203"/>
      <c r="Q72" s="1203"/>
      <c r="R72" s="1203"/>
      <c r="S72" s="1203"/>
      <c r="T72" s="1203"/>
      <c r="U72" s="1203"/>
      <c r="V72" s="1203"/>
      <c r="W72" s="1203"/>
      <c r="X72" s="1203"/>
      <c r="Y72" s="1203"/>
      <c r="Z72" s="1203"/>
      <c r="AA72" s="1203"/>
      <c r="AB72" s="1203"/>
      <c r="AC72" s="1203"/>
      <c r="AD72" s="1203"/>
      <c r="AE72" s="1203"/>
      <c r="AF72" s="1203"/>
      <c r="AG72" s="1203"/>
      <c r="AH72" s="1203"/>
      <c r="AI72" s="1203"/>
      <c r="AJ72" s="1203"/>
      <c r="AK72" s="1203"/>
      <c r="AL72" s="1203"/>
      <c r="AM72" s="1203"/>
      <c r="AN72" s="1203"/>
      <c r="AO72" s="1203"/>
      <c r="AP72" s="1203"/>
      <c r="AQ72" s="1203"/>
      <c r="AR72" s="1203"/>
      <c r="AS72" s="1203"/>
      <c r="AT72" s="1203"/>
      <c r="AU72" s="1203"/>
      <c r="AV72" s="1203"/>
      <c r="AW72" s="1203"/>
      <c r="AX72" s="1203"/>
      <c r="AY72" s="1203"/>
      <c r="AZ72" s="1203"/>
      <c r="BA72" s="1203"/>
      <c r="BB72" s="1203"/>
      <c r="BC72" s="1203"/>
      <c r="BD72" s="1203"/>
      <c r="BE72" s="1203"/>
      <c r="BF72" s="1203"/>
    </row>
    <row r="73" spans="1:58">
      <c r="A73" s="1203"/>
      <c r="B73" s="1203"/>
      <c r="C73" s="1203"/>
      <c r="D73" s="1203"/>
      <c r="E73" s="1203"/>
      <c r="F73" s="1203"/>
      <c r="G73" s="1203"/>
      <c r="H73" s="1203"/>
      <c r="I73" s="1203"/>
      <c r="J73" s="1203"/>
      <c r="K73" s="1203"/>
      <c r="L73" s="1203"/>
      <c r="M73" s="1203"/>
      <c r="N73" s="1203"/>
      <c r="O73" s="1203"/>
      <c r="P73" s="1203"/>
      <c r="Q73" s="1203"/>
      <c r="R73" s="1203"/>
      <c r="S73" s="1203"/>
      <c r="T73" s="1203"/>
      <c r="U73" s="1203"/>
      <c r="V73" s="1203"/>
      <c r="W73" s="1203"/>
      <c r="X73" s="1203"/>
      <c r="Y73" s="1203"/>
      <c r="Z73" s="1203"/>
      <c r="AA73" s="1203"/>
      <c r="AB73" s="1203"/>
      <c r="AC73" s="1203"/>
      <c r="AD73" s="1203"/>
      <c r="AE73" s="1203"/>
      <c r="AF73" s="1203"/>
      <c r="AG73" s="1203"/>
      <c r="AH73" s="1203"/>
      <c r="AI73" s="1203"/>
      <c r="AJ73" s="1203"/>
      <c r="AK73" s="1203"/>
      <c r="AL73" s="1203"/>
      <c r="AM73" s="1203"/>
      <c r="AN73" s="1203"/>
      <c r="AO73" s="1203"/>
      <c r="AP73" s="1203"/>
      <c r="AQ73" s="1203"/>
      <c r="AR73" s="1203"/>
      <c r="AS73" s="1203"/>
      <c r="AT73" s="1203"/>
      <c r="AU73" s="1203"/>
      <c r="AV73" s="1203"/>
      <c r="AW73" s="1203"/>
      <c r="AX73" s="1203"/>
      <c r="AY73" s="1203"/>
      <c r="AZ73" s="1203"/>
      <c r="BA73" s="1203"/>
      <c r="BB73" s="1203"/>
      <c r="BC73" s="1203"/>
      <c r="BD73" s="1203"/>
      <c r="BE73" s="1203"/>
      <c r="BF73" s="1203"/>
    </row>
    <row r="74" spans="1:58">
      <c r="A74" s="1203"/>
      <c r="B74" s="1203"/>
      <c r="C74" s="1203"/>
      <c r="D74" s="1203"/>
      <c r="E74" s="1203"/>
      <c r="F74" s="1203"/>
      <c r="G74" s="1203"/>
      <c r="H74" s="1203"/>
      <c r="I74" s="1203"/>
      <c r="J74" s="1203"/>
      <c r="K74" s="1203"/>
      <c r="L74" s="1203"/>
      <c r="M74" s="1203"/>
      <c r="N74" s="1203"/>
      <c r="O74" s="1203"/>
      <c r="P74" s="1203"/>
      <c r="Q74" s="1203"/>
      <c r="R74" s="1203"/>
      <c r="S74" s="1203"/>
      <c r="T74" s="1203"/>
      <c r="U74" s="1203"/>
      <c r="V74" s="1203"/>
      <c r="W74" s="1203"/>
      <c r="X74" s="1203"/>
      <c r="Y74" s="1203"/>
      <c r="Z74" s="1203"/>
      <c r="AA74" s="1203"/>
      <c r="AB74" s="1203"/>
      <c r="AC74" s="1203"/>
      <c r="AD74" s="1203"/>
      <c r="AE74" s="1203"/>
      <c r="AF74" s="1203"/>
      <c r="AG74" s="1203"/>
      <c r="AH74" s="1203"/>
      <c r="AI74" s="1203"/>
      <c r="AJ74" s="1203"/>
      <c r="AK74" s="1203"/>
      <c r="AL74" s="1203"/>
      <c r="AM74" s="1203"/>
      <c r="AN74" s="1203"/>
      <c r="AO74" s="1203"/>
      <c r="AP74" s="1203"/>
      <c r="AQ74" s="1203"/>
      <c r="AR74" s="1203"/>
      <c r="AS74" s="1203"/>
      <c r="AT74" s="1203"/>
      <c r="AU74" s="1203"/>
      <c r="AV74" s="1203"/>
      <c r="AW74" s="1203"/>
      <c r="AX74" s="1203"/>
      <c r="AY74" s="1203"/>
      <c r="AZ74" s="1203"/>
      <c r="BA74" s="1203"/>
      <c r="BB74" s="1203"/>
      <c r="BC74" s="1203"/>
      <c r="BD74" s="1203"/>
      <c r="BE74" s="1203"/>
      <c r="BF74" s="1203"/>
    </row>
    <row r="75" spans="1:58">
      <c r="A75" s="1203"/>
      <c r="B75" s="1203"/>
      <c r="C75" s="1203"/>
      <c r="D75" s="1203"/>
      <c r="E75" s="1203"/>
      <c r="F75" s="1203"/>
      <c r="G75" s="1203"/>
      <c r="H75" s="1203"/>
      <c r="I75" s="1203"/>
      <c r="J75" s="1203"/>
      <c r="K75" s="1203"/>
      <c r="L75" s="1203"/>
      <c r="M75" s="1203"/>
      <c r="N75" s="1203"/>
      <c r="O75" s="1203"/>
      <c r="P75" s="1203"/>
      <c r="Q75" s="1203"/>
      <c r="R75" s="1203"/>
      <c r="S75" s="1203"/>
      <c r="T75" s="1203"/>
      <c r="U75" s="1203"/>
      <c r="V75" s="1203"/>
      <c r="W75" s="1203"/>
      <c r="X75" s="1203"/>
      <c r="Y75" s="1203"/>
      <c r="Z75" s="1203"/>
      <c r="AA75" s="1203"/>
      <c r="AB75" s="1203"/>
      <c r="AC75" s="1203"/>
      <c r="AD75" s="1203"/>
      <c r="AE75" s="1203"/>
      <c r="AF75" s="1203"/>
      <c r="AG75" s="1203"/>
      <c r="AH75" s="1203"/>
      <c r="AI75" s="1203"/>
      <c r="AJ75" s="1203"/>
      <c r="AK75" s="1203"/>
      <c r="AL75" s="1203"/>
      <c r="AM75" s="1203"/>
      <c r="AN75" s="1203"/>
      <c r="AO75" s="1203"/>
      <c r="AP75" s="1203"/>
      <c r="AQ75" s="1203"/>
      <c r="AR75" s="1203"/>
      <c r="AS75" s="1203"/>
      <c r="AT75" s="1203"/>
      <c r="AU75" s="1203"/>
      <c r="AV75" s="1203"/>
      <c r="AW75" s="1203"/>
      <c r="AX75" s="1203"/>
      <c r="AY75" s="1203"/>
      <c r="AZ75" s="1203"/>
      <c r="BA75" s="1203"/>
      <c r="BB75" s="1203"/>
      <c r="BC75" s="1203"/>
      <c r="BD75" s="1203"/>
      <c r="BE75" s="1203"/>
      <c r="BF75" s="1203"/>
    </row>
    <row r="76" spans="1:58">
      <c r="A76" s="1203"/>
      <c r="B76" s="1203"/>
      <c r="C76" s="1203"/>
      <c r="D76" s="1203"/>
      <c r="E76" s="1203"/>
      <c r="F76" s="1203"/>
      <c r="G76" s="1203"/>
      <c r="H76" s="1203"/>
      <c r="I76" s="1203"/>
      <c r="J76" s="1203"/>
      <c r="K76" s="1203"/>
      <c r="L76" s="1203"/>
      <c r="M76" s="1203"/>
      <c r="N76" s="1203"/>
      <c r="O76" s="1203"/>
      <c r="P76" s="1203"/>
      <c r="Q76" s="1203"/>
      <c r="R76" s="1203"/>
      <c r="S76" s="1203"/>
      <c r="T76" s="1203"/>
      <c r="U76" s="1203"/>
      <c r="V76" s="1203"/>
      <c r="W76" s="1203"/>
      <c r="X76" s="1203"/>
      <c r="Y76" s="1203"/>
      <c r="Z76" s="1203"/>
      <c r="AA76" s="1203"/>
      <c r="AB76" s="1203"/>
      <c r="AC76" s="1203"/>
      <c r="AD76" s="1203"/>
      <c r="AE76" s="1203"/>
      <c r="AF76" s="1203"/>
      <c r="AG76" s="1203"/>
      <c r="AH76" s="1203"/>
      <c r="AI76" s="1203"/>
      <c r="AJ76" s="1203"/>
      <c r="AK76" s="1203"/>
      <c r="AL76" s="1203"/>
      <c r="AM76" s="1203"/>
      <c r="AN76" s="1203"/>
      <c r="AO76" s="1203"/>
      <c r="AP76" s="1203"/>
      <c r="AQ76" s="1203"/>
      <c r="AR76" s="1203"/>
      <c r="AS76" s="1203"/>
      <c r="AT76" s="1203"/>
      <c r="AU76" s="1203"/>
      <c r="AV76" s="1203"/>
      <c r="AW76" s="1203"/>
      <c r="AX76" s="1203"/>
      <c r="AY76" s="1203"/>
      <c r="AZ76" s="1203"/>
      <c r="BA76" s="1203"/>
      <c r="BB76" s="1203"/>
      <c r="BC76" s="1203"/>
      <c r="BD76" s="1203"/>
      <c r="BE76" s="1203"/>
      <c r="BF76" s="1203"/>
    </row>
    <row r="77" spans="1:58">
      <c r="A77" s="1203"/>
      <c r="B77" s="1203"/>
      <c r="C77" s="1203"/>
      <c r="D77" s="1203"/>
      <c r="E77" s="1203"/>
      <c r="F77" s="1203"/>
      <c r="G77" s="1203"/>
      <c r="H77" s="1203"/>
      <c r="I77" s="1203"/>
      <c r="J77" s="1203"/>
      <c r="K77" s="1203"/>
      <c r="L77" s="1203"/>
      <c r="M77" s="1203"/>
      <c r="N77" s="1203"/>
      <c r="O77" s="1203"/>
      <c r="P77" s="1203"/>
      <c r="Q77" s="1203"/>
      <c r="R77" s="1203"/>
      <c r="S77" s="1203"/>
      <c r="T77" s="1203"/>
      <c r="U77" s="1203"/>
      <c r="V77" s="1203"/>
      <c r="W77" s="1203"/>
      <c r="X77" s="1203"/>
      <c r="Y77" s="1203"/>
      <c r="Z77" s="1203"/>
      <c r="AA77" s="1203"/>
      <c r="AB77" s="1203"/>
      <c r="AC77" s="1203"/>
      <c r="AD77" s="1203"/>
      <c r="AE77" s="1203"/>
      <c r="AF77" s="1203"/>
      <c r="AG77" s="1203"/>
      <c r="AH77" s="1203"/>
      <c r="AI77" s="1203"/>
      <c r="AJ77" s="1203"/>
      <c r="AK77" s="1203"/>
      <c r="AL77" s="1203"/>
      <c r="AM77" s="1203"/>
      <c r="AN77" s="1203"/>
      <c r="AO77" s="1203"/>
      <c r="AP77" s="1203"/>
      <c r="AQ77" s="1203"/>
      <c r="AR77" s="1203"/>
      <c r="AS77" s="1203"/>
      <c r="AT77" s="1203"/>
      <c r="AU77" s="1203"/>
      <c r="AV77" s="1203"/>
      <c r="AW77" s="1203"/>
      <c r="AX77" s="1203"/>
      <c r="AY77" s="1203"/>
      <c r="AZ77" s="1203"/>
      <c r="BA77" s="1203"/>
      <c r="BB77" s="1203"/>
      <c r="BC77" s="1203"/>
      <c r="BD77" s="1203"/>
      <c r="BE77" s="1203"/>
      <c r="BF77" s="1203"/>
    </row>
    <row r="78" spans="1:58">
      <c r="A78" s="1203"/>
      <c r="B78" s="1203"/>
      <c r="C78" s="1203"/>
      <c r="D78" s="1203"/>
      <c r="E78" s="1203"/>
      <c r="F78" s="1203"/>
      <c r="G78" s="1203"/>
      <c r="H78" s="1203"/>
      <c r="I78" s="1203"/>
      <c r="J78" s="1203"/>
      <c r="K78" s="1203"/>
      <c r="L78" s="1203"/>
      <c r="M78" s="1203"/>
      <c r="N78" s="1203"/>
      <c r="O78" s="1203"/>
      <c r="P78" s="1203"/>
      <c r="Q78" s="1203"/>
      <c r="R78" s="1203"/>
      <c r="S78" s="1203"/>
      <c r="T78" s="1203"/>
      <c r="U78" s="1203"/>
      <c r="V78" s="1203"/>
      <c r="W78" s="1203"/>
      <c r="X78" s="1203"/>
      <c r="Y78" s="1203"/>
      <c r="Z78" s="1203"/>
      <c r="AA78" s="1203"/>
      <c r="AB78" s="1203"/>
      <c r="AC78" s="1203"/>
      <c r="AD78" s="1203"/>
      <c r="AE78" s="1203"/>
      <c r="AF78" s="1203"/>
      <c r="AG78" s="1203"/>
      <c r="AH78" s="1203"/>
      <c r="AI78" s="1203"/>
      <c r="AJ78" s="1203"/>
      <c r="AK78" s="1203"/>
      <c r="AL78" s="1203"/>
      <c r="AM78" s="1203"/>
      <c r="AN78" s="1203"/>
      <c r="AO78" s="1203"/>
      <c r="AP78" s="1203"/>
      <c r="AQ78" s="1203"/>
      <c r="AR78" s="1203"/>
      <c r="AS78" s="1203"/>
      <c r="AT78" s="1203"/>
      <c r="AU78" s="1203"/>
      <c r="AV78" s="1203"/>
      <c r="AW78" s="1203"/>
      <c r="AX78" s="1203"/>
      <c r="AY78" s="1203"/>
      <c r="AZ78" s="1203"/>
      <c r="BA78" s="1203"/>
      <c r="BB78" s="1203"/>
      <c r="BC78" s="1203"/>
      <c r="BD78" s="1203"/>
      <c r="BE78" s="1203"/>
      <c r="BF78" s="1203"/>
    </row>
    <row r="79" spans="1:58">
      <c r="A79" s="1203"/>
      <c r="B79" s="1203"/>
      <c r="C79" s="1203"/>
      <c r="D79" s="1203"/>
      <c r="E79" s="1203"/>
      <c r="F79" s="1203"/>
      <c r="G79" s="1203"/>
      <c r="H79" s="1203"/>
      <c r="I79" s="1203"/>
      <c r="J79" s="1203"/>
      <c r="K79" s="1203"/>
      <c r="L79" s="1203"/>
      <c r="M79" s="1203"/>
      <c r="N79" s="1203"/>
      <c r="O79" s="1203"/>
      <c r="P79" s="1203"/>
      <c r="Q79" s="1203"/>
      <c r="R79" s="1203"/>
      <c r="S79" s="1203"/>
      <c r="T79" s="1203"/>
      <c r="U79" s="1203"/>
      <c r="V79" s="1203"/>
      <c r="W79" s="1203"/>
      <c r="X79" s="1203"/>
      <c r="Y79" s="1203"/>
      <c r="Z79" s="1203"/>
      <c r="AA79" s="1203"/>
      <c r="AB79" s="1203"/>
      <c r="AC79" s="1203"/>
      <c r="AD79" s="1203"/>
      <c r="AE79" s="1203"/>
      <c r="AF79" s="1203"/>
      <c r="AG79" s="1203"/>
      <c r="AH79" s="1203"/>
      <c r="AI79" s="1203"/>
      <c r="AJ79" s="1203"/>
      <c r="AK79" s="1203"/>
      <c r="AL79" s="1203"/>
      <c r="AM79" s="1203"/>
      <c r="AN79" s="1203"/>
      <c r="AO79" s="1203"/>
      <c r="AP79" s="1203"/>
      <c r="AQ79" s="1203"/>
      <c r="AR79" s="1203"/>
      <c r="AS79" s="1203"/>
      <c r="AT79" s="1203"/>
      <c r="AU79" s="1203"/>
      <c r="AV79" s="1203"/>
      <c r="AW79" s="1203"/>
      <c r="AX79" s="1203"/>
      <c r="AY79" s="1203"/>
      <c r="AZ79" s="1203"/>
      <c r="BA79" s="1203"/>
      <c r="BB79" s="1203"/>
      <c r="BC79" s="1203"/>
      <c r="BD79" s="1203"/>
      <c r="BE79" s="1203"/>
      <c r="BF79" s="1203"/>
    </row>
    <row r="80" spans="1:58">
      <c r="A80" s="1203"/>
      <c r="B80" s="1203"/>
      <c r="C80" s="1205"/>
      <c r="D80" s="1205"/>
      <c r="E80" s="1205"/>
      <c r="F80" s="1205"/>
      <c r="G80" s="1205"/>
      <c r="H80" s="1205"/>
      <c r="I80" s="1205"/>
      <c r="J80" s="1205"/>
      <c r="K80" s="1205"/>
      <c r="L80" s="1205"/>
      <c r="M80" s="1203"/>
      <c r="N80" s="1203"/>
      <c r="O80" s="1203"/>
      <c r="P80" s="1203"/>
      <c r="Q80" s="1203"/>
      <c r="R80" s="1203"/>
      <c r="S80" s="1203"/>
      <c r="T80" s="1203"/>
      <c r="U80" s="1203"/>
      <c r="V80" s="1203"/>
      <c r="W80" s="1203"/>
      <c r="X80" s="1203"/>
      <c r="Y80" s="1203"/>
      <c r="Z80" s="1203"/>
      <c r="AA80" s="1203"/>
      <c r="AB80" s="1203"/>
      <c r="AC80" s="1203"/>
      <c r="AD80" s="1203"/>
      <c r="AE80" s="1203"/>
      <c r="AF80" s="1203"/>
      <c r="AG80" s="1203"/>
      <c r="AH80" s="1203"/>
      <c r="AI80" s="1203"/>
      <c r="AJ80" s="1203"/>
      <c r="AK80" s="1203"/>
      <c r="AL80" s="1203"/>
      <c r="AM80" s="1203"/>
      <c r="AN80" s="1203"/>
      <c r="AO80" s="1203"/>
      <c r="AP80" s="1203"/>
      <c r="AQ80" s="1203"/>
      <c r="AR80" s="1203"/>
      <c r="AS80" s="1203"/>
      <c r="AT80" s="1203"/>
      <c r="AU80" s="1203"/>
      <c r="AV80" s="1203"/>
      <c r="AW80" s="1203"/>
      <c r="AX80" s="1203"/>
      <c r="AY80" s="1203"/>
      <c r="AZ80" s="1203"/>
      <c r="BA80" s="1203"/>
      <c r="BB80" s="1203"/>
      <c r="BC80" s="1203"/>
      <c r="BD80" s="1203"/>
      <c r="BE80" s="1203"/>
      <c r="BF80" s="1203"/>
    </row>
    <row r="81" spans="1:58">
      <c r="A81" s="1203"/>
      <c r="B81" s="1203"/>
      <c r="C81" s="1205"/>
      <c r="D81" s="1205"/>
      <c r="E81" s="1205"/>
      <c r="F81" s="1205"/>
      <c r="G81" s="1205"/>
      <c r="H81" s="1205"/>
      <c r="I81" s="1205"/>
      <c r="J81" s="1205"/>
      <c r="K81" s="1205"/>
      <c r="L81" s="1205"/>
      <c r="M81" s="1203"/>
      <c r="N81" s="1203"/>
      <c r="O81" s="1203"/>
      <c r="P81" s="1203"/>
      <c r="Q81" s="1203"/>
      <c r="R81" s="1203"/>
      <c r="S81" s="1203"/>
      <c r="T81" s="1203"/>
      <c r="U81" s="1203"/>
      <c r="V81" s="1203"/>
      <c r="W81" s="1203"/>
      <c r="X81" s="1203"/>
      <c r="Y81" s="1203"/>
      <c r="Z81" s="1203"/>
      <c r="AA81" s="1203"/>
      <c r="AB81" s="1203"/>
      <c r="AC81" s="1203"/>
      <c r="AD81" s="1203"/>
      <c r="AE81" s="1203"/>
      <c r="AF81" s="1203"/>
      <c r="AG81" s="1203"/>
      <c r="AH81" s="1203"/>
      <c r="AI81" s="1203"/>
      <c r="AJ81" s="1203"/>
      <c r="AK81" s="1203"/>
      <c r="AL81" s="1203"/>
      <c r="AM81" s="1203"/>
      <c r="AN81" s="1203"/>
      <c r="AO81" s="1203"/>
      <c r="AP81" s="1203"/>
      <c r="AQ81" s="1203"/>
      <c r="AR81" s="1203"/>
      <c r="AS81" s="1203"/>
      <c r="AT81" s="1203"/>
      <c r="AU81" s="1203"/>
      <c r="AV81" s="1203"/>
      <c r="AW81" s="1203"/>
      <c r="AX81" s="1203"/>
      <c r="AY81" s="1203"/>
      <c r="AZ81" s="1203"/>
      <c r="BA81" s="1203"/>
      <c r="BB81" s="1203"/>
      <c r="BC81" s="1203"/>
      <c r="BD81" s="1203"/>
      <c r="BE81" s="1203"/>
      <c r="BF81" s="1203"/>
    </row>
    <row r="82" spans="1:58">
      <c r="A82" s="1203"/>
      <c r="B82" s="1203"/>
      <c r="C82" s="1205"/>
      <c r="D82" s="1205"/>
      <c r="E82" s="1205"/>
      <c r="F82" s="1205"/>
      <c r="G82" s="1205"/>
      <c r="H82" s="1205"/>
      <c r="I82" s="1205"/>
      <c r="J82" s="1205"/>
      <c r="K82" s="1205"/>
      <c r="L82" s="1205"/>
      <c r="M82" s="1203"/>
      <c r="N82" s="1203"/>
      <c r="O82" s="1203"/>
      <c r="P82" s="1203"/>
      <c r="Q82" s="1203"/>
      <c r="R82" s="1203"/>
      <c r="S82" s="1203"/>
      <c r="T82" s="1203"/>
      <c r="U82" s="1203"/>
      <c r="V82" s="1203"/>
      <c r="W82" s="1203"/>
      <c r="X82" s="1203"/>
      <c r="Y82" s="1203"/>
      <c r="Z82" s="1203"/>
      <c r="AA82" s="1203"/>
      <c r="AB82" s="1203"/>
      <c r="AC82" s="1203"/>
      <c r="AD82" s="1203"/>
      <c r="AE82" s="1203"/>
      <c r="AF82" s="1203"/>
      <c r="AG82" s="1203"/>
      <c r="AH82" s="1203"/>
      <c r="AI82" s="1203"/>
      <c r="AJ82" s="1203"/>
      <c r="AK82" s="1203"/>
      <c r="AL82" s="1203"/>
      <c r="AM82" s="1203"/>
      <c r="AN82" s="1203"/>
      <c r="AO82" s="1203"/>
      <c r="AP82" s="1203"/>
      <c r="AQ82" s="1203"/>
      <c r="AR82" s="1203"/>
      <c r="AS82" s="1203"/>
      <c r="AT82" s="1203"/>
      <c r="AU82" s="1203"/>
      <c r="AV82" s="1203"/>
      <c r="AW82" s="1203"/>
      <c r="AX82" s="1203"/>
      <c r="AY82" s="1203"/>
      <c r="AZ82" s="1203"/>
      <c r="BA82" s="1203"/>
      <c r="BB82" s="1203"/>
      <c r="BC82" s="1203"/>
      <c r="BD82" s="1203"/>
      <c r="BE82" s="1203"/>
      <c r="BF82" s="1203"/>
    </row>
    <row r="83" spans="1:58">
      <c r="A83" s="1203"/>
      <c r="B83" s="1203"/>
      <c r="C83" s="1205"/>
      <c r="D83" s="1205"/>
      <c r="E83" s="1205"/>
      <c r="F83" s="1205"/>
      <c r="G83" s="1205"/>
      <c r="H83" s="1205"/>
      <c r="I83" s="1205"/>
      <c r="J83" s="1205"/>
      <c r="K83" s="1205"/>
      <c r="L83" s="1205"/>
      <c r="M83" s="1203"/>
      <c r="N83" s="1203"/>
      <c r="O83" s="1203"/>
      <c r="P83" s="1203"/>
      <c r="Q83" s="1203"/>
      <c r="R83" s="1203"/>
      <c r="S83" s="1203"/>
      <c r="T83" s="1203"/>
      <c r="U83" s="1203"/>
      <c r="V83" s="1203"/>
      <c r="W83" s="1203"/>
      <c r="X83" s="1203"/>
      <c r="Y83" s="1203"/>
      <c r="Z83" s="1203"/>
      <c r="AA83" s="1203"/>
      <c r="AB83" s="1203"/>
      <c r="AC83" s="1203"/>
      <c r="AD83" s="1203"/>
      <c r="AE83" s="1203"/>
      <c r="AF83" s="1203"/>
      <c r="AG83" s="1203"/>
      <c r="AH83" s="1203"/>
      <c r="AI83" s="1203"/>
      <c r="AJ83" s="1203"/>
      <c r="AK83" s="1203"/>
      <c r="AL83" s="1203"/>
      <c r="AM83" s="1203"/>
      <c r="AN83" s="1203"/>
      <c r="AO83" s="1203"/>
      <c r="AP83" s="1203"/>
      <c r="AQ83" s="1203"/>
      <c r="AR83" s="1203"/>
      <c r="AS83" s="1203"/>
      <c r="AT83" s="1203"/>
      <c r="AU83" s="1203"/>
      <c r="AV83" s="1203"/>
      <c r="AW83" s="1203"/>
      <c r="AX83" s="1203"/>
      <c r="AY83" s="1203"/>
      <c r="AZ83" s="1203"/>
      <c r="BA83" s="1203"/>
      <c r="BB83" s="1203"/>
      <c r="BC83" s="1203"/>
      <c r="BD83" s="1203"/>
      <c r="BE83" s="1203"/>
      <c r="BF83" s="1203"/>
    </row>
    <row r="84" spans="1:58">
      <c r="A84" s="1203"/>
      <c r="B84" s="1203"/>
      <c r="C84" s="1205"/>
      <c r="D84" s="1205"/>
      <c r="E84" s="1205"/>
      <c r="F84" s="1205"/>
      <c r="G84" s="1205"/>
      <c r="H84" s="1205"/>
      <c r="I84" s="1205"/>
      <c r="J84" s="1205"/>
      <c r="K84" s="1205"/>
      <c r="L84" s="1205"/>
      <c r="M84" s="1203"/>
      <c r="N84" s="1203"/>
      <c r="O84" s="1203"/>
      <c r="P84" s="1203"/>
      <c r="Q84" s="1203"/>
      <c r="R84" s="1203"/>
      <c r="S84" s="1203"/>
      <c r="T84" s="1203"/>
      <c r="U84" s="1203"/>
      <c r="V84" s="1203"/>
      <c r="W84" s="1203"/>
      <c r="X84" s="1203"/>
      <c r="Y84" s="1203"/>
      <c r="Z84" s="1203"/>
      <c r="AA84" s="1203"/>
      <c r="AB84" s="1203"/>
      <c r="AC84" s="1203"/>
      <c r="AD84" s="1203"/>
      <c r="AE84" s="1203"/>
      <c r="AF84" s="1203"/>
      <c r="AG84" s="1203"/>
      <c r="AH84" s="1203"/>
      <c r="AI84" s="1203"/>
      <c r="AJ84" s="1203"/>
      <c r="AK84" s="1203"/>
      <c r="AL84" s="1203"/>
      <c r="AM84" s="1203"/>
      <c r="AN84" s="1203"/>
      <c r="AO84" s="1203"/>
      <c r="AP84" s="1203"/>
      <c r="AQ84" s="1203"/>
      <c r="AR84" s="1203"/>
      <c r="AS84" s="1203"/>
      <c r="AT84" s="1203"/>
      <c r="AU84" s="1203"/>
      <c r="AV84" s="1203"/>
      <c r="AW84" s="1203"/>
      <c r="AX84" s="1203"/>
      <c r="AY84" s="1203"/>
      <c r="AZ84" s="1203"/>
      <c r="BA84" s="1203"/>
      <c r="BB84" s="1203"/>
      <c r="BC84" s="1203"/>
      <c r="BD84" s="1203"/>
      <c r="BE84" s="1203"/>
      <c r="BF84" s="1203"/>
    </row>
    <row r="85" spans="1:58">
      <c r="A85" s="1203"/>
      <c r="B85" s="1203"/>
      <c r="C85" s="1205"/>
      <c r="D85" s="1205"/>
      <c r="E85" s="1205"/>
      <c r="F85" s="1205"/>
      <c r="G85" s="1205"/>
      <c r="H85" s="1205"/>
      <c r="I85" s="1205"/>
      <c r="J85" s="1205"/>
      <c r="K85" s="1205"/>
      <c r="L85" s="1205"/>
      <c r="M85" s="1203"/>
      <c r="N85" s="1203"/>
      <c r="O85" s="1203"/>
      <c r="P85" s="1203"/>
      <c r="Q85" s="1203"/>
      <c r="R85" s="1203"/>
      <c r="S85" s="1203"/>
      <c r="T85" s="1203"/>
      <c r="U85" s="1203"/>
      <c r="V85" s="1203"/>
      <c r="W85" s="1203"/>
      <c r="X85" s="1203"/>
      <c r="Y85" s="1203"/>
      <c r="Z85" s="1203"/>
      <c r="AA85" s="1203"/>
      <c r="AB85" s="1203"/>
      <c r="AC85" s="1203"/>
      <c r="AD85" s="1203"/>
      <c r="AE85" s="1203"/>
      <c r="AF85" s="1203"/>
      <c r="AG85" s="1203"/>
      <c r="AH85" s="1203"/>
      <c r="AI85" s="1203"/>
      <c r="AJ85" s="1203"/>
      <c r="AK85" s="1203"/>
      <c r="AL85" s="1203"/>
      <c r="AM85" s="1203"/>
      <c r="AN85" s="1203"/>
      <c r="AO85" s="1203"/>
      <c r="AP85" s="1203"/>
      <c r="AQ85" s="1203"/>
      <c r="AR85" s="1203"/>
      <c r="AS85" s="1203"/>
      <c r="AT85" s="1203"/>
      <c r="AU85" s="1203"/>
      <c r="AV85" s="1203"/>
      <c r="AW85" s="1203"/>
      <c r="AX85" s="1203"/>
      <c r="AY85" s="1203"/>
      <c r="AZ85" s="1203"/>
      <c r="BA85" s="1203"/>
      <c r="BB85" s="1203"/>
      <c r="BC85" s="1203"/>
      <c r="BD85" s="1203"/>
      <c r="BE85" s="1203"/>
      <c r="BF85" s="1203"/>
    </row>
    <row r="86" spans="1:58">
      <c r="A86" s="1203"/>
      <c r="B86" s="1203"/>
      <c r="C86" s="1205"/>
      <c r="D86" s="1205"/>
      <c r="E86" s="1205"/>
      <c r="F86" s="1205"/>
      <c r="G86" s="1205"/>
      <c r="H86" s="1205"/>
      <c r="I86" s="1205"/>
      <c r="J86" s="1205"/>
      <c r="K86" s="1205"/>
      <c r="L86" s="1205"/>
      <c r="M86" s="1203"/>
      <c r="N86" s="1203"/>
      <c r="O86" s="1203"/>
      <c r="P86" s="1203"/>
      <c r="Q86" s="1203"/>
      <c r="R86" s="1203"/>
      <c r="S86" s="1203"/>
      <c r="T86" s="1203"/>
      <c r="U86" s="1203"/>
      <c r="V86" s="1203"/>
      <c r="W86" s="1203"/>
      <c r="X86" s="1203"/>
      <c r="Y86" s="1203"/>
      <c r="Z86" s="1203"/>
      <c r="AA86" s="1203"/>
      <c r="AB86" s="1203"/>
      <c r="AC86" s="1203"/>
      <c r="AD86" s="1203"/>
      <c r="AE86" s="1203"/>
      <c r="AF86" s="1203"/>
      <c r="AG86" s="1203"/>
      <c r="AH86" s="1203"/>
      <c r="AI86" s="1203"/>
      <c r="AJ86" s="1203"/>
      <c r="AK86" s="1203"/>
      <c r="AL86" s="1203"/>
      <c r="AM86" s="1203"/>
      <c r="AN86" s="1203"/>
      <c r="AO86" s="1203"/>
      <c r="AP86" s="1203"/>
      <c r="AQ86" s="1203"/>
      <c r="AR86" s="1203"/>
      <c r="AS86" s="1203"/>
      <c r="AT86" s="1203"/>
      <c r="AU86" s="1203"/>
      <c r="AV86" s="1203"/>
      <c r="AW86" s="1203"/>
      <c r="AX86" s="1203"/>
      <c r="AY86" s="1203"/>
      <c r="AZ86" s="1203"/>
      <c r="BA86" s="1203"/>
      <c r="BB86" s="1203"/>
      <c r="BC86" s="1203"/>
      <c r="BD86" s="1203"/>
      <c r="BE86" s="1203"/>
      <c r="BF86" s="1203"/>
    </row>
    <row r="87" spans="1:58">
      <c r="A87" s="1203"/>
      <c r="B87" s="1203"/>
      <c r="C87" s="1205"/>
      <c r="D87" s="1205"/>
      <c r="E87" s="1205"/>
      <c r="F87" s="1205"/>
      <c r="G87" s="1205"/>
      <c r="H87" s="1205"/>
      <c r="I87" s="1205"/>
      <c r="J87" s="1205"/>
      <c r="K87" s="1205"/>
      <c r="L87" s="1205"/>
      <c r="M87" s="1203"/>
      <c r="N87" s="1203"/>
      <c r="O87" s="1203"/>
      <c r="P87" s="1203"/>
      <c r="Q87" s="1203"/>
      <c r="R87" s="1203"/>
      <c r="S87" s="1203"/>
      <c r="T87" s="1203"/>
      <c r="U87" s="1203"/>
      <c r="V87" s="1203"/>
      <c r="W87" s="1203"/>
      <c r="X87" s="1203"/>
      <c r="Y87" s="1203"/>
      <c r="Z87" s="1203"/>
      <c r="AA87" s="1203"/>
      <c r="AB87" s="1203"/>
      <c r="AC87" s="1203"/>
      <c r="AD87" s="1203"/>
      <c r="AE87" s="1203"/>
      <c r="AF87" s="1203"/>
      <c r="AG87" s="1203"/>
      <c r="AH87" s="1203"/>
      <c r="AI87" s="1203"/>
      <c r="AJ87" s="1203"/>
      <c r="AK87" s="1203"/>
      <c r="AL87" s="1203"/>
      <c r="AM87" s="1203"/>
      <c r="AN87" s="1203"/>
      <c r="AO87" s="1203"/>
      <c r="AP87" s="1203"/>
      <c r="AQ87" s="1203"/>
      <c r="AR87" s="1203"/>
      <c r="AS87" s="1203"/>
      <c r="AT87" s="1203"/>
      <c r="AU87" s="1203"/>
      <c r="AV87" s="1203"/>
      <c r="AW87" s="1203"/>
      <c r="AX87" s="1203"/>
      <c r="AY87" s="1203"/>
      <c r="AZ87" s="1203"/>
      <c r="BA87" s="1203"/>
      <c r="BB87" s="1203"/>
      <c r="BC87" s="1203"/>
      <c r="BD87" s="1203"/>
      <c r="BE87" s="1203"/>
      <c r="BF87" s="1203"/>
    </row>
    <row r="88" spans="1:58">
      <c r="A88" s="1203"/>
      <c r="B88" s="1203"/>
      <c r="C88" s="1205"/>
      <c r="D88" s="1205"/>
      <c r="E88" s="1205"/>
      <c r="F88" s="1205"/>
      <c r="G88" s="1205"/>
      <c r="H88" s="1205"/>
      <c r="I88" s="1205"/>
      <c r="J88" s="1205"/>
      <c r="K88" s="1205"/>
      <c r="L88" s="1205"/>
      <c r="M88" s="1203"/>
      <c r="N88" s="1203"/>
      <c r="O88" s="1203"/>
      <c r="P88" s="1203"/>
      <c r="Q88" s="1203"/>
      <c r="R88" s="1203"/>
      <c r="S88" s="1203"/>
      <c r="T88" s="1203"/>
      <c r="U88" s="1203"/>
      <c r="V88" s="1203"/>
      <c r="W88" s="1203"/>
      <c r="X88" s="1203"/>
      <c r="Y88" s="1203"/>
      <c r="Z88" s="1203"/>
      <c r="AA88" s="1203"/>
      <c r="AB88" s="1203"/>
      <c r="AC88" s="1203"/>
      <c r="AD88" s="1203"/>
      <c r="AE88" s="1203"/>
      <c r="AF88" s="1203"/>
      <c r="AG88" s="1203"/>
      <c r="AH88" s="1203"/>
      <c r="AI88" s="1203"/>
      <c r="AJ88" s="1203"/>
      <c r="AK88" s="1203"/>
      <c r="AL88" s="1203"/>
      <c r="AM88" s="1203"/>
      <c r="AN88" s="1203"/>
      <c r="AO88" s="1203"/>
      <c r="AP88" s="1203"/>
      <c r="AQ88" s="1203"/>
      <c r="AR88" s="1203"/>
      <c r="AS88" s="1203"/>
      <c r="AT88" s="1203"/>
      <c r="AU88" s="1203"/>
      <c r="AV88" s="1203"/>
      <c r="AW88" s="1203"/>
      <c r="AX88" s="1203"/>
      <c r="AY88" s="1203"/>
      <c r="AZ88" s="1203"/>
      <c r="BA88" s="1203"/>
      <c r="BB88" s="1203"/>
      <c r="BC88" s="1203"/>
      <c r="BD88" s="1203"/>
      <c r="BE88" s="1203"/>
      <c r="BF88" s="1203"/>
    </row>
    <row r="89" spans="1:58">
      <c r="A89" s="1203"/>
      <c r="B89" s="1203"/>
      <c r="C89" s="1205"/>
      <c r="D89" s="1205"/>
      <c r="E89" s="1205"/>
      <c r="F89" s="1205"/>
      <c r="G89" s="1205"/>
      <c r="H89" s="1205"/>
      <c r="I89" s="1205"/>
      <c r="J89" s="1205"/>
      <c r="K89" s="1205"/>
      <c r="L89" s="1205"/>
      <c r="M89" s="1203"/>
      <c r="N89" s="1203"/>
      <c r="O89" s="1203"/>
      <c r="P89" s="1203"/>
      <c r="Q89" s="1203"/>
      <c r="R89" s="1203"/>
      <c r="S89" s="1203"/>
      <c r="T89" s="1203"/>
      <c r="U89" s="1203"/>
      <c r="V89" s="1203"/>
      <c r="W89" s="1203"/>
      <c r="X89" s="1203"/>
      <c r="Y89" s="1203"/>
      <c r="Z89" s="1203"/>
      <c r="AA89" s="1203"/>
      <c r="AB89" s="1203"/>
      <c r="AC89" s="1203"/>
      <c r="AD89" s="1203"/>
      <c r="AE89" s="1203"/>
      <c r="AF89" s="1203"/>
      <c r="AG89" s="1203"/>
      <c r="AH89" s="1203"/>
      <c r="AI89" s="1203"/>
      <c r="AJ89" s="1203"/>
      <c r="AK89" s="1203"/>
      <c r="AL89" s="1203"/>
      <c r="AM89" s="1203"/>
      <c r="AN89" s="1203"/>
      <c r="AO89" s="1203"/>
      <c r="AP89" s="1203"/>
      <c r="AQ89" s="1203"/>
      <c r="AR89" s="1203"/>
      <c r="AS89" s="1203"/>
      <c r="AT89" s="1203"/>
      <c r="AU89" s="1203"/>
      <c r="AV89" s="1203"/>
      <c r="AW89" s="1203"/>
      <c r="AX89" s="1203"/>
      <c r="AY89" s="1203"/>
      <c r="AZ89" s="1203"/>
      <c r="BA89" s="1203"/>
      <c r="BB89" s="1203"/>
      <c r="BC89" s="1203"/>
      <c r="BD89" s="1203"/>
      <c r="BE89" s="1203"/>
      <c r="BF89" s="1203"/>
    </row>
    <row r="90" spans="1:58">
      <c r="A90" s="1203"/>
      <c r="B90" s="1203"/>
      <c r="C90" s="1205"/>
      <c r="D90" s="1205"/>
      <c r="E90" s="1205"/>
      <c r="F90" s="1205"/>
      <c r="G90" s="1205"/>
      <c r="H90" s="1205"/>
      <c r="I90" s="1205"/>
      <c r="J90" s="1205"/>
      <c r="K90" s="1205"/>
      <c r="L90" s="1205"/>
      <c r="M90" s="1203"/>
      <c r="N90" s="1203"/>
      <c r="O90" s="1203"/>
      <c r="P90" s="1203"/>
      <c r="Q90" s="1203"/>
      <c r="R90" s="1203"/>
      <c r="S90" s="1203"/>
      <c r="T90" s="1203"/>
      <c r="U90" s="1203"/>
      <c r="V90" s="1203"/>
      <c r="W90" s="1203"/>
      <c r="X90" s="1203"/>
      <c r="Y90" s="1203"/>
      <c r="Z90" s="1203"/>
      <c r="AA90" s="1203"/>
      <c r="AB90" s="1203"/>
      <c r="AC90" s="1203"/>
      <c r="AD90" s="1203"/>
      <c r="AE90" s="1203"/>
      <c r="AF90" s="1203"/>
      <c r="AG90" s="1203"/>
      <c r="AH90" s="1203"/>
      <c r="AI90" s="1203"/>
      <c r="AJ90" s="1203"/>
      <c r="AK90" s="1203"/>
      <c r="AL90" s="1203"/>
      <c r="AM90" s="1203"/>
      <c r="AN90" s="1203"/>
      <c r="AO90" s="1203"/>
      <c r="AP90" s="1203"/>
      <c r="AQ90" s="1203"/>
      <c r="AR90" s="1203"/>
      <c r="AS90" s="1203"/>
      <c r="AT90" s="1203"/>
      <c r="AU90" s="1203"/>
      <c r="AV90" s="1203"/>
      <c r="AW90" s="1203"/>
      <c r="AX90" s="1203"/>
      <c r="AY90" s="1203"/>
      <c r="AZ90" s="1203"/>
      <c r="BA90" s="1203"/>
      <c r="BB90" s="1203"/>
      <c r="BC90" s="1203"/>
      <c r="BD90" s="1203"/>
      <c r="BE90" s="1203"/>
      <c r="BF90" s="1203"/>
    </row>
    <row r="91" spans="1:58">
      <c r="A91" s="1203"/>
      <c r="B91" s="1203"/>
      <c r="C91" s="1205"/>
      <c r="D91" s="1205"/>
      <c r="E91" s="1205"/>
      <c r="F91" s="1205"/>
      <c r="G91" s="1205"/>
      <c r="H91" s="1205"/>
      <c r="I91" s="1205"/>
      <c r="J91" s="1205"/>
      <c r="K91" s="1205"/>
      <c r="L91" s="1205"/>
      <c r="M91" s="1203"/>
      <c r="N91" s="1203"/>
      <c r="O91" s="1203"/>
      <c r="P91" s="1203"/>
      <c r="Q91" s="1203"/>
      <c r="R91" s="1203"/>
      <c r="S91" s="1203"/>
      <c r="T91" s="1203"/>
      <c r="U91" s="1203"/>
      <c r="V91" s="1203"/>
      <c r="W91" s="1203"/>
      <c r="X91" s="1203"/>
      <c r="Y91" s="1203"/>
      <c r="Z91" s="1203"/>
      <c r="AA91" s="1203"/>
      <c r="AB91" s="1203"/>
      <c r="AC91" s="1203"/>
      <c r="AD91" s="1203"/>
      <c r="AE91" s="1203"/>
      <c r="AF91" s="1203"/>
      <c r="AG91" s="1203"/>
      <c r="AH91" s="1203"/>
      <c r="AI91" s="1203"/>
      <c r="AJ91" s="1203"/>
      <c r="AK91" s="1203"/>
      <c r="AL91" s="1203"/>
      <c r="AM91" s="1203"/>
      <c r="AN91" s="1203"/>
      <c r="AO91" s="1203"/>
      <c r="AP91" s="1203"/>
      <c r="AQ91" s="1203"/>
      <c r="AR91" s="1203"/>
      <c r="AS91" s="1203"/>
      <c r="AT91" s="1203"/>
      <c r="AU91" s="1203"/>
      <c r="AV91" s="1203"/>
      <c r="AW91" s="1203"/>
      <c r="AX91" s="1203"/>
      <c r="AY91" s="1203"/>
      <c r="AZ91" s="1203"/>
      <c r="BA91" s="1203"/>
      <c r="BB91" s="1203"/>
      <c r="BC91" s="1203"/>
      <c r="BD91" s="1203"/>
      <c r="BE91" s="1203"/>
      <c r="BF91" s="1203"/>
    </row>
    <row r="92" spans="1:58">
      <c r="A92" s="1203"/>
      <c r="B92" s="1203"/>
      <c r="C92" s="1205"/>
      <c r="D92" s="1205"/>
      <c r="E92" s="1205"/>
      <c r="F92" s="1205"/>
      <c r="G92" s="1205"/>
      <c r="H92" s="1205"/>
      <c r="I92" s="1205"/>
      <c r="J92" s="1205"/>
      <c r="K92" s="1205"/>
      <c r="L92" s="1205"/>
      <c r="M92" s="1203"/>
      <c r="N92" s="1203"/>
      <c r="O92" s="1203"/>
      <c r="P92" s="1203"/>
      <c r="Q92" s="1203"/>
      <c r="R92" s="1203"/>
      <c r="S92" s="1203"/>
      <c r="T92" s="1203"/>
      <c r="U92" s="1203"/>
      <c r="V92" s="1203"/>
      <c r="W92" s="1203"/>
      <c r="X92" s="1203"/>
      <c r="Y92" s="1203"/>
      <c r="Z92" s="1203"/>
      <c r="AA92" s="1203"/>
      <c r="AB92" s="1203"/>
      <c r="AC92" s="1203"/>
      <c r="AD92" s="1203"/>
      <c r="AE92" s="1203"/>
      <c r="AF92" s="1203"/>
      <c r="AG92" s="1203"/>
      <c r="AH92" s="1203"/>
      <c r="AI92" s="1203"/>
      <c r="AJ92" s="1203"/>
      <c r="AK92" s="1203"/>
      <c r="AL92" s="1203"/>
      <c r="AM92" s="1203"/>
      <c r="AN92" s="1203"/>
      <c r="AO92" s="1203"/>
      <c r="AP92" s="1203"/>
      <c r="AQ92" s="1203"/>
      <c r="AR92" s="1203"/>
      <c r="AS92" s="1203"/>
      <c r="AT92" s="1203"/>
      <c r="AU92" s="1203"/>
      <c r="AV92" s="1203"/>
      <c r="AW92" s="1203"/>
      <c r="AX92" s="1203"/>
      <c r="AY92" s="1203"/>
      <c r="AZ92" s="1203"/>
      <c r="BA92" s="1203"/>
      <c r="BB92" s="1203"/>
      <c r="BC92" s="1203"/>
      <c r="BD92" s="1203"/>
      <c r="BE92" s="1203"/>
      <c r="BF92" s="1203"/>
    </row>
    <row r="93" spans="1:58">
      <c r="A93" s="1203"/>
      <c r="B93" s="1203"/>
      <c r="C93" s="1205"/>
      <c r="D93" s="1205"/>
      <c r="E93" s="1205"/>
      <c r="F93" s="1205"/>
      <c r="G93" s="1205"/>
      <c r="H93" s="1205"/>
      <c r="I93" s="1205"/>
      <c r="J93" s="1205"/>
      <c r="K93" s="1205"/>
      <c r="L93" s="1205"/>
      <c r="M93" s="1203"/>
      <c r="N93" s="1203"/>
      <c r="O93" s="1203"/>
      <c r="P93" s="1203"/>
      <c r="Q93" s="1203"/>
      <c r="R93" s="1203"/>
      <c r="S93" s="1203"/>
      <c r="T93" s="1203"/>
      <c r="U93" s="1203"/>
      <c r="V93" s="1203"/>
      <c r="W93" s="1203"/>
      <c r="X93" s="1203"/>
      <c r="Y93" s="1203"/>
      <c r="Z93" s="1203"/>
      <c r="AA93" s="1203"/>
      <c r="AB93" s="1203"/>
      <c r="AC93" s="1203"/>
      <c r="AD93" s="1203"/>
      <c r="AE93" s="1203"/>
      <c r="AF93" s="1203"/>
      <c r="AG93" s="1203"/>
      <c r="AH93" s="1203"/>
      <c r="AI93" s="1203"/>
      <c r="AJ93" s="1203"/>
      <c r="AK93" s="1203"/>
      <c r="AL93" s="1203"/>
      <c r="AM93" s="1203"/>
      <c r="AN93" s="1203"/>
      <c r="AO93" s="1203"/>
      <c r="AP93" s="1203"/>
      <c r="AQ93" s="1203"/>
      <c r="AR93" s="1203"/>
      <c r="AS93" s="1203"/>
      <c r="AT93" s="1203"/>
      <c r="AU93" s="1203"/>
      <c r="AV93" s="1203"/>
      <c r="AW93" s="1203"/>
      <c r="AX93" s="1203"/>
      <c r="AY93" s="1203"/>
      <c r="AZ93" s="1203"/>
      <c r="BA93" s="1203"/>
      <c r="BB93" s="1203"/>
      <c r="BC93" s="1203"/>
      <c r="BD93" s="1203"/>
      <c r="BE93" s="1203"/>
      <c r="BF93" s="1203"/>
    </row>
    <row r="94" spans="1:58">
      <c r="A94" s="1203"/>
      <c r="B94" s="1203"/>
      <c r="C94" s="1205"/>
      <c r="D94" s="1205"/>
      <c r="E94" s="1205"/>
      <c r="F94" s="1205"/>
      <c r="G94" s="1205"/>
      <c r="H94" s="1205"/>
      <c r="I94" s="1205"/>
      <c r="J94" s="1205"/>
      <c r="K94" s="1205"/>
      <c r="L94" s="1205"/>
      <c r="M94" s="1203"/>
      <c r="N94" s="1203"/>
      <c r="O94" s="1203"/>
      <c r="P94" s="1203"/>
      <c r="Q94" s="1203"/>
      <c r="R94" s="1203"/>
      <c r="S94" s="1203"/>
      <c r="T94" s="1203"/>
      <c r="U94" s="1203"/>
      <c r="V94" s="1203"/>
      <c r="W94" s="1203"/>
      <c r="X94" s="1203"/>
      <c r="Y94" s="1203"/>
      <c r="Z94" s="1203"/>
      <c r="AA94" s="1203"/>
      <c r="AB94" s="1203"/>
      <c r="AC94" s="1203"/>
      <c r="AD94" s="1203"/>
      <c r="AE94" s="1203"/>
      <c r="AF94" s="1203"/>
      <c r="AG94" s="1203"/>
      <c r="AH94" s="1203"/>
      <c r="AI94" s="1203"/>
      <c r="AJ94" s="1203"/>
      <c r="AK94" s="1203"/>
      <c r="AL94" s="1203"/>
      <c r="AM94" s="1203"/>
      <c r="AN94" s="1203"/>
      <c r="AO94" s="1203"/>
      <c r="AP94" s="1203"/>
      <c r="AQ94" s="1203"/>
      <c r="AR94" s="1203"/>
      <c r="AS94" s="1203"/>
      <c r="AT94" s="1203"/>
      <c r="AU94" s="1203"/>
      <c r="AV94" s="1203"/>
      <c r="AW94" s="1203"/>
      <c r="AX94" s="1203"/>
      <c r="AY94" s="1203"/>
      <c r="AZ94" s="1203"/>
      <c r="BA94" s="1203"/>
      <c r="BB94" s="1203"/>
      <c r="BC94" s="1203"/>
      <c r="BD94" s="1203"/>
      <c r="BE94" s="1203"/>
      <c r="BF94" s="1203"/>
    </row>
    <row r="95" spans="1:58">
      <c r="A95" s="1203"/>
      <c r="B95" s="1203"/>
      <c r="C95" s="1205"/>
      <c r="D95" s="1205"/>
      <c r="E95" s="1205"/>
      <c r="F95" s="1205"/>
      <c r="G95" s="1205"/>
      <c r="H95" s="1205"/>
      <c r="I95" s="1205"/>
      <c r="J95" s="1205"/>
      <c r="K95" s="1205"/>
      <c r="L95" s="1205"/>
      <c r="M95" s="1203"/>
      <c r="N95" s="1203"/>
      <c r="O95" s="1203"/>
      <c r="P95" s="1203"/>
      <c r="Q95" s="1203"/>
      <c r="R95" s="1203"/>
      <c r="S95" s="1203"/>
      <c r="T95" s="1203"/>
      <c r="U95" s="1203"/>
      <c r="V95" s="1203"/>
      <c r="W95" s="1203"/>
      <c r="X95" s="1203"/>
      <c r="Y95" s="1203"/>
      <c r="Z95" s="1203"/>
      <c r="AA95" s="1203"/>
      <c r="AB95" s="1203"/>
      <c r="AC95" s="1203"/>
      <c r="AD95" s="1203"/>
      <c r="AE95" s="1203"/>
      <c r="AF95" s="1203"/>
      <c r="AG95" s="1203"/>
      <c r="AH95" s="1203"/>
      <c r="AI95" s="1203"/>
      <c r="AJ95" s="1203"/>
      <c r="AK95" s="1203"/>
      <c r="AL95" s="1203"/>
      <c r="AM95" s="1203"/>
      <c r="AN95" s="1203"/>
      <c r="AO95" s="1203"/>
      <c r="AP95" s="1203"/>
      <c r="AQ95" s="1203"/>
      <c r="AR95" s="1203"/>
      <c r="AS95" s="1203"/>
      <c r="AT95" s="1203"/>
      <c r="AU95" s="1203"/>
      <c r="AV95" s="1203"/>
      <c r="AW95" s="1203"/>
      <c r="AX95" s="1203"/>
      <c r="AY95" s="1203"/>
      <c r="AZ95" s="1203"/>
      <c r="BA95" s="1203"/>
      <c r="BB95" s="1203"/>
      <c r="BC95" s="1203"/>
      <c r="BD95" s="1203"/>
      <c r="BE95" s="1203"/>
      <c r="BF95" s="1203"/>
    </row>
    <row r="96" spans="1:58">
      <c r="A96" s="1203"/>
      <c r="B96" s="1203"/>
      <c r="C96" s="1205"/>
      <c r="D96" s="1205"/>
      <c r="E96" s="1205"/>
      <c r="F96" s="1205"/>
      <c r="G96" s="1205"/>
      <c r="H96" s="1205"/>
      <c r="I96" s="1205"/>
      <c r="J96" s="1205"/>
      <c r="K96" s="1205"/>
      <c r="L96" s="1205"/>
      <c r="M96" s="1203"/>
      <c r="N96" s="1203"/>
      <c r="O96" s="1203"/>
      <c r="P96" s="1203"/>
      <c r="Q96" s="1203"/>
      <c r="R96" s="1203"/>
      <c r="S96" s="1203"/>
      <c r="T96" s="1203"/>
      <c r="U96" s="1203"/>
      <c r="V96" s="1203"/>
      <c r="W96" s="1203"/>
      <c r="X96" s="1203"/>
      <c r="Y96" s="1203"/>
      <c r="Z96" s="1203"/>
      <c r="AA96" s="1203"/>
      <c r="AB96" s="1203"/>
      <c r="AC96" s="1203"/>
      <c r="AD96" s="1203"/>
      <c r="AE96" s="1203"/>
      <c r="AF96" s="1203"/>
      <c r="AG96" s="1203"/>
      <c r="AH96" s="1203"/>
      <c r="AI96" s="1203"/>
      <c r="AJ96" s="1203"/>
      <c r="AK96" s="1203"/>
      <c r="AL96" s="1203"/>
      <c r="AM96" s="1203"/>
      <c r="AN96" s="1203"/>
      <c r="AO96" s="1203"/>
      <c r="AP96" s="1203"/>
      <c r="AQ96" s="1203"/>
      <c r="AR96" s="1203"/>
      <c r="AS96" s="1203"/>
      <c r="AT96" s="1203"/>
      <c r="AU96" s="1203"/>
      <c r="AV96" s="1203"/>
      <c r="AW96" s="1203"/>
      <c r="AX96" s="1203"/>
      <c r="AY96" s="1203"/>
      <c r="AZ96" s="1203"/>
      <c r="BA96" s="1203"/>
      <c r="BB96" s="1203"/>
      <c r="BC96" s="1203"/>
      <c r="BD96" s="1203"/>
      <c r="BE96" s="1203"/>
      <c r="BF96" s="1203"/>
    </row>
    <row r="97" spans="1:58">
      <c r="A97" s="1203"/>
      <c r="B97" s="1203"/>
      <c r="C97" s="1205"/>
      <c r="D97" s="1205"/>
      <c r="E97" s="1205"/>
      <c r="F97" s="1205"/>
      <c r="G97" s="1205"/>
      <c r="H97" s="1205"/>
      <c r="I97" s="1205"/>
      <c r="J97" s="1205"/>
      <c r="K97" s="1205"/>
      <c r="L97" s="1205"/>
      <c r="M97" s="1203"/>
      <c r="N97" s="1203"/>
      <c r="O97" s="1203"/>
      <c r="P97" s="1203"/>
      <c r="Q97" s="1203"/>
      <c r="R97" s="1203"/>
      <c r="S97" s="1203"/>
      <c r="T97" s="1203"/>
      <c r="U97" s="1203"/>
      <c r="V97" s="1203"/>
      <c r="W97" s="1203"/>
      <c r="X97" s="1203"/>
      <c r="Y97" s="1203"/>
      <c r="Z97" s="1203"/>
      <c r="AA97" s="1203"/>
      <c r="AB97" s="1203"/>
      <c r="AC97" s="1203"/>
      <c r="AD97" s="1203"/>
      <c r="AE97" s="1203"/>
      <c r="AF97" s="1203"/>
      <c r="AG97" s="1203"/>
      <c r="AH97" s="1203"/>
      <c r="AI97" s="1203"/>
      <c r="AJ97" s="1203"/>
      <c r="AK97" s="1203"/>
      <c r="AL97" s="1203"/>
      <c r="AM97" s="1203"/>
      <c r="AN97" s="1203"/>
      <c r="AO97" s="1203"/>
      <c r="AP97" s="1203"/>
      <c r="AQ97" s="1203"/>
      <c r="AR97" s="1203"/>
      <c r="AS97" s="1203"/>
      <c r="AT97" s="1203"/>
      <c r="AU97" s="1203"/>
      <c r="AV97" s="1203"/>
      <c r="AW97" s="1203"/>
      <c r="AX97" s="1203"/>
      <c r="AY97" s="1203"/>
      <c r="AZ97" s="1203"/>
      <c r="BA97" s="1203"/>
      <c r="BB97" s="1203"/>
      <c r="BC97" s="1203"/>
      <c r="BD97" s="1203"/>
      <c r="BE97" s="1203"/>
      <c r="BF97" s="1203"/>
    </row>
    <row r="98" spans="1:58">
      <c r="A98" s="1203"/>
      <c r="B98" s="1203"/>
      <c r="C98" s="1205"/>
      <c r="D98" s="1205"/>
      <c r="E98" s="1205"/>
      <c r="F98" s="1205"/>
      <c r="G98" s="1205"/>
      <c r="H98" s="1205"/>
      <c r="I98" s="1205"/>
      <c r="J98" s="1205"/>
      <c r="K98" s="1205"/>
      <c r="L98" s="1205"/>
      <c r="M98" s="1203"/>
      <c r="N98" s="1203"/>
      <c r="O98" s="1203"/>
      <c r="P98" s="1203"/>
      <c r="Q98" s="1203"/>
      <c r="R98" s="1203"/>
      <c r="S98" s="1203"/>
      <c r="T98" s="1203"/>
      <c r="U98" s="1203"/>
      <c r="V98" s="1203"/>
      <c r="W98" s="1203"/>
      <c r="X98" s="1203"/>
      <c r="Y98" s="1203"/>
      <c r="Z98" s="1203"/>
      <c r="AA98" s="1203"/>
      <c r="AB98" s="1203"/>
      <c r="AC98" s="1203"/>
      <c r="AD98" s="1203"/>
      <c r="AE98" s="1203"/>
      <c r="AF98" s="1203"/>
      <c r="AG98" s="1203"/>
      <c r="AH98" s="1203"/>
      <c r="AI98" s="1203"/>
      <c r="AJ98" s="1203"/>
      <c r="AK98" s="1203"/>
      <c r="AL98" s="1203"/>
      <c r="AM98" s="1203"/>
      <c r="AN98" s="1203"/>
      <c r="AO98" s="1203"/>
      <c r="AP98" s="1203"/>
      <c r="AQ98" s="1203"/>
      <c r="AR98" s="1203"/>
      <c r="AS98" s="1203"/>
      <c r="AT98" s="1203"/>
      <c r="AU98" s="1203"/>
      <c r="AV98" s="1203"/>
      <c r="AW98" s="1203"/>
      <c r="AX98" s="1203"/>
      <c r="AY98" s="1203"/>
      <c r="AZ98" s="1203"/>
      <c r="BA98" s="1203"/>
      <c r="BB98" s="1203"/>
      <c r="BC98" s="1203"/>
      <c r="BD98" s="1203"/>
      <c r="BE98" s="1203"/>
      <c r="BF98" s="1203"/>
    </row>
    <row r="99" spans="1:58">
      <c r="A99" s="1203"/>
      <c r="B99" s="1203"/>
      <c r="C99" s="1205"/>
      <c r="D99" s="1205"/>
      <c r="E99" s="1205"/>
      <c r="F99" s="1205"/>
      <c r="G99" s="1205"/>
      <c r="H99" s="1205"/>
      <c r="I99" s="1205"/>
      <c r="J99" s="1205"/>
      <c r="K99" s="1205"/>
      <c r="L99" s="1205"/>
      <c r="M99" s="1203"/>
      <c r="N99" s="1203"/>
      <c r="O99" s="1203"/>
      <c r="P99" s="1203"/>
      <c r="Q99" s="1203"/>
      <c r="R99" s="1203"/>
      <c r="S99" s="1203"/>
      <c r="T99" s="1203"/>
      <c r="U99" s="1203"/>
      <c r="V99" s="1203"/>
      <c r="W99" s="1203"/>
      <c r="X99" s="1203"/>
      <c r="Y99" s="1203"/>
      <c r="Z99" s="1203"/>
      <c r="AA99" s="1203"/>
      <c r="AB99" s="1203"/>
      <c r="AC99" s="1203"/>
      <c r="AD99" s="1203"/>
      <c r="AE99" s="1203"/>
      <c r="AF99" s="1203"/>
      <c r="AG99" s="1203"/>
      <c r="AH99" s="1203"/>
      <c r="AI99" s="1203"/>
      <c r="AJ99" s="1203"/>
      <c r="AK99" s="1203"/>
      <c r="AL99" s="1203"/>
      <c r="AM99" s="1203"/>
      <c r="AN99" s="1203"/>
      <c r="AO99" s="1203"/>
      <c r="AP99" s="1203"/>
      <c r="AQ99" s="1203"/>
      <c r="AR99" s="1203"/>
      <c r="AS99" s="1203"/>
      <c r="AT99" s="1203"/>
      <c r="AU99" s="1203"/>
      <c r="AV99" s="1203"/>
      <c r="AW99" s="1203"/>
      <c r="AX99" s="1203"/>
      <c r="AY99" s="1203"/>
      <c r="AZ99" s="1203"/>
      <c r="BA99" s="1203"/>
      <c r="BB99" s="1203"/>
      <c r="BC99" s="1203"/>
      <c r="BD99" s="1203"/>
      <c r="BE99" s="1203"/>
      <c r="BF99" s="1203"/>
    </row>
    <row r="100" spans="1:58">
      <c r="A100" s="1203"/>
      <c r="B100" s="1203"/>
      <c r="C100" s="1205"/>
      <c r="D100" s="1205"/>
      <c r="E100" s="1205"/>
      <c r="F100" s="1205"/>
      <c r="G100" s="1205"/>
      <c r="H100" s="1205"/>
      <c r="I100" s="1205"/>
      <c r="J100" s="1205"/>
      <c r="K100" s="1205"/>
      <c r="L100" s="1205"/>
      <c r="M100" s="1203"/>
      <c r="N100" s="1203"/>
      <c r="O100" s="1203"/>
      <c r="P100" s="1203"/>
      <c r="Q100" s="1203"/>
      <c r="R100" s="1203"/>
      <c r="S100" s="1203"/>
      <c r="T100" s="1203"/>
      <c r="U100" s="1203"/>
      <c r="V100" s="1203"/>
      <c r="W100" s="1203"/>
      <c r="X100" s="1203"/>
      <c r="Y100" s="1203"/>
      <c r="Z100" s="1203"/>
      <c r="AA100" s="1203"/>
      <c r="AB100" s="1203"/>
      <c r="AC100" s="1203"/>
      <c r="AD100" s="1203"/>
      <c r="AE100" s="1203"/>
      <c r="AF100" s="1203"/>
      <c r="AG100" s="1203"/>
      <c r="AH100" s="1203"/>
      <c r="AI100" s="1203"/>
      <c r="AJ100" s="1203"/>
      <c r="AK100" s="1203"/>
      <c r="AL100" s="1203"/>
      <c r="AM100" s="1203"/>
      <c r="AN100" s="1203"/>
      <c r="AO100" s="1203"/>
      <c r="AP100" s="1203"/>
      <c r="AQ100" s="1203"/>
      <c r="AR100" s="1203"/>
      <c r="AS100" s="1203"/>
      <c r="AT100" s="1203"/>
      <c r="AU100" s="1203"/>
      <c r="AV100" s="1203"/>
      <c r="AW100" s="1203"/>
      <c r="AX100" s="1203"/>
      <c r="AY100" s="1203"/>
      <c r="AZ100" s="1203"/>
      <c r="BA100" s="1203"/>
      <c r="BB100" s="1203"/>
      <c r="BC100" s="1203"/>
      <c r="BD100" s="1203"/>
      <c r="BE100" s="1203"/>
      <c r="BF100" s="1203"/>
    </row>
    <row r="101" spans="1:58">
      <c r="A101" s="1203"/>
      <c r="B101" s="1203"/>
      <c r="C101" s="1205"/>
      <c r="D101" s="1205"/>
      <c r="E101" s="1205"/>
      <c r="F101" s="1205"/>
      <c r="G101" s="1205"/>
      <c r="H101" s="1205"/>
      <c r="I101" s="1205"/>
      <c r="J101" s="1205"/>
      <c r="K101" s="1205"/>
      <c r="L101" s="1205"/>
      <c r="M101" s="1203"/>
      <c r="N101" s="1203"/>
      <c r="O101" s="1203"/>
      <c r="P101" s="1203"/>
      <c r="Q101" s="1203"/>
      <c r="R101" s="1203"/>
      <c r="S101" s="1203"/>
      <c r="T101" s="1203"/>
      <c r="U101" s="1203"/>
      <c r="V101" s="1203"/>
      <c r="W101" s="1203"/>
      <c r="X101" s="1203"/>
      <c r="Y101" s="1203"/>
      <c r="Z101" s="1203"/>
      <c r="AA101" s="1203"/>
      <c r="AB101" s="1203"/>
      <c r="AC101" s="1203"/>
      <c r="AD101" s="1203"/>
      <c r="AE101" s="1203"/>
      <c r="AF101" s="1203"/>
      <c r="AG101" s="1203"/>
      <c r="AH101" s="1203"/>
      <c r="AI101" s="1203"/>
      <c r="AJ101" s="1203"/>
      <c r="AK101" s="1203"/>
      <c r="AL101" s="1203"/>
      <c r="AM101" s="1203"/>
      <c r="AN101" s="1203"/>
      <c r="AO101" s="1203"/>
      <c r="AP101" s="1203"/>
      <c r="AQ101" s="1203"/>
      <c r="AR101" s="1203"/>
      <c r="AS101" s="1203"/>
      <c r="AT101" s="1203"/>
      <c r="AU101" s="1203"/>
      <c r="AV101" s="1203"/>
      <c r="AW101" s="1203"/>
      <c r="AX101" s="1203"/>
      <c r="AY101" s="1203"/>
      <c r="AZ101" s="1203"/>
      <c r="BA101" s="1203"/>
      <c r="BB101" s="1203"/>
      <c r="BC101" s="1203"/>
      <c r="BD101" s="1203"/>
      <c r="BE101" s="1203"/>
      <c r="BF101" s="1203"/>
    </row>
    <row r="102" spans="1:58">
      <c r="A102" s="1203"/>
      <c r="B102" s="1203"/>
      <c r="C102" s="1205"/>
      <c r="D102" s="1205"/>
      <c r="E102" s="1205"/>
      <c r="F102" s="1205"/>
      <c r="G102" s="1205"/>
      <c r="H102" s="1205"/>
      <c r="I102" s="1205"/>
      <c r="J102" s="1205"/>
      <c r="K102" s="1205"/>
      <c r="L102" s="1205"/>
      <c r="M102" s="1203"/>
      <c r="N102" s="1203"/>
      <c r="O102" s="1203"/>
      <c r="P102" s="1203"/>
      <c r="Q102" s="1203"/>
      <c r="R102" s="1203"/>
      <c r="S102" s="1203"/>
      <c r="T102" s="1203"/>
      <c r="U102" s="1203"/>
      <c r="V102" s="1203"/>
      <c r="W102" s="1203"/>
      <c r="X102" s="1203"/>
      <c r="Y102" s="1203"/>
      <c r="Z102" s="1203"/>
      <c r="AA102" s="1203"/>
      <c r="AB102" s="1203"/>
      <c r="AC102" s="1203"/>
      <c r="AD102" s="1203"/>
      <c r="AE102" s="1203"/>
      <c r="AF102" s="1203"/>
      <c r="AG102" s="1203"/>
      <c r="AH102" s="1203"/>
      <c r="AI102" s="1203"/>
      <c r="AJ102" s="1203"/>
      <c r="AK102" s="1203"/>
      <c r="AL102" s="1203"/>
      <c r="AM102" s="1203"/>
      <c r="AN102" s="1203"/>
      <c r="AO102" s="1203"/>
      <c r="AP102" s="1203"/>
      <c r="AQ102" s="1203"/>
      <c r="AR102" s="1203"/>
      <c r="AS102" s="1203"/>
      <c r="AT102" s="1203"/>
      <c r="AU102" s="1203"/>
      <c r="AV102" s="1203"/>
      <c r="AW102" s="1203"/>
      <c r="AX102" s="1203"/>
      <c r="AY102" s="1203"/>
      <c r="AZ102" s="1203"/>
      <c r="BA102" s="1203"/>
      <c r="BB102" s="1203"/>
      <c r="BC102" s="1203"/>
      <c r="BD102" s="1203"/>
      <c r="BE102" s="1203"/>
      <c r="BF102" s="1203"/>
    </row>
    <row r="103" spans="1:58">
      <c r="A103" s="1203"/>
      <c r="B103" s="1203"/>
      <c r="C103" s="1205"/>
      <c r="D103" s="1205"/>
      <c r="E103" s="1205"/>
      <c r="F103" s="1205"/>
      <c r="G103" s="1205"/>
      <c r="H103" s="1205"/>
      <c r="I103" s="1205"/>
      <c r="J103" s="1205"/>
      <c r="K103" s="1205"/>
      <c r="L103" s="1205"/>
      <c r="M103" s="1203"/>
      <c r="N103" s="1203"/>
      <c r="O103" s="1203"/>
      <c r="P103" s="1203"/>
      <c r="Q103" s="1203"/>
      <c r="R103" s="1203"/>
      <c r="S103" s="1203"/>
      <c r="T103" s="1203"/>
      <c r="U103" s="1203"/>
      <c r="V103" s="1203"/>
      <c r="W103" s="1203"/>
      <c r="X103" s="1203"/>
      <c r="Y103" s="1203"/>
      <c r="Z103" s="1203"/>
      <c r="AA103" s="1203"/>
      <c r="AB103" s="1203"/>
      <c r="AC103" s="1203"/>
      <c r="AD103" s="1203"/>
      <c r="AE103" s="1203"/>
      <c r="AF103" s="1203"/>
      <c r="AG103" s="1203"/>
      <c r="AH103" s="1203"/>
      <c r="AI103" s="1203"/>
      <c r="AJ103" s="1203"/>
      <c r="AK103" s="1203"/>
      <c r="AL103" s="1203"/>
      <c r="AM103" s="1203"/>
      <c r="AN103" s="1203"/>
      <c r="AO103" s="1203"/>
      <c r="AP103" s="1203"/>
      <c r="AQ103" s="1203"/>
      <c r="AR103" s="1203"/>
      <c r="AS103" s="1203"/>
      <c r="AT103" s="1203"/>
      <c r="AU103" s="1203"/>
      <c r="AV103" s="1203"/>
      <c r="AW103" s="1203"/>
      <c r="AX103" s="1203"/>
      <c r="AY103" s="1203"/>
      <c r="AZ103" s="1203"/>
      <c r="BA103" s="1203"/>
      <c r="BB103" s="1203"/>
      <c r="BC103" s="1203"/>
      <c r="BD103" s="1203"/>
      <c r="BE103" s="1203"/>
      <c r="BF103" s="1203"/>
    </row>
    <row r="104" spans="1:58">
      <c r="A104" s="1203"/>
      <c r="B104" s="1203"/>
      <c r="C104" s="1205"/>
      <c r="D104" s="1205"/>
      <c r="E104" s="1205"/>
      <c r="F104" s="1205"/>
      <c r="G104" s="1205"/>
      <c r="H104" s="1205"/>
      <c r="I104" s="1205"/>
      <c r="J104" s="1205"/>
      <c r="K104" s="1205"/>
      <c r="L104" s="1205"/>
      <c r="M104" s="1203"/>
      <c r="N104" s="1203"/>
      <c r="O104" s="1203"/>
      <c r="P104" s="1203"/>
      <c r="Q104" s="1203"/>
      <c r="R104" s="1203"/>
      <c r="S104" s="1203"/>
      <c r="T104" s="1203"/>
      <c r="U104" s="1203"/>
      <c r="V104" s="1203"/>
      <c r="W104" s="1203"/>
      <c r="X104" s="1203"/>
      <c r="Y104" s="1203"/>
      <c r="Z104" s="1203"/>
      <c r="AA104" s="1203"/>
      <c r="AB104" s="1203"/>
      <c r="AC104" s="1203"/>
      <c r="AD104" s="1203"/>
      <c r="AE104" s="1203"/>
      <c r="AF104" s="1203"/>
      <c r="AG104" s="1203"/>
      <c r="AH104" s="1203"/>
      <c r="AI104" s="1203"/>
      <c r="AJ104" s="1203"/>
      <c r="AK104" s="1203"/>
      <c r="AL104" s="1203"/>
      <c r="AM104" s="1203"/>
      <c r="AN104" s="1203"/>
      <c r="AO104" s="1203"/>
      <c r="AP104" s="1203"/>
      <c r="AQ104" s="1203"/>
      <c r="AR104" s="1203"/>
      <c r="AS104" s="1203"/>
      <c r="AT104" s="1203"/>
      <c r="AU104" s="1203"/>
      <c r="AV104" s="1203"/>
      <c r="AW104" s="1203"/>
      <c r="AX104" s="1203"/>
      <c r="AY104" s="1203"/>
      <c r="AZ104" s="1203"/>
      <c r="BA104" s="1203"/>
      <c r="BB104" s="1203"/>
      <c r="BC104" s="1203"/>
      <c r="BD104" s="1203"/>
      <c r="BE104" s="1203"/>
      <c r="BF104" s="1203"/>
    </row>
    <row r="105" spans="1:58">
      <c r="A105" s="1203"/>
      <c r="B105" s="1203"/>
      <c r="C105" s="1205"/>
      <c r="D105" s="1205"/>
      <c r="E105" s="1205"/>
      <c r="F105" s="1205"/>
      <c r="G105" s="1205"/>
      <c r="H105" s="1205"/>
      <c r="I105" s="1205"/>
      <c r="J105" s="1205"/>
      <c r="K105" s="1205"/>
      <c r="L105" s="1205"/>
      <c r="M105" s="1203"/>
      <c r="N105" s="1203"/>
      <c r="O105" s="1203"/>
      <c r="P105" s="1203"/>
      <c r="Q105" s="1203"/>
      <c r="R105" s="1203"/>
      <c r="S105" s="1203"/>
      <c r="T105" s="1203"/>
      <c r="U105" s="1203"/>
      <c r="V105" s="1203"/>
      <c r="W105" s="1203"/>
      <c r="X105" s="1203"/>
      <c r="Y105" s="1203"/>
      <c r="Z105" s="1203"/>
      <c r="AA105" s="1203"/>
      <c r="AB105" s="1203"/>
      <c r="AC105" s="1203"/>
      <c r="AD105" s="1203"/>
      <c r="AE105" s="1203"/>
      <c r="AF105" s="1203"/>
      <c r="AG105" s="1203"/>
      <c r="AH105" s="1203"/>
      <c r="AI105" s="1203"/>
      <c r="AJ105" s="1203"/>
      <c r="AK105" s="1203"/>
      <c r="AL105" s="1203"/>
      <c r="AM105" s="1203"/>
      <c r="AN105" s="1203"/>
      <c r="AO105" s="1203"/>
      <c r="AP105" s="1203"/>
      <c r="AQ105" s="1203"/>
      <c r="AR105" s="1203"/>
      <c r="AS105" s="1203"/>
      <c r="AT105" s="1203"/>
      <c r="AU105" s="1203"/>
      <c r="AV105" s="1203"/>
      <c r="AW105" s="1203"/>
      <c r="AX105" s="1203"/>
      <c r="AY105" s="1203"/>
      <c r="AZ105" s="1203"/>
      <c r="BA105" s="1203"/>
      <c r="BB105" s="1203"/>
      <c r="BC105" s="1203"/>
      <c r="BD105" s="1203"/>
      <c r="BE105" s="1203"/>
      <c r="BF105" s="1203"/>
    </row>
    <row r="106" spans="1:58">
      <c r="A106" s="1203"/>
      <c r="B106" s="1203"/>
      <c r="C106" s="1205"/>
      <c r="D106" s="1205"/>
      <c r="E106" s="1205"/>
      <c r="F106" s="1205"/>
      <c r="G106" s="1205"/>
      <c r="H106" s="1205"/>
      <c r="I106" s="1205"/>
      <c r="J106" s="1205"/>
      <c r="K106" s="1205"/>
      <c r="L106" s="1205"/>
      <c r="M106" s="1203"/>
      <c r="N106" s="1203"/>
      <c r="O106" s="1203"/>
      <c r="P106" s="1203"/>
      <c r="Q106" s="1203"/>
      <c r="R106" s="1203"/>
      <c r="S106" s="1203"/>
      <c r="T106" s="1203"/>
      <c r="U106" s="1203"/>
      <c r="V106" s="1203"/>
      <c r="W106" s="1203"/>
      <c r="X106" s="1203"/>
      <c r="Y106" s="1203"/>
      <c r="Z106" s="1203"/>
      <c r="AA106" s="1203"/>
      <c r="AB106" s="1203"/>
      <c r="AC106" s="1203"/>
      <c r="AD106" s="1203"/>
      <c r="AE106" s="1203"/>
      <c r="AF106" s="1203"/>
      <c r="AG106" s="1203"/>
      <c r="AH106" s="1203"/>
      <c r="AI106" s="1203"/>
      <c r="AJ106" s="1203"/>
      <c r="AK106" s="1203"/>
      <c r="AL106" s="1203"/>
      <c r="AM106" s="1203"/>
      <c r="AN106" s="1203"/>
      <c r="AO106" s="1203"/>
      <c r="AP106" s="1203"/>
      <c r="AQ106" s="1203"/>
      <c r="AR106" s="1203"/>
      <c r="AS106" s="1203"/>
      <c r="AT106" s="1203"/>
      <c r="AU106" s="1203"/>
      <c r="AV106" s="1203"/>
      <c r="AW106" s="1203"/>
      <c r="AX106" s="1203"/>
      <c r="AY106" s="1203"/>
      <c r="AZ106" s="1203"/>
      <c r="BA106" s="1203"/>
      <c r="BB106" s="1203"/>
      <c r="BC106" s="1203"/>
      <c r="BD106" s="1203"/>
      <c r="BE106" s="1203"/>
      <c r="BF106" s="1203"/>
    </row>
    <row r="107" spans="1:58">
      <c r="A107" s="1203"/>
      <c r="B107" s="1203"/>
      <c r="C107" s="1205"/>
      <c r="D107" s="1205"/>
      <c r="E107" s="1205"/>
      <c r="F107" s="1205"/>
      <c r="G107" s="1205"/>
      <c r="H107" s="1205"/>
      <c r="I107" s="1205"/>
      <c r="J107" s="1205"/>
      <c r="K107" s="1205"/>
      <c r="L107" s="1205"/>
      <c r="M107" s="1203"/>
      <c r="N107" s="1203"/>
      <c r="O107" s="1203"/>
      <c r="P107" s="1203"/>
      <c r="Q107" s="1203"/>
      <c r="R107" s="1203"/>
      <c r="S107" s="1203"/>
      <c r="T107" s="1203"/>
      <c r="U107" s="1203"/>
      <c r="V107" s="1203"/>
      <c r="W107" s="1203"/>
      <c r="X107" s="1203"/>
      <c r="Y107" s="1203"/>
      <c r="Z107" s="1203"/>
      <c r="AA107" s="1203"/>
      <c r="AB107" s="1203"/>
      <c r="AC107" s="1203"/>
      <c r="AD107" s="1203"/>
      <c r="AE107" s="1203"/>
      <c r="AF107" s="1203"/>
      <c r="AG107" s="1203"/>
      <c r="AH107" s="1203"/>
      <c r="AI107" s="1203"/>
      <c r="AJ107" s="1203"/>
      <c r="AK107" s="1203"/>
      <c r="AL107" s="1203"/>
      <c r="AM107" s="1203"/>
      <c r="AN107" s="1203"/>
      <c r="AO107" s="1203"/>
      <c r="AP107" s="1203"/>
      <c r="AQ107" s="1203"/>
      <c r="AR107" s="1203"/>
      <c r="AS107" s="1203"/>
      <c r="AT107" s="1203"/>
      <c r="AU107" s="1203"/>
      <c r="AV107" s="1203"/>
      <c r="AW107" s="1203"/>
      <c r="AX107" s="1203"/>
      <c r="AY107" s="1203"/>
      <c r="AZ107" s="1203"/>
      <c r="BA107" s="1203"/>
      <c r="BB107" s="1203"/>
      <c r="BC107" s="1203"/>
      <c r="BD107" s="1203"/>
      <c r="BE107" s="1203"/>
      <c r="BF107" s="1203"/>
    </row>
    <row r="108" spans="1:58">
      <c r="A108" s="1203"/>
      <c r="B108" s="1203"/>
      <c r="C108" s="1205"/>
      <c r="D108" s="1205"/>
      <c r="E108" s="1205"/>
      <c r="F108" s="1205"/>
      <c r="G108" s="1205"/>
      <c r="H108" s="1205"/>
      <c r="I108" s="1205"/>
      <c r="J108" s="1205"/>
      <c r="K108" s="1205"/>
      <c r="L108" s="1205"/>
      <c r="M108" s="1203"/>
      <c r="N108" s="1203"/>
      <c r="O108" s="1203"/>
      <c r="P108" s="1203"/>
      <c r="Q108" s="1203"/>
      <c r="R108" s="1203"/>
      <c r="S108" s="1203"/>
      <c r="T108" s="1203"/>
      <c r="U108" s="1203"/>
      <c r="V108" s="1203"/>
      <c r="W108" s="1203"/>
      <c r="X108" s="1203"/>
      <c r="Y108" s="1203"/>
      <c r="Z108" s="1203"/>
      <c r="AA108" s="1203"/>
      <c r="AB108" s="1203"/>
      <c r="AC108" s="1203"/>
      <c r="AD108" s="1203"/>
      <c r="AE108" s="1203"/>
      <c r="AF108" s="1203"/>
      <c r="AG108" s="1203"/>
      <c r="AH108" s="1203"/>
      <c r="AI108" s="1203"/>
      <c r="AJ108" s="1203"/>
      <c r="AK108" s="1203"/>
      <c r="AL108" s="1203"/>
      <c r="AM108" s="1203"/>
      <c r="AN108" s="1203"/>
      <c r="AO108" s="1203"/>
      <c r="AP108" s="1203"/>
      <c r="AQ108" s="1203"/>
      <c r="AR108" s="1203"/>
      <c r="AS108" s="1203"/>
      <c r="AT108" s="1203"/>
      <c r="AU108" s="1203"/>
      <c r="AV108" s="1203"/>
      <c r="AW108" s="1203"/>
      <c r="AX108" s="1203"/>
      <c r="AY108" s="1203"/>
      <c r="AZ108" s="1203"/>
      <c r="BA108" s="1203"/>
      <c r="BB108" s="1203"/>
      <c r="BC108" s="1203"/>
      <c r="BD108" s="1203"/>
      <c r="BE108" s="1203"/>
      <c r="BF108" s="1203"/>
    </row>
    <row r="109" spans="1:58">
      <c r="A109" s="1203"/>
      <c r="B109" s="1203"/>
      <c r="C109" s="1205"/>
      <c r="D109" s="1205"/>
      <c r="E109" s="1205"/>
      <c r="F109" s="1205"/>
      <c r="G109" s="1205"/>
      <c r="H109" s="1205"/>
      <c r="I109" s="1205"/>
      <c r="J109" s="1205"/>
      <c r="K109" s="1205"/>
      <c r="L109" s="1205"/>
      <c r="M109" s="1203"/>
      <c r="N109" s="1203"/>
      <c r="O109" s="1203"/>
      <c r="P109" s="1203"/>
      <c r="Q109" s="1203"/>
      <c r="R109" s="1203"/>
      <c r="S109" s="1203"/>
      <c r="T109" s="1203"/>
      <c r="U109" s="1203"/>
      <c r="V109" s="1203"/>
      <c r="W109" s="1203"/>
      <c r="X109" s="1203"/>
      <c r="Y109" s="1203"/>
      <c r="Z109" s="1203"/>
      <c r="AA109" s="1203"/>
      <c r="AB109" s="1203"/>
      <c r="AC109" s="1203"/>
      <c r="AD109" s="1203"/>
      <c r="AE109" s="1203"/>
      <c r="AF109" s="1203"/>
      <c r="AG109" s="1203"/>
      <c r="AH109" s="1203"/>
      <c r="AI109" s="1203"/>
      <c r="AJ109" s="1203"/>
      <c r="AK109" s="1203"/>
      <c r="AL109" s="1203"/>
      <c r="AM109" s="1203"/>
      <c r="AN109" s="1203"/>
      <c r="AO109" s="1203"/>
      <c r="AP109" s="1203"/>
      <c r="AQ109" s="1203"/>
      <c r="AR109" s="1203"/>
      <c r="AS109" s="1203"/>
      <c r="AT109" s="1203"/>
      <c r="AU109" s="1203"/>
      <c r="AV109" s="1203"/>
      <c r="AW109" s="1203"/>
      <c r="AX109" s="1203"/>
      <c r="AY109" s="1203"/>
      <c r="AZ109" s="1203"/>
      <c r="BA109" s="1203"/>
      <c r="BB109" s="1203"/>
      <c r="BC109" s="1203"/>
      <c r="BD109" s="1203"/>
      <c r="BE109" s="1203"/>
      <c r="BF109" s="1203"/>
    </row>
    <row r="110" spans="1:58">
      <c r="A110" s="1203"/>
      <c r="B110" s="1203"/>
      <c r="C110" s="1205"/>
      <c r="D110" s="1205"/>
      <c r="E110" s="1205"/>
      <c r="F110" s="1205"/>
      <c r="G110" s="1205"/>
      <c r="H110" s="1205"/>
      <c r="I110" s="1205"/>
      <c r="J110" s="1205"/>
      <c r="K110" s="1205"/>
      <c r="L110" s="1205"/>
      <c r="M110" s="1203"/>
      <c r="N110" s="1203"/>
      <c r="O110" s="1203"/>
      <c r="P110" s="1203"/>
      <c r="Q110" s="1203"/>
      <c r="R110" s="1203"/>
      <c r="S110" s="1203"/>
      <c r="T110" s="1203"/>
      <c r="U110" s="1203"/>
      <c r="V110" s="1203"/>
      <c r="W110" s="1203"/>
      <c r="X110" s="1203"/>
      <c r="Y110" s="1203"/>
      <c r="Z110" s="1203"/>
      <c r="AA110" s="1203"/>
      <c r="AB110" s="1203"/>
      <c r="AC110" s="1203"/>
      <c r="AD110" s="1203"/>
      <c r="AE110" s="1203"/>
      <c r="AF110" s="1203"/>
      <c r="AG110" s="1203"/>
      <c r="AH110" s="1203"/>
      <c r="AI110" s="1203"/>
      <c r="AJ110" s="1203"/>
      <c r="AK110" s="1203"/>
      <c r="AL110" s="1203"/>
      <c r="AM110" s="1203"/>
      <c r="AN110" s="1203"/>
      <c r="AO110" s="1203"/>
      <c r="AP110" s="1203"/>
      <c r="AQ110" s="1203"/>
      <c r="AR110" s="1203"/>
      <c r="AS110" s="1203"/>
      <c r="AT110" s="1203"/>
      <c r="AU110" s="1203"/>
      <c r="AV110" s="1203"/>
      <c r="AW110" s="1203"/>
      <c r="AX110" s="1203"/>
      <c r="AY110" s="1203"/>
      <c r="AZ110" s="1203"/>
      <c r="BA110" s="1203"/>
      <c r="BB110" s="1203"/>
      <c r="BC110" s="1203"/>
      <c r="BD110" s="1203"/>
      <c r="BE110" s="1203"/>
      <c r="BF110" s="1203"/>
    </row>
    <row r="111" spans="1:58">
      <c r="A111" s="1203"/>
      <c r="B111" s="1203"/>
      <c r="C111" s="1205"/>
      <c r="D111" s="1205"/>
      <c r="E111" s="1205"/>
      <c r="F111" s="1205"/>
      <c r="G111" s="1205"/>
      <c r="H111" s="1205"/>
      <c r="I111" s="1205"/>
      <c r="J111" s="1205"/>
      <c r="K111" s="1205"/>
      <c r="L111" s="1205"/>
      <c r="M111" s="1203"/>
      <c r="N111" s="1203"/>
      <c r="O111" s="1203"/>
      <c r="P111" s="1203"/>
      <c r="Q111" s="1203"/>
      <c r="R111" s="1203"/>
      <c r="S111" s="1203"/>
      <c r="T111" s="1203"/>
      <c r="U111" s="1203"/>
      <c r="V111" s="1203"/>
      <c r="W111" s="1203"/>
      <c r="X111" s="1203"/>
      <c r="Y111" s="1203"/>
      <c r="Z111" s="1203"/>
      <c r="AA111" s="1203"/>
      <c r="AB111" s="1203"/>
      <c r="AC111" s="1203"/>
      <c r="AD111" s="1203"/>
      <c r="AE111" s="1203"/>
      <c r="AF111" s="1203"/>
      <c r="AG111" s="1203"/>
      <c r="AH111" s="1203"/>
      <c r="AI111" s="1203"/>
      <c r="AJ111" s="1203"/>
      <c r="AK111" s="1203"/>
      <c r="AL111" s="1203"/>
      <c r="AM111" s="1203"/>
      <c r="AN111" s="1203"/>
      <c r="AO111" s="1203"/>
      <c r="AP111" s="1203"/>
      <c r="AQ111" s="1203"/>
      <c r="AR111" s="1203"/>
      <c r="AS111" s="1203"/>
      <c r="AT111" s="1203"/>
      <c r="AU111" s="1203"/>
      <c r="AV111" s="1203"/>
      <c r="AW111" s="1203"/>
      <c r="AX111" s="1203"/>
      <c r="AY111" s="1203"/>
      <c r="AZ111" s="1203"/>
      <c r="BA111" s="1203"/>
      <c r="BB111" s="1203"/>
      <c r="BC111" s="1203"/>
      <c r="BD111" s="1203"/>
      <c r="BE111" s="1203"/>
      <c r="BF111" s="1203"/>
    </row>
    <row r="112" spans="1:58">
      <c r="A112" s="1203"/>
      <c r="B112" s="1203"/>
      <c r="C112" s="1205"/>
      <c r="D112" s="1205"/>
      <c r="E112" s="1205"/>
      <c r="F112" s="1205"/>
      <c r="G112" s="1205"/>
      <c r="H112" s="1205"/>
      <c r="I112" s="1205"/>
      <c r="J112" s="1205"/>
      <c r="K112" s="1205"/>
      <c r="L112" s="1205"/>
      <c r="M112" s="1203"/>
      <c r="N112" s="1203"/>
      <c r="O112" s="1203"/>
      <c r="P112" s="1203"/>
      <c r="Q112" s="1203"/>
      <c r="R112" s="1203"/>
      <c r="S112" s="1203"/>
      <c r="T112" s="1203"/>
      <c r="U112" s="1203"/>
      <c r="V112" s="1203"/>
      <c r="W112" s="1203"/>
      <c r="X112" s="1203"/>
      <c r="Y112" s="1203"/>
      <c r="Z112" s="1203"/>
      <c r="AA112" s="1203"/>
      <c r="AB112" s="1203"/>
      <c r="AC112" s="1203"/>
      <c r="AD112" s="1203"/>
      <c r="AE112" s="1203"/>
      <c r="AF112" s="1203"/>
      <c r="AG112" s="1203"/>
      <c r="AH112" s="1203"/>
      <c r="AI112" s="1203"/>
      <c r="AJ112" s="1203"/>
      <c r="AK112" s="1203"/>
      <c r="AL112" s="1203"/>
      <c r="AM112" s="1203"/>
      <c r="AN112" s="1203"/>
      <c r="AO112" s="1203"/>
      <c r="AP112" s="1203"/>
      <c r="AQ112" s="1203"/>
      <c r="AR112" s="1203"/>
      <c r="AS112" s="1203"/>
      <c r="AT112" s="1203"/>
      <c r="AU112" s="1203"/>
      <c r="AV112" s="1203"/>
      <c r="AW112" s="1203"/>
      <c r="AX112" s="1203"/>
      <c r="AY112" s="1203"/>
      <c r="AZ112" s="1203"/>
      <c r="BA112" s="1203"/>
      <c r="BB112" s="1203"/>
      <c r="BC112" s="1203"/>
      <c r="BD112" s="1203"/>
      <c r="BE112" s="1203"/>
      <c r="BF112" s="1203"/>
    </row>
    <row r="113" spans="1:58">
      <c r="A113" s="1203"/>
      <c r="B113" s="1203"/>
      <c r="C113" s="1205"/>
      <c r="D113" s="1205"/>
      <c r="E113" s="1205"/>
      <c r="F113" s="1205"/>
      <c r="G113" s="1205"/>
      <c r="H113" s="1205"/>
      <c r="I113" s="1205"/>
      <c r="J113" s="1205"/>
      <c r="K113" s="1205"/>
      <c r="L113" s="1205"/>
      <c r="M113" s="1203"/>
      <c r="N113" s="1203"/>
      <c r="O113" s="1203"/>
      <c r="P113" s="1203"/>
      <c r="Q113" s="1203"/>
      <c r="R113" s="1203"/>
      <c r="S113" s="1203"/>
      <c r="T113" s="1203"/>
      <c r="U113" s="1203"/>
      <c r="V113" s="1203"/>
      <c r="W113" s="1203"/>
      <c r="X113" s="1203"/>
      <c r="Y113" s="1203"/>
      <c r="Z113" s="1203"/>
      <c r="AA113" s="1203"/>
      <c r="AB113" s="1203"/>
      <c r="AC113" s="1203"/>
      <c r="AD113" s="1203"/>
      <c r="AE113" s="1203"/>
      <c r="AF113" s="1203"/>
      <c r="AG113" s="1203"/>
      <c r="AH113" s="1203"/>
      <c r="AI113" s="1203"/>
      <c r="AJ113" s="1203"/>
      <c r="AK113" s="1203"/>
      <c r="AL113" s="1203"/>
      <c r="AM113" s="1203"/>
      <c r="AN113" s="1203"/>
      <c r="AO113" s="1203"/>
      <c r="AP113" s="1203"/>
      <c r="AQ113" s="1203"/>
      <c r="AR113" s="1203"/>
      <c r="AS113" s="1203"/>
      <c r="AT113" s="1203"/>
      <c r="AU113" s="1203"/>
      <c r="AV113" s="1203"/>
      <c r="AW113" s="1203"/>
      <c r="AX113" s="1203"/>
      <c r="AY113" s="1203"/>
      <c r="AZ113" s="1203"/>
      <c r="BA113" s="1203"/>
      <c r="BB113" s="1203"/>
      <c r="BC113" s="1203"/>
      <c r="BD113" s="1203"/>
      <c r="BE113" s="1203"/>
      <c r="BF113" s="1203"/>
    </row>
    <row r="114" spans="1:58">
      <c r="A114" s="1203"/>
      <c r="B114" s="1203"/>
      <c r="C114" s="1205"/>
      <c r="D114" s="1205"/>
      <c r="E114" s="1205"/>
      <c r="F114" s="1205"/>
      <c r="G114" s="1205"/>
      <c r="H114" s="1205"/>
      <c r="I114" s="1205"/>
      <c r="J114" s="1205"/>
      <c r="K114" s="1205"/>
      <c r="L114" s="1205"/>
      <c r="M114" s="1203"/>
      <c r="N114" s="1203"/>
      <c r="O114" s="1203"/>
      <c r="P114" s="1203"/>
      <c r="Q114" s="1203"/>
      <c r="R114" s="1203"/>
      <c r="S114" s="1203"/>
      <c r="T114" s="1203"/>
      <c r="U114" s="1203"/>
      <c r="V114" s="1203"/>
      <c r="W114" s="1203"/>
      <c r="X114" s="1203"/>
      <c r="Y114" s="1203"/>
      <c r="Z114" s="1203"/>
      <c r="AA114" s="1203"/>
      <c r="AB114" s="1203"/>
      <c r="AC114" s="1203"/>
      <c r="AD114" s="1203"/>
      <c r="AE114" s="1203"/>
      <c r="AF114" s="1203"/>
      <c r="AG114" s="1203"/>
      <c r="AH114" s="1203"/>
      <c r="AI114" s="1203"/>
      <c r="AJ114" s="1203"/>
      <c r="AK114" s="1203"/>
      <c r="AL114" s="1203"/>
      <c r="AM114" s="1203"/>
      <c r="AN114" s="1203"/>
      <c r="AO114" s="1203"/>
      <c r="AP114" s="1203"/>
      <c r="AQ114" s="1203"/>
      <c r="AR114" s="1203"/>
      <c r="AS114" s="1203"/>
      <c r="AT114" s="1203"/>
      <c r="AU114" s="1203"/>
      <c r="AV114" s="1203"/>
      <c r="AW114" s="1203"/>
      <c r="AX114" s="1203"/>
      <c r="AY114" s="1203"/>
      <c r="AZ114" s="1203"/>
      <c r="BA114" s="1203"/>
      <c r="BB114" s="1203"/>
      <c r="BC114" s="1203"/>
      <c r="BD114" s="1203"/>
      <c r="BE114" s="1203"/>
      <c r="BF114" s="1203"/>
    </row>
    <row r="115" spans="1:58">
      <c r="A115" s="1203"/>
      <c r="B115" s="1203"/>
      <c r="C115" s="1205"/>
      <c r="D115" s="1205"/>
      <c r="E115" s="1205"/>
      <c r="F115" s="1205"/>
      <c r="G115" s="1205"/>
      <c r="H115" s="1205"/>
      <c r="I115" s="1205"/>
      <c r="J115" s="1205"/>
      <c r="K115" s="1205"/>
      <c r="L115" s="1205"/>
      <c r="M115" s="1203"/>
      <c r="N115" s="1203"/>
      <c r="O115" s="1203"/>
      <c r="P115" s="1203"/>
      <c r="Q115" s="1203"/>
      <c r="R115" s="1203"/>
      <c r="S115" s="1203"/>
      <c r="T115" s="1203"/>
      <c r="U115" s="1203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3"/>
      <c r="AG115" s="1203"/>
      <c r="AH115" s="1203"/>
      <c r="AI115" s="1203"/>
      <c r="AJ115" s="1203"/>
      <c r="AK115" s="1203"/>
      <c r="AL115" s="1203"/>
      <c r="AM115" s="1203"/>
      <c r="AN115" s="1203"/>
      <c r="AO115" s="1203"/>
      <c r="AP115" s="1203"/>
      <c r="AQ115" s="1203"/>
      <c r="AR115" s="1203"/>
      <c r="AS115" s="1203"/>
      <c r="AT115" s="1203"/>
      <c r="AU115" s="1203"/>
      <c r="AV115" s="1203"/>
      <c r="AW115" s="1203"/>
      <c r="AX115" s="1203"/>
      <c r="AY115" s="1203"/>
      <c r="AZ115" s="1203"/>
      <c r="BA115" s="1203"/>
      <c r="BB115" s="1203"/>
      <c r="BC115" s="1203"/>
      <c r="BD115" s="1203"/>
      <c r="BE115" s="1203"/>
      <c r="BF115" s="1203"/>
    </row>
    <row r="116" spans="1:58">
      <c r="A116" s="1203"/>
      <c r="B116" s="1203"/>
      <c r="C116" s="1205"/>
      <c r="D116" s="1205"/>
      <c r="E116" s="1205"/>
      <c r="F116" s="1205"/>
      <c r="G116" s="1205"/>
      <c r="H116" s="1205"/>
      <c r="I116" s="1205"/>
      <c r="J116" s="1205"/>
      <c r="K116" s="1205"/>
      <c r="L116" s="1205"/>
      <c r="M116" s="1203"/>
      <c r="N116" s="1203"/>
      <c r="O116" s="1203"/>
      <c r="P116" s="1203"/>
      <c r="Q116" s="1203"/>
      <c r="R116" s="1203"/>
      <c r="S116" s="1203"/>
      <c r="T116" s="1203"/>
      <c r="U116" s="1203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3"/>
      <c r="AG116" s="1203"/>
      <c r="AH116" s="1203"/>
      <c r="AI116" s="1203"/>
      <c r="AJ116" s="1203"/>
      <c r="AK116" s="1203"/>
      <c r="AL116" s="1203"/>
      <c r="AM116" s="1203"/>
      <c r="AN116" s="1203"/>
      <c r="AO116" s="1203"/>
      <c r="AP116" s="1203"/>
      <c r="AQ116" s="1203"/>
      <c r="AR116" s="1203"/>
      <c r="AS116" s="1203"/>
      <c r="AT116" s="1203"/>
      <c r="AU116" s="1203"/>
      <c r="AV116" s="1203"/>
      <c r="AW116" s="1203"/>
      <c r="AX116" s="1203"/>
      <c r="AY116" s="1203"/>
      <c r="AZ116" s="1203"/>
      <c r="BA116" s="1203"/>
      <c r="BB116" s="1203"/>
      <c r="BC116" s="1203"/>
      <c r="BD116" s="1203"/>
      <c r="BE116" s="1203"/>
      <c r="BF116" s="1203"/>
    </row>
    <row r="117" spans="1:58">
      <c r="A117" s="1203"/>
      <c r="B117" s="1203"/>
      <c r="C117" s="1205"/>
      <c r="D117" s="1205"/>
      <c r="E117" s="1205"/>
      <c r="F117" s="1205"/>
      <c r="G117" s="1205"/>
      <c r="H117" s="1205"/>
      <c r="I117" s="1205"/>
      <c r="J117" s="1205"/>
      <c r="K117" s="1205"/>
      <c r="L117" s="1205"/>
      <c r="M117" s="1203"/>
      <c r="N117" s="1203"/>
      <c r="O117" s="1203"/>
      <c r="P117" s="1203"/>
      <c r="Q117" s="1203"/>
      <c r="R117" s="1203"/>
      <c r="S117" s="1203"/>
      <c r="T117" s="1203"/>
      <c r="U117" s="1203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3"/>
      <c r="AG117" s="1203"/>
      <c r="AH117" s="1203"/>
      <c r="AI117" s="1203"/>
      <c r="AJ117" s="1203"/>
      <c r="AK117" s="1203"/>
      <c r="AL117" s="1203"/>
      <c r="AM117" s="1203"/>
      <c r="AN117" s="1203"/>
      <c r="AO117" s="1203"/>
      <c r="AP117" s="1203"/>
      <c r="AQ117" s="1203"/>
      <c r="AR117" s="1203"/>
      <c r="AS117" s="1203"/>
      <c r="AT117" s="1203"/>
      <c r="AU117" s="1203"/>
      <c r="AV117" s="1203"/>
      <c r="AW117" s="1203"/>
      <c r="AX117" s="1203"/>
      <c r="AY117" s="1203"/>
      <c r="AZ117" s="1203"/>
      <c r="BA117" s="1203"/>
      <c r="BB117" s="1203"/>
      <c r="BC117" s="1203"/>
      <c r="BD117" s="1203"/>
      <c r="BE117" s="1203"/>
      <c r="BF117" s="1203"/>
    </row>
    <row r="118" spans="1:58">
      <c r="A118" s="1203"/>
      <c r="B118" s="1203"/>
      <c r="C118" s="1205"/>
      <c r="D118" s="1205"/>
      <c r="E118" s="1205"/>
      <c r="F118" s="1205"/>
      <c r="G118" s="1205"/>
      <c r="H118" s="1205"/>
      <c r="I118" s="1205"/>
      <c r="J118" s="1205"/>
      <c r="K118" s="1205"/>
      <c r="L118" s="1205"/>
      <c r="M118" s="1203"/>
      <c r="N118" s="1203"/>
      <c r="O118" s="1203"/>
      <c r="P118" s="1203"/>
      <c r="Q118" s="1203"/>
      <c r="R118" s="1203"/>
      <c r="S118" s="1203"/>
      <c r="T118" s="1203"/>
      <c r="U118" s="1203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3"/>
      <c r="AG118" s="1203"/>
      <c r="AH118" s="1203"/>
      <c r="AI118" s="1203"/>
      <c r="AJ118" s="1203"/>
      <c r="AK118" s="1203"/>
      <c r="AL118" s="1203"/>
      <c r="AM118" s="1203"/>
      <c r="AN118" s="1203"/>
      <c r="AO118" s="1203"/>
      <c r="AP118" s="1203"/>
      <c r="AQ118" s="1203"/>
      <c r="AR118" s="1203"/>
      <c r="AS118" s="1203"/>
      <c r="AT118" s="1203"/>
      <c r="AU118" s="1203"/>
      <c r="AV118" s="1203"/>
      <c r="AW118" s="1203"/>
      <c r="AX118" s="1203"/>
      <c r="AY118" s="1203"/>
      <c r="AZ118" s="1203"/>
      <c r="BA118" s="1203"/>
      <c r="BB118" s="1203"/>
      <c r="BC118" s="1203"/>
      <c r="BD118" s="1203"/>
      <c r="BE118" s="1203"/>
      <c r="BF118" s="1203"/>
    </row>
    <row r="119" spans="1:58">
      <c r="A119" s="1203"/>
      <c r="B119" s="1203"/>
      <c r="C119" s="1205"/>
      <c r="D119" s="1205"/>
      <c r="E119" s="1205"/>
      <c r="F119" s="1205"/>
      <c r="G119" s="1205"/>
      <c r="H119" s="1205"/>
      <c r="I119" s="1205"/>
      <c r="J119" s="1205"/>
      <c r="K119" s="1205"/>
      <c r="L119" s="1205"/>
      <c r="M119" s="1203"/>
      <c r="N119" s="1203"/>
      <c r="O119" s="1203"/>
      <c r="P119" s="1203"/>
      <c r="Q119" s="1203"/>
      <c r="R119" s="1203"/>
      <c r="S119" s="1203"/>
      <c r="T119" s="1203"/>
      <c r="U119" s="1203"/>
      <c r="V119" s="1203"/>
      <c r="W119" s="1203"/>
      <c r="X119" s="1203"/>
      <c r="Y119" s="1203"/>
      <c r="Z119" s="1203"/>
      <c r="AA119" s="1203"/>
      <c r="AB119" s="1203"/>
      <c r="AC119" s="1203"/>
      <c r="AD119" s="1203"/>
      <c r="AE119" s="1203"/>
      <c r="AF119" s="1203"/>
      <c r="AG119" s="1203"/>
      <c r="AH119" s="1203"/>
      <c r="AI119" s="1203"/>
      <c r="AJ119" s="1203"/>
      <c r="AK119" s="1203"/>
      <c r="AL119" s="1203"/>
      <c r="AM119" s="1203"/>
      <c r="AN119" s="1203"/>
      <c r="AO119" s="1203"/>
      <c r="AP119" s="1203"/>
      <c r="AQ119" s="1203"/>
      <c r="AR119" s="1203"/>
      <c r="AS119" s="1203"/>
      <c r="AT119" s="1203"/>
      <c r="AU119" s="1203"/>
      <c r="AV119" s="1203"/>
      <c r="AW119" s="1203"/>
      <c r="AX119" s="1203"/>
      <c r="AY119" s="1203"/>
      <c r="AZ119" s="1203"/>
      <c r="BA119" s="1203"/>
      <c r="BB119" s="1203"/>
      <c r="BC119" s="1203"/>
      <c r="BD119" s="1203"/>
      <c r="BE119" s="1203"/>
      <c r="BF119" s="1203"/>
    </row>
    <row r="120" spans="1:58">
      <c r="A120" s="1203"/>
      <c r="B120" s="1203"/>
      <c r="C120" s="1205"/>
      <c r="D120" s="1205"/>
      <c r="E120" s="1205"/>
      <c r="F120" s="1205"/>
      <c r="G120" s="1205"/>
      <c r="H120" s="1205"/>
      <c r="I120" s="1205"/>
      <c r="J120" s="1205"/>
      <c r="K120" s="1205"/>
      <c r="L120" s="1205"/>
      <c r="M120" s="1203"/>
      <c r="N120" s="1203"/>
      <c r="O120" s="1203"/>
      <c r="P120" s="1203"/>
      <c r="Q120" s="1203"/>
      <c r="R120" s="1203"/>
      <c r="S120" s="1203"/>
      <c r="T120" s="1203"/>
      <c r="U120" s="1203"/>
      <c r="V120" s="1203"/>
      <c r="W120" s="1203"/>
      <c r="X120" s="1203"/>
      <c r="Y120" s="1203"/>
      <c r="Z120" s="1203"/>
      <c r="AA120" s="1203"/>
      <c r="AB120" s="1203"/>
      <c r="AC120" s="1203"/>
      <c r="AD120" s="1203"/>
      <c r="AE120" s="1203"/>
      <c r="AF120" s="1203"/>
      <c r="AG120" s="1203"/>
      <c r="AH120" s="1203"/>
      <c r="AI120" s="1203"/>
      <c r="AJ120" s="1203"/>
      <c r="AK120" s="1203"/>
      <c r="AL120" s="1203"/>
      <c r="AM120" s="1203"/>
      <c r="AN120" s="1203"/>
      <c r="AO120" s="1203"/>
      <c r="AP120" s="1203"/>
      <c r="AQ120" s="1203"/>
      <c r="AR120" s="1203"/>
      <c r="AS120" s="1203"/>
      <c r="AT120" s="1203"/>
      <c r="AU120" s="1203"/>
      <c r="AV120" s="1203"/>
      <c r="AW120" s="1203"/>
      <c r="AX120" s="1203"/>
      <c r="AY120" s="1203"/>
      <c r="AZ120" s="1203"/>
      <c r="BA120" s="1203"/>
      <c r="BB120" s="1203"/>
      <c r="BC120" s="1203"/>
      <c r="BD120" s="1203"/>
      <c r="BE120" s="1203"/>
      <c r="BF120" s="1203"/>
    </row>
    <row r="121" spans="1:58">
      <c r="A121" s="1203"/>
      <c r="B121" s="1203"/>
      <c r="C121" s="1205"/>
      <c r="D121" s="1205"/>
      <c r="E121" s="1205"/>
      <c r="F121" s="1205"/>
      <c r="G121" s="1205"/>
      <c r="H121" s="1205"/>
      <c r="I121" s="1205"/>
      <c r="J121" s="1205"/>
      <c r="K121" s="1205"/>
      <c r="L121" s="1205"/>
      <c r="M121" s="1203"/>
      <c r="N121" s="1203"/>
      <c r="O121" s="1203"/>
      <c r="P121" s="1203"/>
      <c r="Q121" s="1203"/>
      <c r="R121" s="1203"/>
      <c r="S121" s="1203"/>
      <c r="T121" s="1203"/>
      <c r="U121" s="1203"/>
      <c r="V121" s="1203"/>
      <c r="W121" s="1203"/>
      <c r="X121" s="1203"/>
      <c r="Y121" s="1203"/>
      <c r="Z121" s="1203"/>
      <c r="AA121" s="1203"/>
      <c r="AB121" s="1203"/>
      <c r="AC121" s="1203"/>
      <c r="AD121" s="1203"/>
      <c r="AE121" s="1203"/>
      <c r="AF121" s="1203"/>
      <c r="AG121" s="1203"/>
      <c r="AH121" s="1203"/>
      <c r="AI121" s="1203"/>
      <c r="AJ121" s="1203"/>
      <c r="AK121" s="1203"/>
      <c r="AL121" s="1203"/>
      <c r="AM121" s="1203"/>
      <c r="AN121" s="1203"/>
      <c r="AO121" s="1203"/>
      <c r="AP121" s="1203"/>
      <c r="AQ121" s="1203"/>
      <c r="AR121" s="1203"/>
      <c r="AS121" s="1203"/>
      <c r="AT121" s="1203"/>
      <c r="AU121" s="1203"/>
      <c r="AV121" s="1203"/>
      <c r="AW121" s="1203"/>
      <c r="AX121" s="1203"/>
      <c r="AY121" s="1203"/>
      <c r="AZ121" s="1203"/>
      <c r="BA121" s="1203"/>
      <c r="BB121" s="1203"/>
      <c r="BC121" s="1203"/>
      <c r="BD121" s="1203"/>
      <c r="BE121" s="1203"/>
      <c r="BF121" s="1203"/>
    </row>
    <row r="122" spans="1:58">
      <c r="A122" s="1203"/>
      <c r="B122" s="1203"/>
      <c r="C122" s="1205"/>
      <c r="D122" s="1205"/>
      <c r="E122" s="1205"/>
      <c r="F122" s="1205"/>
      <c r="G122" s="1205"/>
      <c r="H122" s="1205"/>
      <c r="I122" s="1205"/>
      <c r="J122" s="1205"/>
      <c r="K122" s="1205"/>
      <c r="L122" s="1205"/>
      <c r="M122" s="1203"/>
      <c r="N122" s="1203"/>
      <c r="O122" s="1203"/>
      <c r="P122" s="1203"/>
      <c r="Q122" s="1203"/>
      <c r="R122" s="1203"/>
      <c r="S122" s="1203"/>
      <c r="T122" s="1203"/>
      <c r="U122" s="1203"/>
      <c r="V122" s="1203"/>
      <c r="W122" s="1203"/>
      <c r="X122" s="1203"/>
      <c r="Y122" s="1203"/>
      <c r="Z122" s="1203"/>
      <c r="AA122" s="1203"/>
      <c r="AB122" s="1203"/>
      <c r="AC122" s="1203"/>
      <c r="AD122" s="1203"/>
      <c r="AE122" s="1203"/>
      <c r="AF122" s="1203"/>
      <c r="AG122" s="1203"/>
      <c r="AH122" s="1203"/>
      <c r="AI122" s="1203"/>
      <c r="AJ122" s="1203"/>
      <c r="AK122" s="1203"/>
      <c r="AL122" s="1203"/>
      <c r="AM122" s="1203"/>
      <c r="AN122" s="1203"/>
      <c r="AO122" s="1203"/>
      <c r="AP122" s="1203"/>
      <c r="AQ122" s="1203"/>
      <c r="AR122" s="1203"/>
      <c r="AS122" s="1203"/>
      <c r="AT122" s="1203"/>
      <c r="AU122" s="1203"/>
      <c r="AV122" s="1203"/>
      <c r="AW122" s="1203"/>
      <c r="AX122" s="1203"/>
      <c r="AY122" s="1203"/>
      <c r="AZ122" s="1203"/>
      <c r="BA122" s="1203"/>
      <c r="BB122" s="1203"/>
      <c r="BC122" s="1203"/>
      <c r="BD122" s="1203"/>
      <c r="BE122" s="1203"/>
      <c r="BF122" s="1203"/>
    </row>
    <row r="123" spans="1:58">
      <c r="A123" s="1203"/>
      <c r="B123" s="1203"/>
      <c r="C123" s="1205"/>
      <c r="D123" s="1205"/>
      <c r="E123" s="1205"/>
      <c r="F123" s="1205"/>
      <c r="G123" s="1205"/>
      <c r="H123" s="1205"/>
      <c r="I123" s="1205"/>
      <c r="J123" s="1205"/>
      <c r="K123" s="1205"/>
      <c r="L123" s="1205"/>
      <c r="M123" s="1203"/>
      <c r="N123" s="1203"/>
      <c r="O123" s="1203"/>
      <c r="P123" s="1203"/>
      <c r="Q123" s="1203"/>
      <c r="R123" s="1203"/>
      <c r="S123" s="1203"/>
      <c r="T123" s="1203"/>
      <c r="U123" s="1203"/>
      <c r="V123" s="1203"/>
      <c r="W123" s="1203"/>
      <c r="X123" s="1203"/>
      <c r="Y123" s="1203"/>
      <c r="Z123" s="1203"/>
      <c r="AA123" s="1203"/>
      <c r="AB123" s="1203"/>
      <c r="AC123" s="1203"/>
      <c r="AD123" s="1203"/>
      <c r="AE123" s="1203"/>
      <c r="AF123" s="1203"/>
      <c r="AG123" s="1203"/>
      <c r="AH123" s="1203"/>
      <c r="AI123" s="1203"/>
      <c r="AJ123" s="1203"/>
      <c r="AK123" s="1203"/>
      <c r="AL123" s="1203"/>
      <c r="AM123" s="1203"/>
      <c r="AN123" s="1203"/>
      <c r="AO123" s="1203"/>
      <c r="AP123" s="1203"/>
      <c r="AQ123" s="1203"/>
      <c r="AR123" s="1203"/>
      <c r="AS123" s="1203"/>
      <c r="AT123" s="1203"/>
      <c r="AU123" s="1203"/>
      <c r="AV123" s="1203"/>
      <c r="AW123" s="1203"/>
      <c r="AX123" s="1203"/>
      <c r="AY123" s="1203"/>
      <c r="AZ123" s="1203"/>
      <c r="BA123" s="1203"/>
      <c r="BB123" s="1203"/>
      <c r="BC123" s="1203"/>
      <c r="BD123" s="1203"/>
      <c r="BE123" s="1203"/>
      <c r="BF123" s="1203"/>
    </row>
    <row r="124" spans="1:58">
      <c r="A124" s="1203"/>
      <c r="B124" s="1203"/>
      <c r="C124" s="1205"/>
      <c r="D124" s="1205"/>
      <c r="E124" s="1205"/>
      <c r="F124" s="1205"/>
      <c r="G124" s="1205"/>
      <c r="H124" s="1205"/>
      <c r="I124" s="1205"/>
      <c r="J124" s="1205"/>
      <c r="K124" s="1205"/>
      <c r="L124" s="1205"/>
      <c r="M124" s="1203"/>
      <c r="N124" s="1203"/>
      <c r="O124" s="1203"/>
      <c r="P124" s="1203"/>
      <c r="Q124" s="1203"/>
      <c r="R124" s="1203"/>
      <c r="S124" s="1203"/>
      <c r="T124" s="1203"/>
      <c r="U124" s="1203"/>
      <c r="V124" s="1203"/>
      <c r="W124" s="1203"/>
      <c r="X124" s="1203"/>
      <c r="Y124" s="1203"/>
      <c r="Z124" s="1203"/>
      <c r="AA124" s="1203"/>
      <c r="AB124" s="1203"/>
      <c r="AC124" s="1203"/>
      <c r="AD124" s="1203"/>
      <c r="AE124" s="1203"/>
      <c r="AF124" s="1203"/>
      <c r="AG124" s="1203"/>
      <c r="AH124" s="1203"/>
      <c r="AI124" s="1203"/>
      <c r="AJ124" s="1203"/>
      <c r="AK124" s="1203"/>
      <c r="AL124" s="1203"/>
      <c r="AM124" s="1203"/>
      <c r="AN124" s="1203"/>
      <c r="AO124" s="1203"/>
      <c r="AP124" s="1203"/>
      <c r="AQ124" s="1203"/>
      <c r="AR124" s="1203"/>
      <c r="AS124" s="1203"/>
      <c r="AT124" s="1203"/>
      <c r="AU124" s="1203"/>
      <c r="AV124" s="1203"/>
      <c r="AW124" s="1203"/>
      <c r="AX124" s="1203"/>
      <c r="AY124" s="1203"/>
      <c r="AZ124" s="1203"/>
      <c r="BA124" s="1203"/>
      <c r="BB124" s="1203"/>
      <c r="BC124" s="1203"/>
      <c r="BD124" s="1203"/>
      <c r="BE124" s="1203"/>
      <c r="BF124" s="1203"/>
    </row>
    <row r="125" spans="1:58">
      <c r="A125" s="1203"/>
      <c r="B125" s="1203"/>
      <c r="C125" s="1205"/>
      <c r="D125" s="1205"/>
      <c r="E125" s="1205"/>
      <c r="F125" s="1205"/>
      <c r="G125" s="1205"/>
      <c r="H125" s="1205"/>
      <c r="I125" s="1205"/>
      <c r="J125" s="1205"/>
      <c r="K125" s="1205"/>
      <c r="L125" s="1205"/>
      <c r="M125" s="1203"/>
      <c r="N125" s="1203"/>
      <c r="O125" s="1203"/>
      <c r="P125" s="1203"/>
      <c r="Q125" s="1203"/>
      <c r="R125" s="1203"/>
      <c r="S125" s="1203"/>
      <c r="T125" s="1203"/>
      <c r="U125" s="1203"/>
      <c r="V125" s="1203"/>
      <c r="W125" s="1203"/>
      <c r="X125" s="1203"/>
      <c r="Y125" s="1203"/>
      <c r="Z125" s="1203"/>
      <c r="AA125" s="1203"/>
      <c r="AB125" s="1203"/>
      <c r="AC125" s="1203"/>
      <c r="AD125" s="1203"/>
      <c r="AE125" s="1203"/>
      <c r="AF125" s="1203"/>
      <c r="AG125" s="1203"/>
      <c r="AH125" s="1203"/>
      <c r="AI125" s="1203"/>
      <c r="AJ125" s="1203"/>
      <c r="AK125" s="1203"/>
      <c r="AL125" s="1203"/>
      <c r="AM125" s="1203"/>
      <c r="AN125" s="1203"/>
      <c r="AO125" s="1203"/>
      <c r="AP125" s="1203"/>
      <c r="AQ125" s="1203"/>
      <c r="AR125" s="1203"/>
      <c r="AS125" s="1203"/>
      <c r="AT125" s="1203"/>
      <c r="AU125" s="1203"/>
      <c r="AV125" s="1203"/>
      <c r="AW125" s="1203"/>
      <c r="AX125" s="1203"/>
      <c r="AY125" s="1203"/>
      <c r="AZ125" s="1203"/>
      <c r="BA125" s="1203"/>
      <c r="BB125" s="1203"/>
      <c r="BC125" s="1203"/>
      <c r="BD125" s="1203"/>
      <c r="BE125" s="1203"/>
      <c r="BF125" s="1203"/>
    </row>
    <row r="126" spans="1:58">
      <c r="A126" s="1203"/>
      <c r="B126" s="1203"/>
      <c r="C126" s="1205"/>
      <c r="D126" s="1205"/>
      <c r="E126" s="1205"/>
      <c r="F126" s="1205"/>
      <c r="G126" s="1205"/>
      <c r="H126" s="1205"/>
      <c r="I126" s="1205"/>
      <c r="J126" s="1205"/>
      <c r="K126" s="1205"/>
      <c r="L126" s="1205"/>
      <c r="M126" s="1203"/>
      <c r="N126" s="1203"/>
      <c r="O126" s="1203"/>
      <c r="P126" s="1203"/>
      <c r="Q126" s="1203"/>
      <c r="R126" s="1203"/>
      <c r="S126" s="1203"/>
      <c r="T126" s="1203"/>
      <c r="U126" s="1203"/>
      <c r="V126" s="1203"/>
      <c r="W126" s="1203"/>
      <c r="X126" s="1203"/>
      <c r="Y126" s="1203"/>
      <c r="Z126" s="1203"/>
      <c r="AA126" s="1203"/>
      <c r="AB126" s="1203"/>
      <c r="AC126" s="1203"/>
      <c r="AD126" s="1203"/>
      <c r="AE126" s="1203"/>
      <c r="AF126" s="1203"/>
      <c r="AG126" s="1203"/>
      <c r="AH126" s="1203"/>
      <c r="AI126" s="1203"/>
      <c r="AJ126" s="1203"/>
      <c r="AK126" s="1203"/>
      <c r="AL126" s="1203"/>
      <c r="AM126" s="1203"/>
      <c r="AN126" s="1203"/>
      <c r="AO126" s="1203"/>
      <c r="AP126" s="1203"/>
      <c r="AQ126" s="1203"/>
      <c r="AR126" s="1203"/>
      <c r="AS126" s="1203"/>
      <c r="AT126" s="1203"/>
      <c r="AU126" s="1203"/>
      <c r="AV126" s="1203"/>
      <c r="AW126" s="1203"/>
      <c r="AX126" s="1203"/>
      <c r="AY126" s="1203"/>
      <c r="AZ126" s="1203"/>
      <c r="BA126" s="1203"/>
      <c r="BB126" s="1203"/>
      <c r="BC126" s="1203"/>
      <c r="BD126" s="1203"/>
      <c r="BE126" s="1203"/>
      <c r="BF126" s="1203"/>
    </row>
    <row r="127" spans="1:58">
      <c r="A127" s="1203"/>
      <c r="B127" s="1203"/>
      <c r="C127" s="1205"/>
      <c r="D127" s="1205"/>
      <c r="E127" s="1205"/>
      <c r="F127" s="1205"/>
      <c r="G127" s="1205"/>
      <c r="H127" s="1205"/>
      <c r="I127" s="1205"/>
      <c r="J127" s="1205"/>
      <c r="K127" s="1205"/>
      <c r="L127" s="1205"/>
      <c r="M127" s="1203"/>
      <c r="N127" s="1203"/>
      <c r="O127" s="1203"/>
      <c r="P127" s="1203"/>
      <c r="Q127" s="1203"/>
      <c r="R127" s="1203"/>
      <c r="S127" s="1203"/>
      <c r="T127" s="1203"/>
      <c r="U127" s="1203"/>
      <c r="V127" s="1203"/>
      <c r="W127" s="1203"/>
      <c r="X127" s="1203"/>
      <c r="Y127" s="1203"/>
      <c r="Z127" s="1203"/>
      <c r="AA127" s="1203"/>
      <c r="AB127" s="1203"/>
      <c r="AC127" s="1203"/>
      <c r="AD127" s="1203"/>
      <c r="AE127" s="1203"/>
      <c r="AF127" s="1203"/>
      <c r="AG127" s="1203"/>
      <c r="AH127" s="1203"/>
      <c r="AI127" s="1203"/>
      <c r="AJ127" s="1203"/>
      <c r="AK127" s="1203"/>
      <c r="AL127" s="1203"/>
      <c r="AM127" s="1203"/>
      <c r="AN127" s="1203"/>
      <c r="AO127" s="1203"/>
      <c r="AP127" s="1203"/>
      <c r="AQ127" s="1203"/>
      <c r="AR127" s="1203"/>
      <c r="AS127" s="1203"/>
      <c r="AT127" s="1203"/>
      <c r="AU127" s="1203"/>
      <c r="AV127" s="1203"/>
      <c r="AW127" s="1203"/>
      <c r="AX127" s="1203"/>
      <c r="AY127" s="1203"/>
      <c r="AZ127" s="1203"/>
      <c r="BA127" s="1203"/>
      <c r="BB127" s="1203"/>
      <c r="BC127" s="1203"/>
      <c r="BD127" s="1203"/>
      <c r="BE127" s="1203"/>
      <c r="BF127" s="1203"/>
    </row>
    <row r="128" spans="1:58">
      <c r="A128" s="1203"/>
      <c r="B128" s="1203"/>
      <c r="C128" s="1205"/>
      <c r="D128" s="1205"/>
      <c r="E128" s="1205"/>
      <c r="F128" s="1205"/>
      <c r="G128" s="1205"/>
      <c r="H128" s="1205"/>
      <c r="I128" s="1205"/>
      <c r="J128" s="1205"/>
      <c r="K128" s="1205"/>
      <c r="L128" s="1205"/>
      <c r="M128" s="1203"/>
      <c r="N128" s="1203"/>
      <c r="O128" s="1203"/>
      <c r="P128" s="1203"/>
      <c r="Q128" s="1203"/>
      <c r="R128" s="1203"/>
      <c r="S128" s="1203"/>
      <c r="T128" s="1203"/>
      <c r="U128" s="1203"/>
      <c r="V128" s="1203"/>
      <c r="W128" s="1203"/>
      <c r="X128" s="1203"/>
      <c r="Y128" s="1203"/>
      <c r="Z128" s="1203"/>
      <c r="AA128" s="1203"/>
      <c r="AB128" s="1203"/>
      <c r="AC128" s="1203"/>
      <c r="AD128" s="1203"/>
      <c r="AE128" s="1203"/>
      <c r="AF128" s="1203"/>
      <c r="AG128" s="1203"/>
      <c r="AH128" s="1203"/>
      <c r="AI128" s="1203"/>
      <c r="AJ128" s="1203"/>
      <c r="AK128" s="1203"/>
      <c r="AL128" s="1203"/>
      <c r="AM128" s="1203"/>
      <c r="AN128" s="1203"/>
      <c r="AO128" s="1203"/>
      <c r="AP128" s="1203"/>
      <c r="AQ128" s="1203"/>
      <c r="AR128" s="1203"/>
      <c r="AS128" s="1203"/>
      <c r="AT128" s="1203"/>
      <c r="AU128" s="1203"/>
      <c r="AV128" s="1203"/>
      <c r="AW128" s="1203"/>
      <c r="AX128" s="1203"/>
      <c r="AY128" s="1203"/>
      <c r="AZ128" s="1203"/>
      <c r="BA128" s="1203"/>
      <c r="BB128" s="1203"/>
      <c r="BC128" s="1203"/>
      <c r="BD128" s="1203"/>
      <c r="BE128" s="1203"/>
      <c r="BF128" s="1203"/>
    </row>
    <row r="129" spans="1:58">
      <c r="A129" s="1203"/>
      <c r="B129" s="1203"/>
      <c r="C129" s="1205"/>
      <c r="D129" s="1205"/>
      <c r="E129" s="1205"/>
      <c r="F129" s="1205"/>
      <c r="G129" s="1205"/>
      <c r="H129" s="1205"/>
      <c r="I129" s="1205"/>
      <c r="J129" s="1205"/>
      <c r="K129" s="1205"/>
      <c r="L129" s="1205"/>
      <c r="M129" s="1203"/>
      <c r="N129" s="1203"/>
      <c r="O129" s="1203"/>
      <c r="P129" s="1203"/>
      <c r="Q129" s="1203"/>
      <c r="R129" s="1203"/>
      <c r="S129" s="1203"/>
      <c r="T129" s="1203"/>
      <c r="U129" s="1203"/>
      <c r="V129" s="1203"/>
      <c r="W129" s="1203"/>
      <c r="X129" s="1203"/>
      <c r="Y129" s="1203"/>
      <c r="Z129" s="1203"/>
      <c r="AA129" s="1203"/>
      <c r="AB129" s="1203"/>
      <c r="AC129" s="1203"/>
      <c r="AD129" s="1203"/>
      <c r="AE129" s="1203"/>
      <c r="AF129" s="1203"/>
      <c r="AG129" s="1203"/>
      <c r="AH129" s="1203"/>
      <c r="AI129" s="1203"/>
      <c r="AJ129" s="1203"/>
      <c r="AK129" s="1203"/>
      <c r="AL129" s="1203"/>
      <c r="AM129" s="1203"/>
      <c r="AN129" s="1203"/>
      <c r="AO129" s="1203"/>
      <c r="AP129" s="1203"/>
      <c r="AQ129" s="1203"/>
      <c r="AR129" s="1203"/>
      <c r="AS129" s="1203"/>
      <c r="AT129" s="1203"/>
      <c r="AU129" s="1203"/>
      <c r="AV129" s="1203"/>
      <c r="AW129" s="1203"/>
      <c r="AX129" s="1203"/>
      <c r="AY129" s="1203"/>
      <c r="AZ129" s="1203"/>
      <c r="BA129" s="1203"/>
      <c r="BB129" s="1203"/>
      <c r="BC129" s="1203"/>
      <c r="BD129" s="1203"/>
      <c r="BE129" s="1203"/>
      <c r="BF129" s="1203"/>
    </row>
    <row r="130" spans="1:58">
      <c r="A130" s="1203"/>
      <c r="B130" s="1203"/>
      <c r="C130" s="1205"/>
      <c r="D130" s="1205"/>
      <c r="E130" s="1205"/>
      <c r="F130" s="1205"/>
      <c r="G130" s="1205"/>
      <c r="H130" s="1205"/>
      <c r="I130" s="1205"/>
      <c r="J130" s="1205"/>
      <c r="K130" s="1205"/>
      <c r="L130" s="1205"/>
      <c r="M130" s="1203"/>
      <c r="N130" s="1203"/>
      <c r="O130" s="1203"/>
      <c r="P130" s="1203"/>
      <c r="Q130" s="1203"/>
      <c r="R130" s="1203"/>
      <c r="S130" s="1203"/>
      <c r="T130" s="1203"/>
      <c r="U130" s="1203"/>
      <c r="V130" s="1203"/>
      <c r="W130" s="1203"/>
      <c r="X130" s="1203"/>
      <c r="Y130" s="1203"/>
      <c r="Z130" s="1203"/>
      <c r="AA130" s="1203"/>
      <c r="AB130" s="1203"/>
      <c r="AC130" s="1203"/>
      <c r="AD130" s="1203"/>
      <c r="AE130" s="1203"/>
      <c r="AF130" s="1203"/>
      <c r="AG130" s="1203"/>
      <c r="AH130" s="1203"/>
      <c r="AI130" s="1203"/>
      <c r="AJ130" s="1203"/>
      <c r="AK130" s="1203"/>
      <c r="AL130" s="1203"/>
      <c r="AM130" s="1203"/>
      <c r="AN130" s="1203"/>
      <c r="AO130" s="1203"/>
      <c r="AP130" s="1203"/>
      <c r="AQ130" s="1203"/>
      <c r="AR130" s="1203"/>
      <c r="AS130" s="1203"/>
      <c r="AT130" s="1203"/>
      <c r="AU130" s="1203"/>
      <c r="AV130" s="1203"/>
      <c r="AW130" s="1203"/>
      <c r="AX130" s="1203"/>
      <c r="AY130" s="1203"/>
      <c r="AZ130" s="1203"/>
      <c r="BA130" s="1203"/>
      <c r="BB130" s="1203"/>
      <c r="BC130" s="1203"/>
      <c r="BD130" s="1203"/>
      <c r="BE130" s="1203"/>
      <c r="BF130" s="1203"/>
    </row>
    <row r="131" spans="1:58">
      <c r="A131" s="1203"/>
      <c r="B131" s="1203"/>
      <c r="C131" s="1205"/>
      <c r="D131" s="1205"/>
      <c r="E131" s="1205"/>
      <c r="F131" s="1205"/>
      <c r="G131" s="1205"/>
      <c r="H131" s="1205"/>
      <c r="I131" s="1205"/>
      <c r="J131" s="1205"/>
      <c r="K131" s="1205"/>
      <c r="L131" s="1205"/>
      <c r="M131" s="1203"/>
      <c r="N131" s="1203"/>
      <c r="O131" s="1203"/>
      <c r="P131" s="1203"/>
      <c r="Q131" s="1203"/>
      <c r="R131" s="1203"/>
      <c r="S131" s="1203"/>
      <c r="T131" s="1203"/>
      <c r="U131" s="1203"/>
      <c r="V131" s="1203"/>
      <c r="W131" s="1203"/>
      <c r="X131" s="1203"/>
      <c r="Y131" s="1203"/>
      <c r="Z131" s="1203"/>
      <c r="AA131" s="1203"/>
      <c r="AB131" s="1203"/>
      <c r="AC131" s="1203"/>
      <c r="AD131" s="1203"/>
      <c r="AE131" s="1203"/>
      <c r="AF131" s="1203"/>
      <c r="AG131" s="1203"/>
      <c r="AH131" s="1203"/>
      <c r="AI131" s="1203"/>
      <c r="AJ131" s="1203"/>
      <c r="AK131" s="1203"/>
      <c r="AL131" s="1203"/>
      <c r="AM131" s="1203"/>
      <c r="AN131" s="1203"/>
      <c r="AO131" s="1203"/>
      <c r="AP131" s="1203"/>
      <c r="AQ131" s="1203"/>
      <c r="AR131" s="1203"/>
      <c r="AS131" s="1203"/>
      <c r="AT131" s="1203"/>
      <c r="AU131" s="1203"/>
      <c r="AV131" s="1203"/>
      <c r="AW131" s="1203"/>
      <c r="AX131" s="1203"/>
      <c r="AY131" s="1203"/>
      <c r="AZ131" s="1203"/>
      <c r="BA131" s="1203"/>
      <c r="BB131" s="1203"/>
      <c r="BC131" s="1203"/>
      <c r="BD131" s="1203"/>
      <c r="BE131" s="1203"/>
      <c r="BF131" s="1203"/>
    </row>
    <row r="132" spans="1:58">
      <c r="A132" s="1203"/>
      <c r="B132" s="1203"/>
      <c r="C132" s="1205"/>
      <c r="D132" s="1205"/>
      <c r="E132" s="1205"/>
      <c r="F132" s="1205"/>
      <c r="G132" s="1205"/>
      <c r="H132" s="1205"/>
      <c r="I132" s="1205"/>
      <c r="J132" s="1205"/>
      <c r="K132" s="1205"/>
      <c r="L132" s="1205"/>
      <c r="M132" s="1203"/>
      <c r="N132" s="1203"/>
      <c r="O132" s="1203"/>
      <c r="P132" s="1203"/>
      <c r="Q132" s="1203"/>
      <c r="R132" s="1203"/>
      <c r="S132" s="1203"/>
      <c r="T132" s="1203"/>
      <c r="U132" s="1203"/>
      <c r="V132" s="1203"/>
      <c r="W132" s="1203"/>
      <c r="X132" s="1203"/>
      <c r="Y132" s="1203"/>
      <c r="Z132" s="1203"/>
      <c r="AA132" s="1203"/>
      <c r="AB132" s="1203"/>
      <c r="AC132" s="1203"/>
      <c r="AD132" s="1203"/>
      <c r="AE132" s="1203"/>
      <c r="AF132" s="1203"/>
      <c r="AG132" s="1203"/>
      <c r="AH132" s="1203"/>
      <c r="AI132" s="1203"/>
      <c r="AJ132" s="1203"/>
      <c r="AK132" s="1203"/>
      <c r="AL132" s="1203"/>
      <c r="AM132" s="1203"/>
      <c r="AN132" s="1203"/>
      <c r="AO132" s="1203"/>
      <c r="AP132" s="1203"/>
      <c r="AQ132" s="1203"/>
      <c r="AR132" s="1203"/>
      <c r="AS132" s="1203"/>
      <c r="AT132" s="1203"/>
      <c r="AU132" s="1203"/>
      <c r="AV132" s="1203"/>
      <c r="AW132" s="1203"/>
      <c r="AX132" s="1203"/>
      <c r="AY132" s="1203"/>
      <c r="AZ132" s="1203"/>
      <c r="BA132" s="1203"/>
      <c r="BB132" s="1203"/>
      <c r="BC132" s="1203"/>
      <c r="BD132" s="1203"/>
      <c r="BE132" s="1203"/>
      <c r="BF132" s="1203"/>
    </row>
    <row r="133" spans="1:58">
      <c r="A133" s="1203"/>
      <c r="B133" s="1203"/>
      <c r="C133" s="1205"/>
      <c r="D133" s="1205"/>
      <c r="E133" s="1205"/>
      <c r="F133" s="1205"/>
      <c r="G133" s="1205"/>
      <c r="H133" s="1205"/>
      <c r="I133" s="1205"/>
      <c r="J133" s="1205"/>
      <c r="K133" s="1205"/>
      <c r="L133" s="1205"/>
      <c r="M133" s="1203"/>
      <c r="N133" s="1203"/>
      <c r="O133" s="1203"/>
      <c r="P133" s="1203"/>
      <c r="Q133" s="1203"/>
      <c r="R133" s="1203"/>
      <c r="S133" s="1203"/>
      <c r="T133" s="1203"/>
      <c r="U133" s="1203"/>
      <c r="V133" s="1203"/>
      <c r="W133" s="1203"/>
      <c r="X133" s="1203"/>
      <c r="Y133" s="1203"/>
      <c r="Z133" s="1203"/>
      <c r="AA133" s="1203"/>
      <c r="AB133" s="1203"/>
      <c r="AC133" s="1203"/>
      <c r="AD133" s="1203"/>
      <c r="AE133" s="1203"/>
      <c r="AF133" s="1203"/>
      <c r="AG133" s="1203"/>
      <c r="AH133" s="1203"/>
      <c r="AI133" s="1203"/>
      <c r="AJ133" s="1203"/>
      <c r="AK133" s="1203"/>
      <c r="AL133" s="1203"/>
      <c r="AM133" s="1203"/>
      <c r="AN133" s="1203"/>
      <c r="AO133" s="1203"/>
      <c r="AP133" s="1203"/>
      <c r="AQ133" s="1203"/>
      <c r="AR133" s="1203"/>
      <c r="AS133" s="1203"/>
      <c r="AT133" s="1203"/>
      <c r="AU133" s="1203"/>
      <c r="AV133" s="1203"/>
      <c r="AW133" s="1203"/>
      <c r="AX133" s="1203"/>
      <c r="AY133" s="1203"/>
      <c r="AZ133" s="1203"/>
      <c r="BA133" s="1203"/>
      <c r="BB133" s="1203"/>
      <c r="BC133" s="1203"/>
      <c r="BD133" s="1203"/>
      <c r="BE133" s="1203"/>
      <c r="BF133" s="1203"/>
    </row>
    <row r="134" spans="1:58">
      <c r="A134" s="1203"/>
      <c r="B134" s="1203"/>
      <c r="C134" s="1205"/>
      <c r="D134" s="1205"/>
      <c r="E134" s="1205"/>
      <c r="F134" s="1205"/>
      <c r="G134" s="1205"/>
      <c r="H134" s="1205"/>
      <c r="I134" s="1205"/>
      <c r="J134" s="1205"/>
      <c r="K134" s="1205"/>
      <c r="L134" s="1205"/>
      <c r="M134" s="1203"/>
      <c r="N134" s="1203"/>
      <c r="O134" s="1203"/>
      <c r="P134" s="1203"/>
      <c r="Q134" s="1203"/>
      <c r="R134" s="1203"/>
      <c r="S134" s="1203"/>
      <c r="T134" s="1203"/>
      <c r="U134" s="1203"/>
      <c r="V134" s="1203"/>
      <c r="W134" s="1203"/>
      <c r="X134" s="1203"/>
      <c r="Y134" s="1203"/>
      <c r="Z134" s="1203"/>
      <c r="AA134" s="1203"/>
      <c r="AB134" s="1203"/>
      <c r="AC134" s="1203"/>
      <c r="AD134" s="1203"/>
      <c r="AE134" s="1203"/>
      <c r="AF134" s="1203"/>
      <c r="AG134" s="1203"/>
      <c r="AH134" s="1203"/>
      <c r="AI134" s="1203"/>
      <c r="AJ134" s="1203"/>
      <c r="AK134" s="1203"/>
      <c r="AL134" s="1203"/>
      <c r="AM134" s="1203"/>
      <c r="AN134" s="1203"/>
      <c r="AO134" s="1203"/>
      <c r="AP134" s="1203"/>
      <c r="AQ134" s="1203"/>
      <c r="AR134" s="1203"/>
      <c r="AS134" s="1203"/>
      <c r="AT134" s="1203"/>
      <c r="AU134" s="1203"/>
      <c r="AV134" s="1203"/>
      <c r="AW134" s="1203"/>
      <c r="AX134" s="1203"/>
      <c r="AY134" s="1203"/>
      <c r="AZ134" s="1203"/>
      <c r="BA134" s="1203"/>
      <c r="BB134" s="1203"/>
      <c r="BC134" s="1203"/>
      <c r="BD134" s="1203"/>
      <c r="BE134" s="1203"/>
      <c r="BF134" s="1203"/>
    </row>
    <row r="135" spans="1:58">
      <c r="A135" s="1203"/>
      <c r="B135" s="1203"/>
      <c r="C135" s="1205"/>
      <c r="D135" s="1205"/>
      <c r="E135" s="1205"/>
      <c r="F135" s="1205"/>
      <c r="G135" s="1205"/>
      <c r="H135" s="1205"/>
      <c r="I135" s="1205"/>
      <c r="J135" s="1205"/>
      <c r="K135" s="1205"/>
      <c r="L135" s="1205"/>
      <c r="M135" s="1203"/>
      <c r="N135" s="1203"/>
      <c r="O135" s="1203"/>
      <c r="P135" s="1203"/>
      <c r="Q135" s="1203"/>
      <c r="R135" s="1203"/>
      <c r="S135" s="1203"/>
      <c r="T135" s="1203"/>
      <c r="U135" s="1203"/>
      <c r="V135" s="1203"/>
      <c r="W135" s="1203"/>
      <c r="X135" s="1203"/>
      <c r="Y135" s="1203"/>
      <c r="Z135" s="1203"/>
      <c r="AA135" s="1203"/>
      <c r="AB135" s="1203"/>
      <c r="AC135" s="1203"/>
      <c r="AD135" s="1203"/>
      <c r="AE135" s="1203"/>
      <c r="AF135" s="1203"/>
      <c r="AG135" s="1203"/>
      <c r="AH135" s="1203"/>
      <c r="AI135" s="1203"/>
      <c r="AJ135" s="1203"/>
      <c r="AK135" s="1203"/>
      <c r="AL135" s="1203"/>
      <c r="AM135" s="1203"/>
      <c r="AN135" s="1203"/>
      <c r="AO135" s="1203"/>
      <c r="AP135" s="1203"/>
      <c r="AQ135" s="1203"/>
      <c r="AR135" s="1203"/>
      <c r="AS135" s="1203"/>
      <c r="AT135" s="1203"/>
      <c r="AU135" s="1203"/>
      <c r="AV135" s="1203"/>
      <c r="AW135" s="1203"/>
      <c r="AX135" s="1203"/>
      <c r="AY135" s="1203"/>
      <c r="AZ135" s="1203"/>
      <c r="BA135" s="1203"/>
      <c r="BB135" s="1203"/>
      <c r="BC135" s="1203"/>
      <c r="BD135" s="1203"/>
      <c r="BE135" s="1203"/>
      <c r="BF135" s="1203"/>
    </row>
    <row r="136" spans="1:58">
      <c r="A136" s="1203"/>
      <c r="B136" s="1203"/>
      <c r="C136" s="1205"/>
      <c r="D136" s="1205"/>
      <c r="E136" s="1205"/>
      <c r="F136" s="1205"/>
      <c r="G136" s="1205"/>
      <c r="H136" s="1205"/>
      <c r="I136" s="1205"/>
      <c r="J136" s="1205"/>
      <c r="K136" s="1205"/>
      <c r="L136" s="1205"/>
      <c r="M136" s="1203"/>
      <c r="N136" s="1203"/>
      <c r="O136" s="1203"/>
      <c r="P136" s="1203"/>
      <c r="Q136" s="1203"/>
      <c r="R136" s="1203"/>
      <c r="S136" s="1203"/>
      <c r="T136" s="1203"/>
      <c r="U136" s="1203"/>
      <c r="V136" s="1203"/>
      <c r="W136" s="1203"/>
      <c r="X136" s="1203"/>
      <c r="Y136" s="1203"/>
      <c r="Z136" s="1203"/>
      <c r="AA136" s="1203"/>
      <c r="AB136" s="1203"/>
      <c r="AC136" s="1203"/>
      <c r="AD136" s="1203"/>
      <c r="AE136" s="1203"/>
      <c r="AF136" s="1203"/>
      <c r="AG136" s="1203"/>
      <c r="AH136" s="1203"/>
      <c r="AI136" s="1203"/>
      <c r="AJ136" s="1203"/>
      <c r="AK136" s="1203"/>
      <c r="AL136" s="1203"/>
      <c r="AM136" s="1203"/>
      <c r="AN136" s="1203"/>
      <c r="AO136" s="1203"/>
      <c r="AP136" s="1203"/>
      <c r="AQ136" s="1203"/>
      <c r="AR136" s="1203"/>
      <c r="AS136" s="1203"/>
      <c r="AT136" s="1203"/>
      <c r="AU136" s="1203"/>
      <c r="AV136" s="1203"/>
      <c r="AW136" s="1203"/>
      <c r="AX136" s="1203"/>
      <c r="AY136" s="1203"/>
      <c r="AZ136" s="1203"/>
      <c r="BA136" s="1203"/>
      <c r="BB136" s="1203"/>
      <c r="BC136" s="1203"/>
      <c r="BD136" s="1203"/>
      <c r="BE136" s="1203"/>
      <c r="BF136" s="1203"/>
    </row>
    <row r="137" spans="1:58">
      <c r="A137" s="1203"/>
      <c r="B137" s="1203"/>
      <c r="C137" s="1205"/>
      <c r="D137" s="1205"/>
      <c r="E137" s="1205"/>
      <c r="F137" s="1205"/>
      <c r="G137" s="1205"/>
      <c r="H137" s="1205"/>
      <c r="I137" s="1205"/>
      <c r="J137" s="1205"/>
      <c r="K137" s="1205"/>
      <c r="L137" s="1205"/>
      <c r="M137" s="1203"/>
      <c r="N137" s="1203"/>
      <c r="O137" s="1203"/>
      <c r="P137" s="1203"/>
      <c r="Q137" s="1203"/>
      <c r="R137" s="1203"/>
      <c r="S137" s="1203"/>
      <c r="T137" s="1203"/>
      <c r="U137" s="1203"/>
      <c r="V137" s="1203"/>
      <c r="W137" s="1203"/>
      <c r="X137" s="1203"/>
      <c r="Y137" s="1203"/>
      <c r="Z137" s="1203"/>
      <c r="AA137" s="1203"/>
      <c r="AB137" s="1203"/>
      <c r="AC137" s="1203"/>
      <c r="AD137" s="1203"/>
      <c r="AE137" s="1203"/>
      <c r="AF137" s="1203"/>
      <c r="AG137" s="1203"/>
      <c r="AH137" s="1203"/>
      <c r="AI137" s="1203"/>
      <c r="AJ137" s="1203"/>
      <c r="AK137" s="1203"/>
      <c r="AL137" s="1203"/>
      <c r="AM137" s="1203"/>
      <c r="AN137" s="1203"/>
      <c r="AO137" s="1203"/>
      <c r="AP137" s="1203"/>
      <c r="AQ137" s="1203"/>
      <c r="AR137" s="1203"/>
      <c r="AS137" s="1203"/>
      <c r="AT137" s="1203"/>
      <c r="AU137" s="1203"/>
      <c r="AV137" s="1203"/>
      <c r="AW137" s="1203"/>
      <c r="AX137" s="1203"/>
      <c r="AY137" s="1203"/>
      <c r="AZ137" s="1203"/>
      <c r="BA137" s="1203"/>
      <c r="BB137" s="1203"/>
      <c r="BC137" s="1203"/>
      <c r="BD137" s="1203"/>
      <c r="BE137" s="1203"/>
      <c r="BF137" s="1203"/>
    </row>
    <row r="138" spans="1:58">
      <c r="A138" s="1203"/>
      <c r="B138" s="1203"/>
      <c r="C138" s="1205"/>
      <c r="D138" s="1205"/>
      <c r="E138" s="1205"/>
      <c r="F138" s="1205"/>
      <c r="G138" s="1205"/>
      <c r="H138" s="1205"/>
      <c r="I138" s="1205"/>
      <c r="J138" s="1205"/>
      <c r="K138" s="1205"/>
      <c r="L138" s="1205"/>
      <c r="M138" s="1203"/>
      <c r="N138" s="1203"/>
      <c r="O138" s="1203"/>
      <c r="P138" s="1203"/>
      <c r="Q138" s="1203"/>
      <c r="R138" s="1203"/>
      <c r="S138" s="1203"/>
      <c r="T138" s="1203"/>
      <c r="U138" s="1203"/>
      <c r="V138" s="1203"/>
      <c r="W138" s="1203"/>
      <c r="X138" s="1203"/>
      <c r="Y138" s="1203"/>
      <c r="Z138" s="1203"/>
      <c r="AA138" s="1203"/>
      <c r="AB138" s="1203"/>
      <c r="AC138" s="1203"/>
      <c r="AD138" s="1203"/>
      <c r="AE138" s="1203"/>
      <c r="AF138" s="1203"/>
      <c r="AG138" s="1203"/>
      <c r="AH138" s="1203"/>
      <c r="AI138" s="1203"/>
      <c r="AJ138" s="1203"/>
      <c r="AK138" s="1203"/>
      <c r="AL138" s="1203"/>
      <c r="AM138" s="1203"/>
      <c r="AN138" s="1203"/>
      <c r="AO138" s="1203"/>
      <c r="AP138" s="1203"/>
      <c r="AQ138" s="1203"/>
      <c r="AR138" s="1203"/>
      <c r="AS138" s="1203"/>
      <c r="AT138" s="1203"/>
      <c r="AU138" s="1203"/>
      <c r="AV138" s="1203"/>
      <c r="AW138" s="1203"/>
      <c r="AX138" s="1203"/>
      <c r="AY138" s="1203"/>
      <c r="AZ138" s="1203"/>
      <c r="BA138" s="1203"/>
      <c r="BB138" s="1203"/>
      <c r="BC138" s="1203"/>
      <c r="BD138" s="1203"/>
      <c r="BE138" s="1203"/>
      <c r="BF138" s="1203"/>
    </row>
    <row r="139" spans="1:58">
      <c r="A139" s="1203"/>
      <c r="B139" s="1203"/>
      <c r="C139" s="1205"/>
      <c r="D139" s="1205"/>
      <c r="E139" s="1205"/>
      <c r="F139" s="1205"/>
      <c r="G139" s="1205"/>
      <c r="H139" s="1205"/>
      <c r="I139" s="1205"/>
      <c r="J139" s="1205"/>
      <c r="K139" s="1205"/>
      <c r="L139" s="1205"/>
      <c r="M139" s="1203"/>
      <c r="N139" s="1203"/>
      <c r="O139" s="1203"/>
      <c r="P139" s="1203"/>
      <c r="Q139" s="1203"/>
      <c r="R139" s="1203"/>
      <c r="S139" s="1203"/>
      <c r="T139" s="1203"/>
      <c r="U139" s="1203"/>
      <c r="V139" s="1203"/>
      <c r="W139" s="1203"/>
      <c r="X139" s="1203"/>
      <c r="Y139" s="1203"/>
      <c r="Z139" s="1203"/>
      <c r="AA139" s="1203"/>
      <c r="AB139" s="1203"/>
      <c r="AC139" s="1203"/>
      <c r="AD139" s="1203"/>
      <c r="AE139" s="1203"/>
      <c r="AF139" s="1203"/>
      <c r="AG139" s="1203"/>
      <c r="AH139" s="1203"/>
      <c r="AI139" s="1203"/>
      <c r="AJ139" s="1203"/>
      <c r="AK139" s="1203"/>
      <c r="AL139" s="1203"/>
      <c r="AM139" s="1203"/>
      <c r="AN139" s="1203"/>
      <c r="AO139" s="1203"/>
      <c r="AP139" s="1203"/>
      <c r="AQ139" s="1203"/>
      <c r="AR139" s="1203"/>
      <c r="AS139" s="1203"/>
      <c r="AT139" s="1203"/>
      <c r="AU139" s="1203"/>
      <c r="AV139" s="1203"/>
      <c r="AW139" s="1203"/>
      <c r="AX139" s="1203"/>
      <c r="AY139" s="1203"/>
      <c r="AZ139" s="1203"/>
      <c r="BA139" s="1203"/>
      <c r="BB139" s="1203"/>
      <c r="BC139" s="1203"/>
      <c r="BD139" s="1203"/>
      <c r="BE139" s="1203"/>
      <c r="BF139" s="1203"/>
    </row>
    <row r="140" spans="1:58">
      <c r="A140" s="1203"/>
      <c r="B140" s="1203"/>
      <c r="C140" s="1205"/>
      <c r="D140" s="1205"/>
      <c r="E140" s="1205"/>
      <c r="F140" s="1205"/>
      <c r="G140" s="1205"/>
      <c r="H140" s="1205"/>
      <c r="I140" s="1205"/>
      <c r="J140" s="1205"/>
      <c r="K140" s="1205"/>
      <c r="L140" s="1205"/>
      <c r="M140" s="1203"/>
      <c r="N140" s="1203"/>
      <c r="O140" s="1203"/>
      <c r="P140" s="1203"/>
      <c r="Q140" s="1203"/>
      <c r="R140" s="1203"/>
      <c r="S140" s="1203"/>
      <c r="T140" s="1203"/>
      <c r="U140" s="1203"/>
      <c r="V140" s="1203"/>
      <c r="W140" s="1203"/>
      <c r="X140" s="1203"/>
      <c r="Y140" s="1203"/>
      <c r="Z140" s="1203"/>
      <c r="AA140" s="1203"/>
      <c r="AB140" s="1203"/>
      <c r="AC140" s="1203"/>
      <c r="AD140" s="1203"/>
      <c r="AE140" s="1203"/>
      <c r="AF140" s="1203"/>
      <c r="AG140" s="1203"/>
      <c r="AH140" s="1203"/>
      <c r="AI140" s="1203"/>
      <c r="AJ140" s="1203"/>
      <c r="AK140" s="1203"/>
      <c r="AL140" s="1203"/>
      <c r="AM140" s="1203"/>
      <c r="AN140" s="1203"/>
      <c r="AO140" s="1203"/>
      <c r="AP140" s="1203"/>
      <c r="AQ140" s="1203"/>
      <c r="AR140" s="1203"/>
      <c r="AS140" s="1203"/>
      <c r="AT140" s="1203"/>
      <c r="AU140" s="1203"/>
      <c r="AV140" s="1203"/>
      <c r="AW140" s="1203"/>
      <c r="AX140" s="1203"/>
      <c r="AY140" s="1203"/>
      <c r="AZ140" s="1203"/>
      <c r="BA140" s="1203"/>
      <c r="BB140" s="1203"/>
      <c r="BC140" s="1203"/>
      <c r="BD140" s="1203"/>
      <c r="BE140" s="1203"/>
      <c r="BF140" s="1203"/>
    </row>
    <row r="141" spans="1:58">
      <c r="A141" s="1203"/>
      <c r="B141" s="1203"/>
      <c r="C141" s="1205"/>
      <c r="D141" s="1205"/>
      <c r="E141" s="1205"/>
      <c r="F141" s="1205"/>
      <c r="G141" s="1205"/>
      <c r="H141" s="1205"/>
      <c r="I141" s="1205"/>
      <c r="J141" s="1205"/>
      <c r="K141" s="1205"/>
      <c r="L141" s="1205"/>
      <c r="M141" s="1203"/>
      <c r="N141" s="1203"/>
      <c r="O141" s="1203"/>
      <c r="P141" s="1203"/>
      <c r="Q141" s="1203"/>
      <c r="R141" s="1203"/>
      <c r="S141" s="1203"/>
      <c r="T141" s="1203"/>
      <c r="U141" s="1203"/>
      <c r="V141" s="1203"/>
      <c r="W141" s="1203"/>
      <c r="X141" s="1203"/>
      <c r="Y141" s="1203"/>
      <c r="Z141" s="1203"/>
      <c r="AA141" s="1203"/>
      <c r="AB141" s="1203"/>
      <c r="AC141" s="1203"/>
      <c r="AD141" s="1203"/>
      <c r="AE141" s="1203"/>
      <c r="AF141" s="1203"/>
      <c r="AG141" s="1203"/>
      <c r="AH141" s="1203"/>
      <c r="AI141" s="1203"/>
      <c r="AJ141" s="1203"/>
      <c r="AK141" s="1203"/>
      <c r="AL141" s="1203"/>
      <c r="AM141" s="1203"/>
      <c r="AN141" s="1203"/>
      <c r="AO141" s="1203"/>
      <c r="AP141" s="1203"/>
      <c r="AQ141" s="1203"/>
      <c r="AR141" s="1203"/>
      <c r="AS141" s="1203"/>
      <c r="AT141" s="1203"/>
      <c r="AU141" s="1203"/>
      <c r="AV141" s="1203"/>
      <c r="AW141" s="1203"/>
      <c r="AX141" s="1203"/>
      <c r="AY141" s="1203"/>
      <c r="AZ141" s="1203"/>
      <c r="BA141" s="1203"/>
      <c r="BB141" s="1203"/>
      <c r="BC141" s="1203"/>
      <c r="BD141" s="1203"/>
      <c r="BE141" s="1203"/>
      <c r="BF141" s="1203"/>
    </row>
    <row r="142" spans="1:58">
      <c r="A142" s="1203"/>
      <c r="B142" s="1203"/>
      <c r="C142" s="1205"/>
      <c r="D142" s="1205"/>
      <c r="E142" s="1205"/>
      <c r="F142" s="1205"/>
      <c r="G142" s="1205"/>
      <c r="H142" s="1205"/>
      <c r="I142" s="1205"/>
      <c r="J142" s="1205"/>
      <c r="K142" s="1205"/>
      <c r="L142" s="1205"/>
      <c r="M142" s="1203"/>
      <c r="N142" s="1203"/>
      <c r="O142" s="1203"/>
      <c r="P142" s="1203"/>
      <c r="Q142" s="1203"/>
      <c r="R142" s="1203"/>
      <c r="S142" s="1203"/>
      <c r="T142" s="1203"/>
      <c r="U142" s="1203"/>
      <c r="V142" s="1203"/>
      <c r="W142" s="1203"/>
      <c r="X142" s="1203"/>
      <c r="Y142" s="1203"/>
      <c r="Z142" s="1203"/>
      <c r="AA142" s="1203"/>
      <c r="AB142" s="1203"/>
      <c r="AC142" s="1203"/>
      <c r="AD142" s="1203"/>
      <c r="AE142" s="1203"/>
      <c r="AF142" s="1203"/>
      <c r="AG142" s="1203"/>
      <c r="AH142" s="1203"/>
      <c r="AI142" s="1203"/>
      <c r="AJ142" s="1203"/>
      <c r="AK142" s="1203"/>
      <c r="AL142" s="1203"/>
      <c r="AM142" s="1203"/>
      <c r="AN142" s="1203"/>
      <c r="AO142" s="1203"/>
      <c r="AP142" s="1203"/>
      <c r="AQ142" s="1203"/>
      <c r="AR142" s="1203"/>
      <c r="AS142" s="1203"/>
      <c r="AT142" s="1203"/>
      <c r="AU142" s="1203"/>
      <c r="AV142" s="1203"/>
      <c r="AW142" s="1203"/>
      <c r="AX142" s="1203"/>
      <c r="AY142" s="1203"/>
      <c r="AZ142" s="1203"/>
      <c r="BA142" s="1203"/>
      <c r="BB142" s="1203"/>
      <c r="BC142" s="1203"/>
      <c r="BD142" s="1203"/>
      <c r="BE142" s="1203"/>
      <c r="BF142" s="1203"/>
    </row>
    <row r="143" spans="1:58">
      <c r="A143" s="1203"/>
      <c r="B143" s="1203"/>
      <c r="C143" s="1205"/>
      <c r="D143" s="1205"/>
      <c r="E143" s="1205"/>
      <c r="F143" s="1205"/>
      <c r="G143" s="1205"/>
      <c r="H143" s="1205"/>
      <c r="I143" s="1205"/>
      <c r="J143" s="1205"/>
      <c r="K143" s="1205"/>
      <c r="L143" s="1205"/>
      <c r="M143" s="1203"/>
      <c r="N143" s="1203"/>
      <c r="O143" s="1203"/>
      <c r="P143" s="1203"/>
      <c r="Q143" s="1203"/>
      <c r="R143" s="1203"/>
      <c r="S143" s="1203"/>
      <c r="T143" s="1203"/>
      <c r="U143" s="1203"/>
      <c r="V143" s="1203"/>
      <c r="W143" s="1203"/>
      <c r="X143" s="1203"/>
      <c r="Y143" s="1203"/>
      <c r="Z143" s="1203"/>
      <c r="AA143" s="1203"/>
      <c r="AB143" s="1203"/>
      <c r="AC143" s="1203"/>
      <c r="AD143" s="1203"/>
      <c r="AE143" s="1203"/>
      <c r="AF143" s="1203"/>
      <c r="AG143" s="1203"/>
      <c r="AH143" s="1203"/>
      <c r="AI143" s="1203"/>
      <c r="AJ143" s="1203"/>
      <c r="AK143" s="1203"/>
      <c r="AL143" s="1203"/>
      <c r="AM143" s="1203"/>
      <c r="AN143" s="1203"/>
      <c r="AO143" s="1203"/>
      <c r="AP143" s="1203"/>
      <c r="AQ143" s="1203"/>
      <c r="AR143" s="1203"/>
      <c r="AS143" s="1203"/>
      <c r="AT143" s="1203"/>
      <c r="AU143" s="1203"/>
      <c r="AV143" s="1203"/>
      <c r="AW143" s="1203"/>
      <c r="AX143" s="1203"/>
      <c r="AY143" s="1203"/>
      <c r="AZ143" s="1203"/>
      <c r="BA143" s="1203"/>
      <c r="BB143" s="1203"/>
      <c r="BC143" s="1203"/>
      <c r="BD143" s="1203"/>
      <c r="BE143" s="1203"/>
      <c r="BF143" s="1203"/>
    </row>
    <row r="144" spans="1:58">
      <c r="A144" s="1203"/>
      <c r="B144" s="1203"/>
      <c r="C144" s="1205"/>
      <c r="D144" s="1205"/>
      <c r="E144" s="1205"/>
      <c r="F144" s="1205"/>
      <c r="G144" s="1205"/>
      <c r="H144" s="1205"/>
      <c r="I144" s="1205"/>
      <c r="J144" s="1205"/>
      <c r="K144" s="1205"/>
      <c r="L144" s="1205"/>
      <c r="M144" s="1203"/>
      <c r="N144" s="1203"/>
      <c r="O144" s="1203"/>
      <c r="P144" s="1203"/>
      <c r="Q144" s="1203"/>
      <c r="R144" s="1203"/>
      <c r="S144" s="1203"/>
      <c r="T144" s="1203"/>
      <c r="U144" s="1203"/>
      <c r="V144" s="1203"/>
      <c r="W144" s="1203"/>
      <c r="X144" s="1203"/>
      <c r="Y144" s="1203"/>
      <c r="Z144" s="1203"/>
      <c r="AA144" s="1203"/>
      <c r="AB144" s="1203"/>
      <c r="AC144" s="1203"/>
      <c r="AD144" s="1203"/>
      <c r="AE144" s="1203"/>
      <c r="AF144" s="1203"/>
      <c r="AG144" s="1203"/>
      <c r="AH144" s="1203"/>
      <c r="AI144" s="1203"/>
      <c r="AJ144" s="1203"/>
      <c r="AK144" s="1203"/>
      <c r="AL144" s="1203"/>
      <c r="AM144" s="1203"/>
      <c r="AN144" s="1203"/>
      <c r="AO144" s="1203"/>
      <c r="AP144" s="1203"/>
      <c r="AQ144" s="1203"/>
      <c r="AR144" s="1203"/>
      <c r="AS144" s="1203"/>
      <c r="AT144" s="1203"/>
      <c r="AU144" s="1203"/>
      <c r="AV144" s="1203"/>
      <c r="AW144" s="1203"/>
      <c r="AX144" s="1203"/>
      <c r="AY144" s="1203"/>
      <c r="AZ144" s="1203"/>
      <c r="BA144" s="1203"/>
      <c r="BB144" s="1203"/>
      <c r="BC144" s="1203"/>
      <c r="BD144" s="1203"/>
      <c r="BE144" s="1203"/>
      <c r="BF144" s="1203"/>
    </row>
    <row r="145" spans="1:58">
      <c r="A145" s="1203"/>
      <c r="B145" s="1203"/>
      <c r="C145" s="1205"/>
      <c r="D145" s="1205"/>
      <c r="E145" s="1205"/>
      <c r="F145" s="1205"/>
      <c r="G145" s="1205"/>
      <c r="H145" s="1205"/>
      <c r="I145" s="1205"/>
      <c r="J145" s="1205"/>
      <c r="K145" s="1205"/>
      <c r="L145" s="1205"/>
      <c r="M145" s="1203"/>
      <c r="N145" s="1203"/>
      <c r="O145" s="1203"/>
      <c r="P145" s="1203"/>
      <c r="Q145" s="1203"/>
      <c r="R145" s="1203"/>
      <c r="S145" s="1203"/>
      <c r="T145" s="1203"/>
      <c r="U145" s="1203"/>
      <c r="V145" s="1203"/>
      <c r="W145" s="1203"/>
      <c r="X145" s="1203"/>
      <c r="Y145" s="1203"/>
      <c r="Z145" s="1203"/>
      <c r="AA145" s="1203"/>
      <c r="AB145" s="1203"/>
      <c r="AC145" s="1203"/>
      <c r="AD145" s="1203"/>
      <c r="AE145" s="1203"/>
      <c r="AF145" s="1203"/>
      <c r="AG145" s="1203"/>
      <c r="AH145" s="1203"/>
      <c r="AI145" s="1203"/>
      <c r="AJ145" s="1203"/>
      <c r="AK145" s="1203"/>
      <c r="AL145" s="1203"/>
      <c r="AM145" s="1203"/>
      <c r="AN145" s="1203"/>
      <c r="AO145" s="1203"/>
      <c r="AP145" s="1203"/>
      <c r="AQ145" s="1203"/>
      <c r="AR145" s="1203"/>
      <c r="AS145" s="1203"/>
      <c r="AT145" s="1203"/>
      <c r="AU145" s="1203"/>
      <c r="AV145" s="1203"/>
      <c r="AW145" s="1203"/>
      <c r="AX145" s="1203"/>
      <c r="AY145" s="1203"/>
      <c r="AZ145" s="1203"/>
      <c r="BA145" s="1203"/>
      <c r="BB145" s="1203"/>
      <c r="BC145" s="1203"/>
      <c r="BD145" s="1203"/>
      <c r="BE145" s="1203"/>
      <c r="BF145" s="1203"/>
    </row>
    <row r="146" spans="1:58">
      <c r="A146" s="1203"/>
      <c r="B146" s="1203"/>
      <c r="C146" s="1205"/>
      <c r="D146" s="1205"/>
      <c r="E146" s="1205"/>
      <c r="F146" s="1205"/>
      <c r="G146" s="1205"/>
      <c r="H146" s="1205"/>
      <c r="I146" s="1205"/>
      <c r="J146" s="1205"/>
      <c r="K146" s="1205"/>
      <c r="L146" s="1205"/>
      <c r="M146" s="1203"/>
      <c r="N146" s="1203"/>
      <c r="O146" s="1203"/>
      <c r="P146" s="1203"/>
      <c r="Q146" s="1203"/>
      <c r="R146" s="1203"/>
      <c r="S146" s="1203"/>
      <c r="T146" s="1203"/>
      <c r="U146" s="1203"/>
      <c r="V146" s="1203"/>
      <c r="W146" s="1203"/>
      <c r="X146" s="1203"/>
      <c r="Y146" s="1203"/>
      <c r="Z146" s="1203"/>
      <c r="AA146" s="1203"/>
      <c r="AB146" s="1203"/>
      <c r="AC146" s="1203"/>
      <c r="AD146" s="1203"/>
      <c r="AE146" s="1203"/>
      <c r="AF146" s="1203"/>
      <c r="AG146" s="1203"/>
      <c r="AH146" s="1203"/>
      <c r="AI146" s="1203"/>
      <c r="AJ146" s="1203"/>
      <c r="AK146" s="1203"/>
      <c r="AL146" s="1203"/>
      <c r="AM146" s="1203"/>
      <c r="AN146" s="1203"/>
      <c r="AO146" s="1203"/>
      <c r="AP146" s="1203"/>
      <c r="AQ146" s="1203"/>
      <c r="AR146" s="1203"/>
      <c r="AS146" s="1203"/>
      <c r="AT146" s="1203"/>
      <c r="AU146" s="1203"/>
      <c r="AV146" s="1203"/>
      <c r="AW146" s="1203"/>
      <c r="AX146" s="1203"/>
      <c r="AY146" s="1203"/>
      <c r="AZ146" s="1203"/>
      <c r="BA146" s="1203"/>
      <c r="BB146" s="1203"/>
      <c r="BC146" s="1203"/>
      <c r="BD146" s="1203"/>
      <c r="BE146" s="1203"/>
      <c r="BF146" s="1203"/>
    </row>
    <row r="147" spans="1:58">
      <c r="A147" s="1203"/>
      <c r="B147" s="1203"/>
      <c r="C147" s="1205"/>
      <c r="D147" s="1205"/>
      <c r="E147" s="1205"/>
      <c r="F147" s="1205"/>
      <c r="G147" s="1205"/>
      <c r="H147" s="1205"/>
      <c r="I147" s="1205"/>
      <c r="J147" s="1205"/>
      <c r="K147" s="1205"/>
      <c r="L147" s="1205"/>
      <c r="M147" s="1203"/>
      <c r="N147" s="1203"/>
      <c r="O147" s="1203"/>
      <c r="P147" s="1203"/>
      <c r="Q147" s="1203"/>
      <c r="R147" s="1203"/>
      <c r="S147" s="1203"/>
      <c r="T147" s="1203"/>
      <c r="U147" s="1203"/>
      <c r="V147" s="1203"/>
      <c r="W147" s="1203"/>
      <c r="X147" s="1203"/>
      <c r="Y147" s="1203"/>
      <c r="Z147" s="1203"/>
      <c r="AA147" s="1203"/>
      <c r="AB147" s="1203"/>
      <c r="AC147" s="1203"/>
      <c r="AD147" s="1203"/>
      <c r="AE147" s="1203"/>
      <c r="AF147" s="1203"/>
      <c r="AG147" s="1203"/>
      <c r="AH147" s="1203"/>
      <c r="AI147" s="1203"/>
      <c r="AJ147" s="1203"/>
      <c r="AK147" s="1203"/>
      <c r="AL147" s="1203"/>
      <c r="AM147" s="1203"/>
      <c r="AN147" s="1203"/>
      <c r="AO147" s="1203"/>
      <c r="AP147" s="1203"/>
      <c r="AQ147" s="1203"/>
      <c r="AR147" s="1203"/>
      <c r="AS147" s="1203"/>
      <c r="AT147" s="1203"/>
      <c r="AU147" s="1203"/>
      <c r="AV147" s="1203"/>
      <c r="AW147" s="1203"/>
      <c r="AX147" s="1203"/>
      <c r="AY147" s="1203"/>
      <c r="AZ147" s="1203"/>
      <c r="BA147" s="1203"/>
      <c r="BB147" s="1203"/>
      <c r="BC147" s="1203"/>
      <c r="BD147" s="1203"/>
      <c r="BE147" s="1203"/>
      <c r="BF147" s="1203"/>
    </row>
    <row r="148" spans="1:58">
      <c r="A148" s="1203"/>
      <c r="B148" s="1203"/>
      <c r="C148" s="1205"/>
      <c r="D148" s="1205"/>
      <c r="E148" s="1205"/>
      <c r="F148" s="1205"/>
      <c r="G148" s="1205"/>
      <c r="H148" s="1205"/>
      <c r="I148" s="1205"/>
      <c r="J148" s="1205"/>
      <c r="K148" s="1205"/>
      <c r="L148" s="1205"/>
      <c r="M148" s="1203"/>
      <c r="N148" s="1203"/>
      <c r="O148" s="1203"/>
      <c r="P148" s="1203"/>
      <c r="Q148" s="1203"/>
      <c r="R148" s="1203"/>
      <c r="S148" s="1203"/>
      <c r="T148" s="1203"/>
      <c r="U148" s="1203"/>
      <c r="V148" s="1203"/>
      <c r="W148" s="1203"/>
      <c r="X148" s="1203"/>
      <c r="Y148" s="1203"/>
      <c r="Z148" s="1203"/>
      <c r="AA148" s="1203"/>
      <c r="AB148" s="1203"/>
      <c r="AC148" s="1203"/>
      <c r="AD148" s="1203"/>
      <c r="AE148" s="1203"/>
      <c r="AF148" s="1203"/>
      <c r="AG148" s="1203"/>
      <c r="AH148" s="1203"/>
      <c r="AI148" s="1203"/>
      <c r="AJ148" s="1203"/>
      <c r="AK148" s="1203"/>
      <c r="AL148" s="1203"/>
      <c r="AM148" s="1203"/>
      <c r="AN148" s="1203"/>
      <c r="AO148" s="1203"/>
      <c r="AP148" s="1203"/>
      <c r="AQ148" s="1203"/>
      <c r="AR148" s="1203"/>
      <c r="AS148" s="1203"/>
      <c r="AT148" s="1203"/>
      <c r="AU148" s="1203"/>
      <c r="AV148" s="1203"/>
      <c r="AW148" s="1203"/>
      <c r="AX148" s="1203"/>
      <c r="AY148" s="1203"/>
      <c r="AZ148" s="1203"/>
      <c r="BA148" s="1203"/>
      <c r="BB148" s="1203"/>
      <c r="BC148" s="1203"/>
      <c r="BD148" s="1203"/>
      <c r="BE148" s="1203"/>
      <c r="BF148" s="1203"/>
    </row>
    <row r="149" spans="1:58">
      <c r="A149" s="1203"/>
      <c r="B149" s="1203"/>
      <c r="C149" s="1205"/>
      <c r="D149" s="1205"/>
      <c r="E149" s="1205"/>
      <c r="F149" s="1205"/>
      <c r="G149" s="1205"/>
      <c r="H149" s="1205"/>
      <c r="I149" s="1205"/>
      <c r="J149" s="1205"/>
      <c r="K149" s="1205"/>
      <c r="L149" s="1205"/>
      <c r="M149" s="1203"/>
      <c r="N149" s="1203"/>
      <c r="O149" s="1203"/>
      <c r="P149" s="1203"/>
      <c r="Q149" s="1203"/>
      <c r="R149" s="1203"/>
      <c r="S149" s="1203"/>
      <c r="T149" s="1203"/>
      <c r="U149" s="1203"/>
      <c r="V149" s="1203"/>
      <c r="W149" s="1203"/>
      <c r="X149" s="1203"/>
      <c r="Y149" s="1203"/>
      <c r="Z149" s="1203"/>
      <c r="AA149" s="1203"/>
      <c r="AB149" s="1203"/>
      <c r="AC149" s="1203"/>
      <c r="AD149" s="1203"/>
      <c r="AE149" s="1203"/>
      <c r="AF149" s="1203"/>
      <c r="AG149" s="1203"/>
      <c r="AH149" s="1203"/>
      <c r="AI149" s="1203"/>
      <c r="AJ149" s="1203"/>
      <c r="AK149" s="1203"/>
      <c r="AL149" s="1203"/>
      <c r="AM149" s="1203"/>
      <c r="AN149" s="1203"/>
      <c r="AO149" s="1203"/>
      <c r="AP149" s="1203"/>
      <c r="AQ149" s="1203"/>
      <c r="AR149" s="1203"/>
      <c r="AS149" s="1203"/>
      <c r="AT149" s="1203"/>
      <c r="AU149" s="1203"/>
      <c r="AV149" s="1203"/>
      <c r="AW149" s="1203"/>
      <c r="AX149" s="1203"/>
      <c r="AY149" s="1203"/>
      <c r="AZ149" s="1203"/>
      <c r="BA149" s="1203"/>
      <c r="BB149" s="1203"/>
      <c r="BC149" s="1203"/>
      <c r="BD149" s="1203"/>
      <c r="BE149" s="1203"/>
      <c r="BF149" s="1203"/>
    </row>
    <row r="150" spans="1:58">
      <c r="A150" s="1203"/>
      <c r="B150" s="1203"/>
      <c r="C150" s="1205"/>
      <c r="D150" s="1205"/>
      <c r="E150" s="1205"/>
      <c r="F150" s="1205"/>
      <c r="G150" s="1205"/>
      <c r="H150" s="1205"/>
      <c r="I150" s="1205"/>
      <c r="J150" s="1205"/>
      <c r="K150" s="1205"/>
      <c r="L150" s="1205"/>
      <c r="M150" s="1203"/>
      <c r="N150" s="1203"/>
      <c r="O150" s="1203"/>
      <c r="P150" s="1203"/>
      <c r="Q150" s="1203"/>
      <c r="R150" s="1203"/>
      <c r="S150" s="1203"/>
      <c r="T150" s="1203"/>
      <c r="U150" s="1203"/>
      <c r="V150" s="1203"/>
      <c r="W150" s="1203"/>
      <c r="X150" s="1203"/>
      <c r="Y150" s="1203"/>
      <c r="Z150" s="1203"/>
      <c r="AA150" s="1203"/>
      <c r="AB150" s="1203"/>
      <c r="AC150" s="1203"/>
      <c r="AD150" s="1203"/>
      <c r="AE150" s="1203"/>
      <c r="AF150" s="1203"/>
      <c r="AG150" s="1203"/>
      <c r="AH150" s="1203"/>
      <c r="AI150" s="1203"/>
      <c r="AJ150" s="1203"/>
      <c r="AK150" s="1203"/>
      <c r="AL150" s="1203"/>
      <c r="AM150" s="1203"/>
      <c r="AN150" s="1203"/>
      <c r="AO150" s="1203"/>
      <c r="AP150" s="1203"/>
      <c r="AQ150" s="1203"/>
      <c r="AR150" s="1203"/>
      <c r="AS150" s="1203"/>
      <c r="AT150" s="1203"/>
      <c r="AU150" s="1203"/>
      <c r="AV150" s="1203"/>
      <c r="AW150" s="1203"/>
      <c r="AX150" s="1203"/>
      <c r="AY150" s="1203"/>
      <c r="AZ150" s="1203"/>
      <c r="BA150" s="1203"/>
      <c r="BB150" s="1203"/>
      <c r="BC150" s="1203"/>
      <c r="BD150" s="1203"/>
      <c r="BE150" s="1203"/>
      <c r="BF150" s="1203"/>
    </row>
    <row r="151" spans="1:58">
      <c r="A151" s="1203"/>
      <c r="B151" s="1203"/>
      <c r="C151" s="1205"/>
      <c r="D151" s="1205"/>
      <c r="E151" s="1205"/>
      <c r="F151" s="1205"/>
      <c r="G151" s="1205"/>
      <c r="H151" s="1205"/>
      <c r="I151" s="1205"/>
      <c r="J151" s="1205"/>
      <c r="K151" s="1205"/>
      <c r="L151" s="1205"/>
      <c r="M151" s="1203"/>
      <c r="N151" s="1203"/>
      <c r="O151" s="1203"/>
      <c r="P151" s="1203"/>
      <c r="Q151" s="1203"/>
      <c r="R151" s="1203"/>
      <c r="S151" s="1203"/>
      <c r="T151" s="1203"/>
      <c r="U151" s="1203"/>
      <c r="V151" s="1203"/>
      <c r="W151" s="1203"/>
      <c r="X151" s="1203"/>
      <c r="Y151" s="1203"/>
      <c r="Z151" s="1203"/>
      <c r="AA151" s="1203"/>
      <c r="AB151" s="1203"/>
      <c r="AC151" s="1203"/>
      <c r="AD151" s="1203"/>
      <c r="AE151" s="1203"/>
      <c r="AF151" s="1203"/>
      <c r="AG151" s="1203"/>
      <c r="AH151" s="1203"/>
      <c r="AI151" s="1203"/>
      <c r="AJ151" s="1203"/>
      <c r="AK151" s="1203"/>
      <c r="AL151" s="1203"/>
      <c r="AM151" s="1203"/>
      <c r="AN151" s="1203"/>
      <c r="AO151" s="1203"/>
      <c r="AP151" s="1203"/>
      <c r="AQ151" s="1203"/>
      <c r="AR151" s="1203"/>
      <c r="AS151" s="1203"/>
      <c r="AT151" s="1203"/>
      <c r="AU151" s="1203"/>
      <c r="AV151" s="1203"/>
      <c r="AW151" s="1203"/>
      <c r="AX151" s="1203"/>
      <c r="AY151" s="1203"/>
      <c r="AZ151" s="1203"/>
      <c r="BA151" s="1203"/>
      <c r="BB151" s="1203"/>
      <c r="BC151" s="1203"/>
      <c r="BD151" s="1203"/>
      <c r="BE151" s="1203"/>
      <c r="BF151" s="1203"/>
    </row>
    <row r="152" spans="1:58">
      <c r="A152" s="1203"/>
      <c r="B152" s="1203"/>
      <c r="C152" s="1205"/>
      <c r="D152" s="1205"/>
      <c r="E152" s="1205"/>
      <c r="F152" s="1205"/>
      <c r="G152" s="1205"/>
      <c r="H152" s="1205"/>
      <c r="I152" s="1205"/>
      <c r="J152" s="1205"/>
      <c r="K152" s="1205"/>
      <c r="L152" s="1205"/>
      <c r="M152" s="1203"/>
      <c r="N152" s="1203"/>
      <c r="O152" s="1203"/>
      <c r="P152" s="1203"/>
      <c r="Q152" s="1203"/>
      <c r="R152" s="1203"/>
      <c r="S152" s="1203"/>
      <c r="T152" s="1203"/>
      <c r="U152" s="1203"/>
      <c r="V152" s="1203"/>
      <c r="W152" s="1203"/>
      <c r="X152" s="1203"/>
      <c r="Y152" s="1203"/>
      <c r="Z152" s="1203"/>
      <c r="AA152" s="1203"/>
      <c r="AB152" s="1203"/>
      <c r="AC152" s="1203"/>
      <c r="AD152" s="1203"/>
      <c r="AE152" s="1203"/>
      <c r="AF152" s="1203"/>
      <c r="AG152" s="1203"/>
      <c r="AH152" s="1203"/>
      <c r="AI152" s="1203"/>
      <c r="AJ152" s="1203"/>
      <c r="AK152" s="1203"/>
      <c r="AL152" s="1203"/>
      <c r="AM152" s="1203"/>
      <c r="AN152" s="1203"/>
      <c r="AO152" s="1203"/>
      <c r="AP152" s="1203"/>
      <c r="AQ152" s="1203"/>
      <c r="AR152" s="1203"/>
      <c r="AS152" s="1203"/>
      <c r="AT152" s="1203"/>
      <c r="AU152" s="1203"/>
      <c r="AV152" s="1203"/>
      <c r="AW152" s="1203"/>
      <c r="AX152" s="1203"/>
      <c r="AY152" s="1203"/>
      <c r="AZ152" s="1203"/>
      <c r="BA152" s="1203"/>
      <c r="BB152" s="1203"/>
      <c r="BC152" s="1203"/>
      <c r="BD152" s="1203"/>
      <c r="BE152" s="1203"/>
      <c r="BF152" s="1203"/>
    </row>
    <row r="153" spans="1:58">
      <c r="A153" s="1203"/>
      <c r="B153" s="1203"/>
      <c r="C153" s="1205"/>
      <c r="D153" s="1205"/>
      <c r="E153" s="1205"/>
      <c r="F153" s="1205"/>
      <c r="G153" s="1205"/>
      <c r="H153" s="1205"/>
      <c r="I153" s="1205"/>
      <c r="J153" s="1205"/>
      <c r="K153" s="1205"/>
      <c r="L153" s="1205"/>
      <c r="M153" s="1203"/>
      <c r="N153" s="1203"/>
      <c r="O153" s="1203"/>
      <c r="P153" s="1203"/>
      <c r="Q153" s="1203"/>
      <c r="R153" s="1203"/>
      <c r="S153" s="1203"/>
      <c r="T153" s="1203"/>
      <c r="U153" s="1203"/>
      <c r="V153" s="1203"/>
      <c r="W153" s="1203"/>
      <c r="X153" s="1203"/>
      <c r="Y153" s="1203"/>
      <c r="Z153" s="1203"/>
      <c r="AA153" s="1203"/>
      <c r="AB153" s="1203"/>
      <c r="AC153" s="1203"/>
      <c r="AD153" s="1203"/>
      <c r="AE153" s="1203"/>
      <c r="AF153" s="1203"/>
      <c r="AG153" s="1203"/>
      <c r="AH153" s="1203"/>
      <c r="AI153" s="1203"/>
      <c r="AJ153" s="1203"/>
      <c r="AK153" s="1203"/>
      <c r="AL153" s="1203"/>
      <c r="AM153" s="1203"/>
      <c r="AN153" s="1203"/>
      <c r="AO153" s="1203"/>
      <c r="AP153" s="1203"/>
      <c r="AQ153" s="1203"/>
      <c r="AR153" s="1203"/>
      <c r="AS153" s="1203"/>
      <c r="AT153" s="1203"/>
      <c r="AU153" s="1203"/>
      <c r="AV153" s="1203"/>
      <c r="AW153" s="1203"/>
      <c r="AX153" s="1203"/>
      <c r="AY153" s="1203"/>
      <c r="AZ153" s="1203"/>
      <c r="BA153" s="1203"/>
      <c r="BB153" s="1203"/>
      <c r="BC153" s="1203"/>
      <c r="BD153" s="1203"/>
      <c r="BE153" s="1203"/>
      <c r="BF153" s="1203"/>
    </row>
    <row r="154" spans="1:58">
      <c r="A154" s="1203"/>
      <c r="B154" s="1203"/>
      <c r="C154" s="1205"/>
      <c r="D154" s="1205"/>
      <c r="E154" s="1205"/>
      <c r="F154" s="1205"/>
      <c r="G154" s="1205"/>
      <c r="H154" s="1205"/>
      <c r="I154" s="1205"/>
      <c r="J154" s="1205"/>
      <c r="K154" s="1205"/>
      <c r="L154" s="1205"/>
      <c r="M154" s="1203"/>
      <c r="N154" s="1203"/>
      <c r="O154" s="1203"/>
      <c r="P154" s="1203"/>
      <c r="Q154" s="1203"/>
      <c r="R154" s="1203"/>
      <c r="S154" s="1203"/>
      <c r="T154" s="1203"/>
      <c r="U154" s="1203"/>
      <c r="V154" s="1203"/>
      <c r="W154" s="1203"/>
      <c r="X154" s="1203"/>
      <c r="Y154" s="1203"/>
      <c r="Z154" s="1203"/>
      <c r="AA154" s="1203"/>
      <c r="AB154" s="1203"/>
      <c r="AC154" s="1203"/>
      <c r="AD154" s="1203"/>
      <c r="AE154" s="1203"/>
      <c r="AF154" s="1203"/>
      <c r="AG154" s="1203"/>
      <c r="AH154" s="1203"/>
      <c r="AI154" s="1203"/>
      <c r="AJ154" s="1203"/>
      <c r="AK154" s="1203"/>
      <c r="AL154" s="1203"/>
      <c r="AM154" s="1203"/>
      <c r="AN154" s="1203"/>
      <c r="AO154" s="1203"/>
      <c r="AP154" s="1203"/>
      <c r="AQ154" s="1203"/>
      <c r="AR154" s="1203"/>
      <c r="AS154" s="1203"/>
      <c r="AT154" s="1203"/>
      <c r="AU154" s="1203"/>
      <c r="AV154" s="1203"/>
      <c r="AW154" s="1203"/>
      <c r="AX154" s="1203"/>
      <c r="AY154" s="1203"/>
      <c r="AZ154" s="1203"/>
      <c r="BA154" s="1203"/>
      <c r="BB154" s="1203"/>
      <c r="BC154" s="1203"/>
      <c r="BD154" s="1203"/>
      <c r="BE154" s="1203"/>
      <c r="BF154" s="1203"/>
    </row>
    <row r="155" spans="1:58">
      <c r="A155" s="1203"/>
      <c r="B155" s="1203"/>
      <c r="C155" s="1205"/>
      <c r="D155" s="1205"/>
      <c r="E155" s="1205"/>
      <c r="F155" s="1205"/>
      <c r="G155" s="1205"/>
      <c r="H155" s="1205"/>
      <c r="I155" s="1205"/>
      <c r="J155" s="1205"/>
      <c r="K155" s="1205"/>
      <c r="L155" s="1205"/>
      <c r="M155" s="1203"/>
      <c r="N155" s="1203"/>
      <c r="O155" s="1203"/>
      <c r="P155" s="1203"/>
      <c r="Q155" s="1203"/>
      <c r="R155" s="1203"/>
      <c r="S155" s="1203"/>
      <c r="T155" s="1203"/>
      <c r="U155" s="1203"/>
      <c r="V155" s="1203"/>
      <c r="W155" s="1203"/>
      <c r="X155" s="1203"/>
      <c r="Y155" s="1203"/>
      <c r="Z155" s="1203"/>
      <c r="AA155" s="1203"/>
      <c r="AB155" s="1203"/>
      <c r="AC155" s="1203"/>
      <c r="AD155" s="1203"/>
      <c r="AE155" s="1203"/>
      <c r="AF155" s="1203"/>
      <c r="AG155" s="1203"/>
      <c r="AH155" s="1203"/>
      <c r="AI155" s="1203"/>
      <c r="AJ155" s="1203"/>
      <c r="AK155" s="1203"/>
      <c r="AL155" s="1203"/>
      <c r="AM155" s="1203"/>
      <c r="AN155" s="1203"/>
      <c r="AO155" s="1203"/>
      <c r="AP155" s="1203"/>
      <c r="AQ155" s="1203"/>
      <c r="AR155" s="1203"/>
      <c r="AS155" s="1203"/>
      <c r="AT155" s="1203"/>
      <c r="AU155" s="1203"/>
      <c r="AV155" s="1203"/>
      <c r="AW155" s="1203"/>
      <c r="AX155" s="1203"/>
      <c r="AY155" s="1203"/>
      <c r="AZ155" s="1203"/>
      <c r="BA155" s="1203"/>
      <c r="BB155" s="1203"/>
      <c r="BC155" s="1203"/>
      <c r="BD155" s="1203"/>
      <c r="BE155" s="1203"/>
      <c r="BF155" s="1203"/>
    </row>
    <row r="156" spans="1:58">
      <c r="A156" s="1203"/>
      <c r="B156" s="1203"/>
      <c r="C156" s="1205"/>
      <c r="D156" s="1205"/>
      <c r="E156" s="1205"/>
      <c r="F156" s="1205"/>
      <c r="G156" s="1205"/>
      <c r="H156" s="1205"/>
      <c r="I156" s="1205"/>
      <c r="J156" s="1205"/>
      <c r="K156" s="1205"/>
      <c r="L156" s="1205"/>
      <c r="M156" s="1203"/>
      <c r="N156" s="1203"/>
      <c r="O156" s="1203"/>
      <c r="P156" s="1203"/>
      <c r="Q156" s="1203"/>
      <c r="R156" s="1203"/>
      <c r="S156" s="1203"/>
      <c r="T156" s="1203"/>
      <c r="U156" s="1203"/>
      <c r="V156" s="1203"/>
      <c r="W156" s="1203"/>
      <c r="X156" s="1203"/>
      <c r="Y156" s="1203"/>
      <c r="Z156" s="1203"/>
      <c r="AA156" s="1203"/>
      <c r="AB156" s="1203"/>
      <c r="AC156" s="1203"/>
      <c r="AD156" s="1203"/>
      <c r="AE156" s="1203"/>
      <c r="AF156" s="1203"/>
      <c r="AG156" s="1203"/>
      <c r="AH156" s="1203"/>
      <c r="AI156" s="1203"/>
      <c r="AJ156" s="1203"/>
      <c r="AK156" s="1203"/>
      <c r="AL156" s="1203"/>
      <c r="AM156" s="1203"/>
      <c r="AN156" s="1203"/>
      <c r="AO156" s="1203"/>
      <c r="AP156" s="1203"/>
      <c r="AQ156" s="1203"/>
      <c r="AR156" s="1203"/>
      <c r="AS156" s="1203"/>
      <c r="AT156" s="1203"/>
      <c r="AU156" s="1203"/>
      <c r="AV156" s="1203"/>
      <c r="AW156" s="1203"/>
      <c r="AX156" s="1203"/>
      <c r="AY156" s="1203"/>
      <c r="AZ156" s="1203"/>
      <c r="BA156" s="1203"/>
      <c r="BB156" s="1203"/>
      <c r="BC156" s="1203"/>
      <c r="BD156" s="1203"/>
      <c r="BE156" s="1203"/>
      <c r="BF156" s="1203"/>
    </row>
    <row r="157" spans="1:58">
      <c r="A157" s="1203"/>
      <c r="B157" s="1203"/>
      <c r="C157" s="1205"/>
      <c r="D157" s="1205"/>
      <c r="E157" s="1205"/>
      <c r="F157" s="1205"/>
      <c r="G157" s="1205"/>
      <c r="H157" s="1205"/>
      <c r="I157" s="1205"/>
      <c r="J157" s="1205"/>
      <c r="K157" s="1205"/>
      <c r="L157" s="1205"/>
      <c r="M157" s="1203"/>
      <c r="N157" s="1203"/>
      <c r="O157" s="1203"/>
      <c r="P157" s="1203"/>
      <c r="Q157" s="1203"/>
      <c r="R157" s="1203"/>
      <c r="S157" s="1203"/>
      <c r="T157" s="1203"/>
      <c r="U157" s="1203"/>
      <c r="V157" s="1203"/>
      <c r="W157" s="1203"/>
      <c r="X157" s="1203"/>
      <c r="Y157" s="1203"/>
      <c r="Z157" s="1203"/>
      <c r="AA157" s="1203"/>
      <c r="AB157" s="1203"/>
      <c r="AC157" s="1203"/>
      <c r="AD157" s="1203"/>
      <c r="AE157" s="1203"/>
      <c r="AF157" s="1203"/>
      <c r="AG157" s="1203"/>
      <c r="AH157" s="1203"/>
      <c r="AI157" s="1203"/>
      <c r="AJ157" s="1203"/>
      <c r="AK157" s="1203"/>
      <c r="AL157" s="1203"/>
      <c r="AM157" s="1203"/>
      <c r="AN157" s="1203"/>
      <c r="AO157" s="1203"/>
      <c r="AP157" s="1203"/>
      <c r="AQ157" s="1203"/>
      <c r="AR157" s="1203"/>
      <c r="AS157" s="1203"/>
      <c r="AT157" s="1203"/>
      <c r="AU157" s="1203"/>
      <c r="AV157" s="1203"/>
      <c r="AW157" s="1203"/>
      <c r="AX157" s="1203"/>
      <c r="AY157" s="1203"/>
      <c r="AZ157" s="1203"/>
      <c r="BA157" s="1203"/>
      <c r="BB157" s="1203"/>
      <c r="BC157" s="1203"/>
      <c r="BD157" s="1203"/>
      <c r="BE157" s="1203"/>
      <c r="BF157" s="1203"/>
    </row>
    <row r="158" spans="1:58">
      <c r="A158" s="1203"/>
      <c r="B158" s="1203"/>
      <c r="C158" s="1205"/>
      <c r="D158" s="1205"/>
      <c r="E158" s="1205"/>
      <c r="F158" s="1205"/>
      <c r="G158" s="1205"/>
      <c r="H158" s="1205"/>
      <c r="I158" s="1205"/>
      <c r="J158" s="1205"/>
      <c r="K158" s="1205"/>
      <c r="L158" s="1205"/>
      <c r="M158" s="1203"/>
      <c r="N158" s="1203"/>
      <c r="O158" s="1203"/>
      <c r="P158" s="1203"/>
      <c r="Q158" s="1203"/>
      <c r="R158" s="1203"/>
      <c r="S158" s="1203"/>
      <c r="T158" s="1203"/>
      <c r="U158" s="1203"/>
      <c r="V158" s="1203"/>
      <c r="W158" s="1203"/>
      <c r="X158" s="1203"/>
      <c r="Y158" s="1203"/>
      <c r="Z158" s="1203"/>
      <c r="AA158" s="1203"/>
      <c r="AB158" s="1203"/>
      <c r="AC158" s="1203"/>
      <c r="AD158" s="1203"/>
      <c r="AE158" s="1203"/>
      <c r="AF158" s="1203"/>
      <c r="AG158" s="1203"/>
      <c r="AH158" s="1203"/>
      <c r="AI158" s="1203"/>
      <c r="AJ158" s="1203"/>
      <c r="AK158" s="1203"/>
      <c r="AL158" s="1203"/>
      <c r="AM158" s="1203"/>
      <c r="AN158" s="1203"/>
      <c r="AO158" s="1203"/>
      <c r="AP158" s="1203"/>
      <c r="AQ158" s="1203"/>
      <c r="AR158" s="1203"/>
      <c r="AS158" s="1203"/>
      <c r="AT158" s="1203"/>
      <c r="AU158" s="1203"/>
      <c r="AV158" s="1203"/>
      <c r="AW158" s="1203"/>
      <c r="AX158" s="1203"/>
      <c r="AY158" s="1203"/>
      <c r="AZ158" s="1203"/>
      <c r="BA158" s="1203"/>
      <c r="BB158" s="1203"/>
      <c r="BC158" s="1203"/>
      <c r="BD158" s="1203"/>
      <c r="BE158" s="1203"/>
      <c r="BF158" s="1203"/>
    </row>
    <row r="159" spans="1:58">
      <c r="A159" s="1203"/>
      <c r="B159" s="1203"/>
      <c r="C159" s="1205"/>
      <c r="D159" s="1205"/>
      <c r="E159" s="1205"/>
      <c r="F159" s="1205"/>
      <c r="G159" s="1205"/>
      <c r="H159" s="1205"/>
      <c r="I159" s="1205"/>
      <c r="J159" s="1205"/>
      <c r="K159" s="1205"/>
      <c r="L159" s="1205"/>
      <c r="M159" s="1203"/>
      <c r="N159" s="1203"/>
      <c r="O159" s="1203"/>
      <c r="P159" s="1203"/>
      <c r="Q159" s="1203"/>
      <c r="R159" s="1203"/>
      <c r="S159" s="1203"/>
      <c r="T159" s="1203"/>
      <c r="U159" s="1203"/>
      <c r="V159" s="1203"/>
      <c r="W159" s="1203"/>
      <c r="X159" s="1203"/>
      <c r="Y159" s="1203"/>
      <c r="Z159" s="1203"/>
      <c r="AA159" s="1203"/>
      <c r="AB159" s="1203"/>
      <c r="AC159" s="1203"/>
      <c r="AD159" s="1203"/>
      <c r="AE159" s="1203"/>
      <c r="AF159" s="1203"/>
      <c r="AG159" s="1203"/>
      <c r="AH159" s="1203"/>
      <c r="AI159" s="1203"/>
      <c r="AJ159" s="1203"/>
      <c r="AK159" s="1203"/>
      <c r="AL159" s="1203"/>
      <c r="AM159" s="1203"/>
      <c r="AN159" s="1203"/>
      <c r="AO159" s="1203"/>
      <c r="AP159" s="1203"/>
      <c r="AQ159" s="1203"/>
      <c r="AR159" s="1203"/>
      <c r="AS159" s="1203"/>
      <c r="AT159" s="1203"/>
      <c r="AU159" s="1203"/>
      <c r="AV159" s="1203"/>
      <c r="AW159" s="1203"/>
      <c r="AX159" s="1203"/>
      <c r="AY159" s="1203"/>
      <c r="AZ159" s="1203"/>
      <c r="BA159" s="1203"/>
      <c r="BB159" s="1203"/>
      <c r="BC159" s="1203"/>
      <c r="BD159" s="1203"/>
      <c r="BE159" s="1203"/>
      <c r="BF159" s="1203"/>
    </row>
    <row r="160" spans="1:58">
      <c r="A160" s="1203"/>
      <c r="B160" s="1203"/>
      <c r="C160" s="1205"/>
      <c r="D160" s="1205"/>
      <c r="E160" s="1205"/>
      <c r="F160" s="1205"/>
      <c r="G160" s="1205"/>
      <c r="H160" s="1205"/>
      <c r="I160" s="1205"/>
      <c r="J160" s="1205"/>
      <c r="K160" s="1205"/>
      <c r="L160" s="1205"/>
      <c r="M160" s="1203"/>
      <c r="N160" s="1203"/>
      <c r="O160" s="1203"/>
      <c r="P160" s="1203"/>
      <c r="Q160" s="1203"/>
      <c r="R160" s="1203"/>
      <c r="S160" s="1203"/>
      <c r="T160" s="1203"/>
      <c r="U160" s="1203"/>
      <c r="V160" s="1203"/>
      <c r="W160" s="1203"/>
      <c r="X160" s="1203"/>
      <c r="Y160" s="1203"/>
      <c r="Z160" s="1203"/>
      <c r="AA160" s="1203"/>
      <c r="AB160" s="1203"/>
      <c r="AC160" s="1203"/>
      <c r="AD160" s="1203"/>
      <c r="AE160" s="1203"/>
      <c r="AF160" s="1203"/>
      <c r="AG160" s="1203"/>
      <c r="AH160" s="1203"/>
      <c r="AI160" s="1203"/>
      <c r="AJ160" s="1203"/>
      <c r="AK160" s="1203"/>
      <c r="AL160" s="1203"/>
      <c r="AM160" s="1203"/>
      <c r="AN160" s="1203"/>
      <c r="AO160" s="1203"/>
      <c r="AP160" s="1203"/>
      <c r="AQ160" s="1203"/>
      <c r="AR160" s="1203"/>
      <c r="AS160" s="1203"/>
      <c r="AT160" s="1203"/>
      <c r="AU160" s="1203"/>
      <c r="AV160" s="1203"/>
      <c r="AW160" s="1203"/>
      <c r="AX160" s="1203"/>
      <c r="AY160" s="1203"/>
      <c r="AZ160" s="1203"/>
      <c r="BA160" s="1203"/>
      <c r="BB160" s="1203"/>
      <c r="BC160" s="1203"/>
      <c r="BD160" s="1203"/>
      <c r="BE160" s="1203"/>
      <c r="BF160" s="1203"/>
    </row>
    <row r="161" spans="1:58">
      <c r="A161" s="1203"/>
      <c r="B161" s="1203"/>
      <c r="C161" s="1205"/>
      <c r="D161" s="1205"/>
      <c r="E161" s="1205"/>
      <c r="F161" s="1205"/>
      <c r="G161" s="1205"/>
      <c r="H161" s="1205"/>
      <c r="I161" s="1205"/>
      <c r="J161" s="1205"/>
      <c r="K161" s="1205"/>
      <c r="L161" s="1205"/>
      <c r="M161" s="1203"/>
      <c r="N161" s="1203"/>
      <c r="O161" s="1203"/>
      <c r="P161" s="1203"/>
      <c r="Q161" s="1203"/>
      <c r="R161" s="1203"/>
      <c r="S161" s="1203"/>
      <c r="T161" s="1203"/>
      <c r="U161" s="1203"/>
      <c r="V161" s="1203"/>
      <c r="W161" s="1203"/>
      <c r="X161" s="1203"/>
      <c r="Y161" s="1203"/>
      <c r="Z161" s="1203"/>
      <c r="AA161" s="1203"/>
      <c r="AB161" s="1203"/>
      <c r="AC161" s="1203"/>
      <c r="AD161" s="1203"/>
      <c r="AE161" s="1203"/>
      <c r="AF161" s="1203"/>
      <c r="AG161" s="1203"/>
      <c r="AH161" s="1203"/>
      <c r="AI161" s="1203"/>
      <c r="AJ161" s="1203"/>
      <c r="AK161" s="1203"/>
      <c r="AL161" s="1203"/>
      <c r="AM161" s="1203"/>
      <c r="AN161" s="1203"/>
      <c r="AO161" s="1203"/>
      <c r="AP161" s="1203"/>
      <c r="AQ161" s="1203"/>
      <c r="AR161" s="1203"/>
      <c r="AS161" s="1203"/>
      <c r="AT161" s="1203"/>
      <c r="AU161" s="1203"/>
      <c r="AV161" s="1203"/>
      <c r="AW161" s="1203"/>
      <c r="AX161" s="1203"/>
      <c r="AY161" s="1203"/>
      <c r="AZ161" s="1203"/>
      <c r="BA161" s="1203"/>
      <c r="BB161" s="1203"/>
      <c r="BC161" s="1203"/>
      <c r="BD161" s="1203"/>
      <c r="BE161" s="1203"/>
      <c r="BF161" s="1203"/>
    </row>
    <row r="162" spans="1:58">
      <c r="A162" s="1203"/>
      <c r="B162" s="1203"/>
      <c r="C162" s="1205"/>
      <c r="D162" s="1205"/>
      <c r="E162" s="1205"/>
      <c r="F162" s="1205"/>
      <c r="G162" s="1205"/>
      <c r="H162" s="1205"/>
      <c r="I162" s="1205"/>
      <c r="J162" s="1205"/>
      <c r="K162" s="1205"/>
      <c r="L162" s="1205"/>
      <c r="M162" s="1203"/>
      <c r="N162" s="1203"/>
      <c r="O162" s="1203"/>
      <c r="P162" s="1203"/>
      <c r="Q162" s="1203"/>
      <c r="R162" s="1203"/>
      <c r="S162" s="1203"/>
      <c r="T162" s="1203"/>
      <c r="U162" s="1203"/>
      <c r="V162" s="1203"/>
      <c r="W162" s="1203"/>
      <c r="X162" s="1203"/>
      <c r="Y162" s="1203"/>
      <c r="Z162" s="1203"/>
      <c r="AA162" s="1203"/>
      <c r="AB162" s="1203"/>
      <c r="AC162" s="1203"/>
      <c r="AD162" s="1203"/>
      <c r="AE162" s="1203"/>
      <c r="AF162" s="1203"/>
      <c r="AG162" s="1203"/>
      <c r="AH162" s="1203"/>
      <c r="AI162" s="1203"/>
      <c r="AJ162" s="1203"/>
      <c r="AK162" s="1203"/>
      <c r="AL162" s="1203"/>
      <c r="AM162" s="1203"/>
      <c r="AN162" s="1203"/>
      <c r="AO162" s="1203"/>
      <c r="AP162" s="1203"/>
      <c r="AQ162" s="1203"/>
      <c r="AR162" s="1203"/>
      <c r="AS162" s="1203"/>
      <c r="AT162" s="1203"/>
      <c r="AU162" s="1203"/>
      <c r="AV162" s="1203"/>
      <c r="AW162" s="1203"/>
      <c r="AX162" s="1203"/>
      <c r="AY162" s="1203"/>
      <c r="AZ162" s="1203"/>
      <c r="BA162" s="1203"/>
      <c r="BB162" s="1203"/>
      <c r="BC162" s="1203"/>
      <c r="BD162" s="1203"/>
      <c r="BE162" s="1203"/>
      <c r="BF162" s="1203"/>
    </row>
    <row r="163" spans="1:58">
      <c r="A163" s="1203"/>
      <c r="B163" s="1203"/>
      <c r="C163" s="1205"/>
      <c r="D163" s="1205"/>
      <c r="E163" s="1205"/>
      <c r="F163" s="1205"/>
      <c r="G163" s="1205"/>
      <c r="H163" s="1205"/>
      <c r="I163" s="1205"/>
      <c r="J163" s="1205"/>
      <c r="K163" s="1205"/>
      <c r="L163" s="1205"/>
      <c r="M163" s="1203"/>
      <c r="N163" s="1203"/>
      <c r="O163" s="1203"/>
      <c r="P163" s="1203"/>
      <c r="Q163" s="1203"/>
      <c r="R163" s="1203"/>
      <c r="S163" s="1203"/>
      <c r="T163" s="1203"/>
      <c r="U163" s="1203"/>
      <c r="V163" s="1203"/>
      <c r="W163" s="1203"/>
      <c r="X163" s="1203"/>
      <c r="Y163" s="1203"/>
      <c r="Z163" s="1203"/>
      <c r="AA163" s="1203"/>
      <c r="AB163" s="1203"/>
      <c r="AC163" s="1203"/>
      <c r="AD163" s="1203"/>
      <c r="AE163" s="1203"/>
      <c r="AF163" s="1203"/>
      <c r="AG163" s="1203"/>
      <c r="AH163" s="1203"/>
      <c r="AI163" s="1203"/>
      <c r="AJ163" s="1203"/>
      <c r="AK163" s="1203"/>
      <c r="AL163" s="1203"/>
      <c r="AM163" s="1203"/>
      <c r="AN163" s="1203"/>
      <c r="AO163" s="1203"/>
      <c r="AP163" s="1203"/>
      <c r="AQ163" s="1203"/>
      <c r="AR163" s="1203"/>
      <c r="AS163" s="1203"/>
      <c r="AT163" s="1203"/>
      <c r="AU163" s="1203"/>
      <c r="AV163" s="1203"/>
      <c r="AW163" s="1203"/>
      <c r="AX163" s="1203"/>
      <c r="AY163" s="1203"/>
      <c r="AZ163" s="1203"/>
      <c r="BA163" s="1203"/>
      <c r="BB163" s="1203"/>
      <c r="BC163" s="1203"/>
      <c r="BD163" s="1203"/>
      <c r="BE163" s="1203"/>
      <c r="BF163" s="1203"/>
    </row>
    <row r="164" spans="1:58">
      <c r="A164" s="1203"/>
      <c r="B164" s="1203"/>
      <c r="C164" s="1205"/>
      <c r="D164" s="1205"/>
      <c r="E164" s="1205"/>
      <c r="F164" s="1205"/>
      <c r="G164" s="1205"/>
      <c r="H164" s="1205"/>
      <c r="I164" s="1205"/>
      <c r="J164" s="1205"/>
      <c r="K164" s="1205"/>
      <c r="L164" s="1205"/>
      <c r="M164" s="1203"/>
      <c r="N164" s="1203"/>
      <c r="O164" s="1203"/>
      <c r="P164" s="1203"/>
      <c r="Q164" s="1203"/>
      <c r="R164" s="1203"/>
      <c r="S164" s="1203"/>
      <c r="T164" s="1203"/>
      <c r="U164" s="1203"/>
      <c r="V164" s="1203"/>
      <c r="W164" s="1203"/>
      <c r="X164" s="1203"/>
      <c r="Y164" s="1203"/>
      <c r="Z164" s="1203"/>
      <c r="AA164" s="1203"/>
      <c r="AB164" s="1203"/>
      <c r="AC164" s="1203"/>
      <c r="AD164" s="1203"/>
      <c r="AE164" s="1203"/>
      <c r="AF164" s="1203"/>
      <c r="AG164" s="1203"/>
      <c r="AH164" s="1203"/>
      <c r="AI164" s="1203"/>
      <c r="AJ164" s="1203"/>
      <c r="AK164" s="1203"/>
      <c r="AL164" s="1203"/>
      <c r="AM164" s="1203"/>
      <c r="AN164" s="1203"/>
      <c r="AO164" s="1203"/>
      <c r="AP164" s="1203"/>
      <c r="AQ164" s="1203"/>
      <c r="AR164" s="1203"/>
      <c r="AS164" s="1203"/>
      <c r="AT164" s="1203"/>
      <c r="AU164" s="1203"/>
      <c r="AV164" s="1203"/>
      <c r="AW164" s="1203"/>
      <c r="AX164" s="1203"/>
      <c r="AY164" s="1203"/>
      <c r="AZ164" s="1203"/>
      <c r="BA164" s="1203"/>
      <c r="BB164" s="1203"/>
      <c r="BC164" s="1203"/>
      <c r="BD164" s="1203"/>
      <c r="BE164" s="1203"/>
      <c r="BF164" s="1203"/>
    </row>
    <row r="165" spans="1:58">
      <c r="A165" s="1203"/>
      <c r="B165" s="1203"/>
      <c r="C165" s="1205"/>
      <c r="D165" s="1205"/>
      <c r="E165" s="1205"/>
      <c r="F165" s="1205"/>
      <c r="G165" s="1205"/>
      <c r="H165" s="1205"/>
      <c r="I165" s="1205"/>
      <c r="J165" s="1205"/>
      <c r="K165" s="1205"/>
      <c r="L165" s="1205"/>
      <c r="M165" s="1203"/>
      <c r="N165" s="1203"/>
      <c r="O165" s="1203"/>
      <c r="P165" s="1203"/>
      <c r="Q165" s="1203"/>
      <c r="R165" s="1203"/>
      <c r="S165" s="1203"/>
      <c r="T165" s="1203"/>
      <c r="U165" s="1203"/>
      <c r="V165" s="1203"/>
      <c r="W165" s="1203"/>
      <c r="X165" s="1203"/>
      <c r="Y165" s="1203"/>
      <c r="Z165" s="1203"/>
      <c r="AA165" s="1203"/>
      <c r="AB165" s="1203"/>
      <c r="AC165" s="1203"/>
      <c r="AD165" s="1203"/>
      <c r="AE165" s="1203"/>
      <c r="AF165" s="1203"/>
      <c r="AG165" s="1203"/>
      <c r="AH165" s="1203"/>
      <c r="AI165" s="1203"/>
      <c r="AJ165" s="1203"/>
      <c r="AK165" s="1203"/>
      <c r="AL165" s="1203"/>
      <c r="AM165" s="1203"/>
      <c r="AN165" s="1203"/>
      <c r="AO165" s="1203"/>
      <c r="AP165" s="1203"/>
      <c r="AQ165" s="1203"/>
      <c r="AR165" s="1203"/>
      <c r="AS165" s="1203"/>
      <c r="AT165" s="1203"/>
      <c r="AU165" s="1203"/>
      <c r="AV165" s="1203"/>
      <c r="AW165" s="1203"/>
      <c r="AX165" s="1203"/>
      <c r="AY165" s="1203"/>
      <c r="AZ165" s="1203"/>
      <c r="BA165" s="1203"/>
      <c r="BB165" s="1203"/>
      <c r="BC165" s="1203"/>
      <c r="BD165" s="1203"/>
      <c r="BE165" s="1203"/>
      <c r="BF165" s="1203"/>
    </row>
    <row r="166" spans="1:58">
      <c r="A166" s="1203"/>
      <c r="B166" s="1203"/>
      <c r="C166" s="1205"/>
      <c r="D166" s="1205"/>
      <c r="E166" s="1205"/>
      <c r="F166" s="1205"/>
      <c r="G166" s="1205"/>
      <c r="H166" s="1205"/>
      <c r="I166" s="1205"/>
      <c r="J166" s="1205"/>
      <c r="K166" s="1205"/>
      <c r="L166" s="1205"/>
      <c r="M166" s="1203"/>
      <c r="N166" s="1203"/>
      <c r="O166" s="1203"/>
      <c r="P166" s="1203"/>
      <c r="Q166" s="1203"/>
      <c r="R166" s="1203"/>
      <c r="S166" s="1203"/>
      <c r="T166" s="1203"/>
      <c r="U166" s="1203"/>
      <c r="V166" s="1203"/>
      <c r="W166" s="1203"/>
      <c r="X166" s="1203"/>
      <c r="Y166" s="1203"/>
      <c r="Z166" s="1203"/>
      <c r="AA166" s="1203"/>
      <c r="AB166" s="1203"/>
      <c r="AC166" s="1203"/>
      <c r="AD166" s="1203"/>
      <c r="AE166" s="1203"/>
      <c r="AF166" s="1203"/>
      <c r="AG166" s="1203"/>
      <c r="AH166" s="1203"/>
      <c r="AI166" s="1203"/>
      <c r="AJ166" s="1203"/>
      <c r="AK166" s="1203"/>
      <c r="AL166" s="1203"/>
      <c r="AM166" s="1203"/>
      <c r="AN166" s="1203"/>
      <c r="AO166" s="1203"/>
      <c r="AP166" s="1203"/>
      <c r="AQ166" s="1203"/>
      <c r="AR166" s="1203"/>
      <c r="AS166" s="1203"/>
      <c r="AT166" s="1203"/>
      <c r="AU166" s="1203"/>
      <c r="AV166" s="1203"/>
      <c r="AW166" s="1203"/>
      <c r="AX166" s="1203"/>
      <c r="AY166" s="1203"/>
      <c r="AZ166" s="1203"/>
      <c r="BA166" s="1203"/>
      <c r="BB166" s="1203"/>
      <c r="BC166" s="1203"/>
      <c r="BD166" s="1203"/>
      <c r="BE166" s="1203"/>
      <c r="BF166" s="1203"/>
    </row>
    <row r="167" spans="1:58">
      <c r="A167" s="1203"/>
      <c r="B167" s="1203"/>
      <c r="C167" s="1205"/>
      <c r="D167" s="1205"/>
      <c r="E167" s="1205"/>
      <c r="F167" s="1205"/>
      <c r="G167" s="1205"/>
      <c r="H167" s="1205"/>
      <c r="I167" s="1205"/>
      <c r="J167" s="1205"/>
      <c r="K167" s="1205"/>
      <c r="L167" s="1205"/>
      <c r="M167" s="1203"/>
      <c r="N167" s="1203"/>
      <c r="O167" s="1203"/>
      <c r="P167" s="1203"/>
      <c r="Q167" s="1203"/>
      <c r="R167" s="1203"/>
      <c r="S167" s="1203"/>
      <c r="T167" s="1203"/>
      <c r="U167" s="1203"/>
      <c r="V167" s="1203"/>
      <c r="W167" s="1203"/>
      <c r="X167" s="1203"/>
      <c r="Y167" s="1203"/>
      <c r="Z167" s="1203"/>
      <c r="AA167" s="1203"/>
      <c r="AB167" s="1203"/>
      <c r="AC167" s="1203"/>
      <c r="AD167" s="1203"/>
      <c r="AE167" s="1203"/>
      <c r="AF167" s="1203"/>
      <c r="AG167" s="1203"/>
      <c r="AH167" s="1203"/>
      <c r="AI167" s="1203"/>
      <c r="AJ167" s="1203"/>
      <c r="AK167" s="1203"/>
      <c r="AL167" s="1203"/>
      <c r="AM167" s="1203"/>
      <c r="AN167" s="1203"/>
      <c r="AO167" s="1203"/>
      <c r="AP167" s="1203"/>
      <c r="AQ167" s="1203"/>
      <c r="AR167" s="1203"/>
      <c r="AS167" s="1203"/>
      <c r="AT167" s="1203"/>
      <c r="AU167" s="1203"/>
      <c r="AV167" s="1203"/>
      <c r="AW167" s="1203"/>
      <c r="AX167" s="1203"/>
      <c r="AY167" s="1203"/>
      <c r="AZ167" s="1203"/>
      <c r="BA167" s="1203"/>
      <c r="BB167" s="1203"/>
      <c r="BC167" s="1203"/>
      <c r="BD167" s="1203"/>
      <c r="BE167" s="1203"/>
      <c r="BF167" s="1203"/>
    </row>
    <row r="168" spans="1:58">
      <c r="A168" s="1203"/>
      <c r="B168" s="1203"/>
      <c r="C168" s="1205"/>
      <c r="D168" s="1205"/>
      <c r="E168" s="1205"/>
      <c r="F168" s="1205"/>
      <c r="G168" s="1205"/>
      <c r="H168" s="1205"/>
      <c r="I168" s="1205"/>
      <c r="J168" s="1205"/>
      <c r="K168" s="1205"/>
      <c r="L168" s="1205"/>
      <c r="M168" s="1203"/>
      <c r="N168" s="1203"/>
      <c r="O168" s="1203"/>
      <c r="P168" s="1203"/>
      <c r="Q168" s="1203"/>
      <c r="R168" s="1203"/>
      <c r="S168" s="1203"/>
      <c r="T168" s="1203"/>
      <c r="U168" s="1203"/>
      <c r="V168" s="1203"/>
      <c r="W168" s="1203"/>
      <c r="X168" s="1203"/>
      <c r="Y168" s="1203"/>
      <c r="Z168" s="1203"/>
      <c r="AA168" s="1203"/>
      <c r="AB168" s="1203"/>
      <c r="AC168" s="1203"/>
      <c r="AD168" s="1203"/>
      <c r="AE168" s="1203"/>
      <c r="AF168" s="1203"/>
      <c r="AG168" s="1203"/>
      <c r="AH168" s="1203"/>
      <c r="AI168" s="1203"/>
      <c r="AJ168" s="1203"/>
      <c r="AK168" s="1203"/>
      <c r="AL168" s="1203"/>
      <c r="AM168" s="1203"/>
      <c r="AN168" s="1203"/>
      <c r="AO168" s="1203"/>
      <c r="AP168" s="1203"/>
      <c r="AQ168" s="1203"/>
      <c r="AR168" s="1203"/>
      <c r="AS168" s="1203"/>
      <c r="AT168" s="1203"/>
      <c r="AU168" s="1203"/>
      <c r="AV168" s="1203"/>
      <c r="AW168" s="1203"/>
      <c r="AX168" s="1203"/>
      <c r="AY168" s="1203"/>
      <c r="AZ168" s="1203"/>
      <c r="BA168" s="1203"/>
      <c r="BB168" s="1203"/>
      <c r="BC168" s="1203"/>
      <c r="BD168" s="1203"/>
      <c r="BE168" s="1203"/>
      <c r="BF168" s="1203"/>
    </row>
    <row r="169" spans="1:58">
      <c r="A169" s="1203"/>
      <c r="B169" s="1203"/>
      <c r="C169" s="1205"/>
      <c r="D169" s="1205"/>
      <c r="E169" s="1205"/>
      <c r="F169" s="1205"/>
      <c r="G169" s="1205"/>
      <c r="H169" s="1205"/>
      <c r="I169" s="1205"/>
      <c r="J169" s="1205"/>
      <c r="K169" s="1205"/>
      <c r="L169" s="1205"/>
      <c r="M169" s="1203"/>
      <c r="N169" s="1203"/>
      <c r="O169" s="1203"/>
      <c r="P169" s="1203"/>
      <c r="Q169" s="1203"/>
      <c r="R169" s="1203"/>
      <c r="S169" s="1203"/>
      <c r="T169" s="1203"/>
      <c r="U169" s="1203"/>
      <c r="V169" s="1203"/>
      <c r="W169" s="1203"/>
      <c r="X169" s="1203"/>
      <c r="Y169" s="1203"/>
      <c r="Z169" s="1203"/>
      <c r="AA169" s="1203"/>
      <c r="AB169" s="1203"/>
      <c r="AC169" s="1203"/>
      <c r="AD169" s="1203"/>
      <c r="AE169" s="1203"/>
      <c r="AF169" s="1203"/>
      <c r="AG169" s="1203"/>
      <c r="AH169" s="1203"/>
      <c r="AI169" s="1203"/>
      <c r="AJ169" s="1203"/>
      <c r="AK169" s="1203"/>
      <c r="AL169" s="1203"/>
      <c r="AM169" s="1203"/>
      <c r="AN169" s="1203"/>
      <c r="AO169" s="1203"/>
      <c r="AP169" s="1203"/>
      <c r="AQ169" s="1203"/>
      <c r="AR169" s="1203"/>
      <c r="AS169" s="1203"/>
      <c r="AT169" s="1203"/>
      <c r="AU169" s="1203"/>
      <c r="AV169" s="1203"/>
      <c r="AW169" s="1203"/>
      <c r="AX169" s="1203"/>
      <c r="AY169" s="1203"/>
      <c r="AZ169" s="1203"/>
      <c r="BA169" s="1203"/>
      <c r="BB169" s="1203"/>
      <c r="BC169" s="1203"/>
      <c r="BD169" s="1203"/>
      <c r="BE169" s="1203"/>
      <c r="BF169" s="1203"/>
    </row>
    <row r="170" spans="1:58">
      <c r="A170" s="1203"/>
      <c r="B170" s="1203"/>
      <c r="C170" s="1205"/>
      <c r="D170" s="1205"/>
      <c r="E170" s="1205"/>
      <c r="F170" s="1205"/>
      <c r="G170" s="1205"/>
      <c r="H170" s="1205"/>
      <c r="I170" s="1205"/>
      <c r="J170" s="1205"/>
      <c r="K170" s="1205"/>
      <c r="L170" s="1205"/>
      <c r="M170" s="1203"/>
      <c r="N170" s="1203"/>
      <c r="O170" s="1203"/>
      <c r="P170" s="1203"/>
      <c r="Q170" s="1203"/>
      <c r="R170" s="1203"/>
      <c r="S170" s="1203"/>
      <c r="T170" s="1203"/>
      <c r="U170" s="1203"/>
      <c r="V170" s="1203"/>
      <c r="W170" s="1203"/>
      <c r="X170" s="1203"/>
      <c r="Y170" s="1203"/>
      <c r="Z170" s="1203"/>
      <c r="AA170" s="1203"/>
      <c r="AB170" s="1203"/>
      <c r="AC170" s="1203"/>
      <c r="AD170" s="1203"/>
      <c r="AE170" s="1203"/>
      <c r="AF170" s="1203"/>
      <c r="AG170" s="1203"/>
      <c r="AH170" s="1203"/>
      <c r="AI170" s="1203"/>
      <c r="AJ170" s="1203"/>
      <c r="AK170" s="1203"/>
      <c r="AL170" s="1203"/>
      <c r="AM170" s="1203"/>
      <c r="AN170" s="1203"/>
      <c r="AO170" s="1203"/>
      <c r="AP170" s="1203"/>
      <c r="AQ170" s="1203"/>
      <c r="AR170" s="1203"/>
      <c r="AS170" s="1203"/>
      <c r="AT170" s="1203"/>
      <c r="AU170" s="1203"/>
      <c r="AV170" s="1203"/>
      <c r="AW170" s="1203"/>
      <c r="AX170" s="1203"/>
      <c r="AY170" s="1203"/>
      <c r="AZ170" s="1203"/>
      <c r="BA170" s="1203"/>
      <c r="BB170" s="1203"/>
      <c r="BC170" s="1203"/>
      <c r="BD170" s="1203"/>
      <c r="BE170" s="1203"/>
      <c r="BF170" s="1203"/>
    </row>
    <row r="171" spans="1:58">
      <c r="A171" s="1203"/>
      <c r="B171" s="1203"/>
      <c r="C171" s="1205"/>
      <c r="D171" s="1205"/>
      <c r="E171" s="1205"/>
      <c r="F171" s="1205"/>
      <c r="G171" s="1205"/>
      <c r="H171" s="1205"/>
      <c r="I171" s="1205"/>
      <c r="J171" s="1205"/>
      <c r="K171" s="1205"/>
      <c r="L171" s="1205"/>
      <c r="M171" s="1203"/>
      <c r="N171" s="1203"/>
      <c r="O171" s="1203"/>
      <c r="P171" s="1203"/>
      <c r="Q171" s="1203"/>
      <c r="R171" s="1203"/>
      <c r="S171" s="1203"/>
      <c r="T171" s="1203"/>
      <c r="U171" s="1203"/>
      <c r="V171" s="1203"/>
      <c r="W171" s="1203"/>
      <c r="X171" s="1203"/>
      <c r="Y171" s="1203"/>
      <c r="Z171" s="1203"/>
      <c r="AA171" s="1203"/>
      <c r="AB171" s="1203"/>
      <c r="AC171" s="1203"/>
      <c r="AD171" s="1203"/>
      <c r="AE171" s="1203"/>
      <c r="AF171" s="1203"/>
      <c r="AG171" s="1203"/>
      <c r="AH171" s="1203"/>
      <c r="AI171" s="1203"/>
      <c r="AJ171" s="1203"/>
      <c r="AK171" s="1203"/>
      <c r="AL171" s="1203"/>
      <c r="AM171" s="1203"/>
      <c r="AN171" s="1203"/>
      <c r="AO171" s="1203"/>
      <c r="AP171" s="1203"/>
      <c r="AQ171" s="1203"/>
      <c r="AR171" s="1203"/>
      <c r="AS171" s="1203"/>
      <c r="AT171" s="1203"/>
      <c r="AU171" s="1203"/>
      <c r="AV171" s="1203"/>
      <c r="AW171" s="1203"/>
      <c r="AX171" s="1203"/>
      <c r="AY171" s="1203"/>
      <c r="AZ171" s="1203"/>
      <c r="BA171" s="1203"/>
      <c r="BB171" s="1203"/>
      <c r="BC171" s="1203"/>
      <c r="BD171" s="1203"/>
      <c r="BE171" s="1203"/>
      <c r="BF171" s="1203"/>
    </row>
    <row r="172" spans="1:58">
      <c r="A172" s="1203"/>
      <c r="B172" s="1203"/>
      <c r="C172" s="1205"/>
      <c r="D172" s="1205"/>
      <c r="E172" s="1205"/>
      <c r="F172" s="1205"/>
      <c r="G172" s="1205"/>
      <c r="H172" s="1205"/>
      <c r="I172" s="1205"/>
      <c r="J172" s="1205"/>
      <c r="K172" s="1205"/>
      <c r="L172" s="1205"/>
      <c r="M172" s="1203"/>
      <c r="N172" s="1203"/>
      <c r="O172" s="1203"/>
      <c r="P172" s="1203"/>
      <c r="Q172" s="1203"/>
      <c r="R172" s="1203"/>
      <c r="S172" s="1203"/>
      <c r="T172" s="1203"/>
      <c r="U172" s="1203"/>
      <c r="V172" s="1203"/>
      <c r="W172" s="1203"/>
      <c r="X172" s="1203"/>
      <c r="Y172" s="1203"/>
      <c r="Z172" s="1203"/>
      <c r="AA172" s="1203"/>
      <c r="AB172" s="1203"/>
      <c r="AC172" s="1203"/>
      <c r="AD172" s="1203"/>
      <c r="AE172" s="1203"/>
      <c r="AF172" s="1203"/>
      <c r="AG172" s="1203"/>
      <c r="AH172" s="1203"/>
      <c r="AI172" s="1203"/>
      <c r="AJ172" s="1203"/>
      <c r="AK172" s="1203"/>
      <c r="AL172" s="1203"/>
      <c r="AM172" s="1203"/>
      <c r="AN172" s="1203"/>
      <c r="AO172" s="1203"/>
      <c r="AP172" s="1203"/>
      <c r="AQ172" s="1203"/>
      <c r="AR172" s="1203"/>
      <c r="AS172" s="1203"/>
      <c r="AT172" s="1203"/>
      <c r="AU172" s="1203"/>
      <c r="AV172" s="1203"/>
      <c r="AW172" s="1203"/>
      <c r="AX172" s="1203"/>
      <c r="AY172" s="1203"/>
      <c r="AZ172" s="1203"/>
      <c r="BA172" s="1203"/>
      <c r="BB172" s="1203"/>
      <c r="BC172" s="1203"/>
      <c r="BD172" s="1203"/>
      <c r="BE172" s="1203"/>
      <c r="BF172" s="1203"/>
    </row>
    <row r="173" spans="1:58">
      <c r="A173" s="1203"/>
      <c r="B173" s="1203"/>
      <c r="C173" s="1205"/>
      <c r="D173" s="1205"/>
      <c r="E173" s="1205"/>
      <c r="F173" s="1205"/>
      <c r="G173" s="1205"/>
      <c r="H173" s="1205"/>
      <c r="I173" s="1205"/>
      <c r="J173" s="1205"/>
      <c r="K173" s="1205"/>
      <c r="L173" s="1205"/>
      <c r="M173" s="1203"/>
      <c r="N173" s="1203"/>
      <c r="O173" s="1203"/>
      <c r="P173" s="1203"/>
      <c r="Q173" s="1203"/>
      <c r="R173" s="1203"/>
      <c r="S173" s="1203"/>
      <c r="T173" s="1203"/>
      <c r="U173" s="1203"/>
      <c r="V173" s="1203"/>
      <c r="W173" s="1203"/>
      <c r="X173" s="1203"/>
      <c r="Y173" s="1203"/>
      <c r="Z173" s="1203"/>
      <c r="AA173" s="1203"/>
      <c r="AB173" s="1203"/>
      <c r="AC173" s="1203"/>
      <c r="AD173" s="1203"/>
      <c r="AE173" s="1203"/>
      <c r="AF173" s="1203"/>
      <c r="AG173" s="1203"/>
      <c r="AH173" s="1203"/>
      <c r="AI173" s="1203"/>
      <c r="AJ173" s="1203"/>
      <c r="AK173" s="1203"/>
      <c r="AL173" s="1203"/>
      <c r="AM173" s="1203"/>
      <c r="AN173" s="1203"/>
      <c r="AO173" s="1203"/>
      <c r="AP173" s="1203"/>
      <c r="AQ173" s="1203"/>
      <c r="AR173" s="1203"/>
      <c r="AS173" s="1203"/>
      <c r="AT173" s="1203"/>
      <c r="AU173" s="1203"/>
      <c r="AV173" s="1203"/>
      <c r="AW173" s="1203"/>
      <c r="AX173" s="1203"/>
      <c r="AY173" s="1203"/>
      <c r="AZ173" s="1203"/>
      <c r="BA173" s="1203"/>
      <c r="BB173" s="1203"/>
      <c r="BC173" s="1203"/>
      <c r="BD173" s="1203"/>
      <c r="BE173" s="1203"/>
      <c r="BF173" s="1203"/>
    </row>
    <row r="174" spans="1:58">
      <c r="A174" s="1203"/>
      <c r="B174" s="1203"/>
      <c r="C174" s="1205"/>
      <c r="D174" s="1205"/>
      <c r="E174" s="1205"/>
      <c r="F174" s="1205"/>
      <c r="G174" s="1205"/>
      <c r="H174" s="1205"/>
      <c r="I174" s="1205"/>
      <c r="J174" s="1205"/>
      <c r="K174" s="1205"/>
      <c r="L174" s="1205"/>
      <c r="M174" s="1203"/>
      <c r="N174" s="1203"/>
      <c r="O174" s="1203"/>
      <c r="P174" s="1203"/>
      <c r="Q174" s="1203"/>
      <c r="R174" s="1203"/>
      <c r="S174" s="1203"/>
      <c r="T174" s="1203"/>
      <c r="U174" s="1203"/>
      <c r="V174" s="1203"/>
      <c r="W174" s="1203"/>
      <c r="X174" s="1203"/>
      <c r="Y174" s="1203"/>
      <c r="Z174" s="1203"/>
      <c r="AA174" s="1203"/>
      <c r="AB174" s="1203"/>
      <c r="AC174" s="1203"/>
      <c r="AD174" s="1203"/>
      <c r="AE174" s="1203"/>
      <c r="AF174" s="1203"/>
      <c r="AG174" s="1203"/>
      <c r="AH174" s="1203"/>
      <c r="AI174" s="1203"/>
      <c r="AJ174" s="1203"/>
      <c r="AK174" s="1203"/>
      <c r="AL174" s="1203"/>
      <c r="AM174" s="1203"/>
      <c r="AN174" s="1203"/>
      <c r="AO174" s="1203"/>
      <c r="AP174" s="1203"/>
      <c r="AQ174" s="1203"/>
      <c r="AR174" s="1203"/>
      <c r="AS174" s="1203"/>
      <c r="AT174" s="1203"/>
      <c r="AU174" s="1203"/>
      <c r="AV174" s="1203"/>
      <c r="AW174" s="1203"/>
      <c r="AX174" s="1203"/>
      <c r="AY174" s="1203"/>
      <c r="AZ174" s="1203"/>
      <c r="BA174" s="1203"/>
      <c r="BB174" s="1203"/>
      <c r="BC174" s="1203"/>
      <c r="BD174" s="1203"/>
      <c r="BE174" s="1203"/>
      <c r="BF174" s="1203"/>
    </row>
    <row r="175" spans="1:58">
      <c r="A175" s="1203"/>
      <c r="B175" s="1203"/>
      <c r="C175" s="1203"/>
      <c r="D175" s="1203"/>
      <c r="E175" s="1203"/>
      <c r="F175" s="1203"/>
      <c r="G175" s="1203"/>
      <c r="H175" s="1203"/>
      <c r="I175" s="1203"/>
      <c r="J175" s="1203"/>
      <c r="K175" s="1203"/>
      <c r="L175" s="1203"/>
      <c r="M175" s="1203"/>
      <c r="N175" s="1203"/>
      <c r="O175" s="1203"/>
      <c r="P175" s="1203"/>
      <c r="Q175" s="1203"/>
      <c r="R175" s="1203"/>
      <c r="S175" s="1203"/>
      <c r="T175" s="1203"/>
      <c r="U175" s="1203"/>
      <c r="V175" s="1203"/>
      <c r="W175" s="1203"/>
      <c r="X175" s="1203"/>
      <c r="Y175" s="1203"/>
      <c r="Z175" s="1203"/>
      <c r="AA175" s="1203"/>
      <c r="AB175" s="1203"/>
      <c r="AC175" s="1203"/>
      <c r="AD175" s="1203"/>
      <c r="AE175" s="1203"/>
      <c r="AF175" s="1203"/>
      <c r="AG175" s="1203"/>
      <c r="AH175" s="1203"/>
      <c r="AI175" s="1203"/>
      <c r="AJ175" s="1203"/>
      <c r="AK175" s="1203"/>
      <c r="AL175" s="1203"/>
      <c r="AM175" s="1203"/>
      <c r="AN175" s="1203"/>
      <c r="AO175" s="1203"/>
      <c r="AP175" s="1203"/>
      <c r="AQ175" s="1203"/>
      <c r="AR175" s="1203"/>
      <c r="AS175" s="1203"/>
      <c r="AT175" s="1203"/>
      <c r="AU175" s="1203"/>
      <c r="AV175" s="1203"/>
      <c r="AW175" s="1203"/>
      <c r="AX175" s="1203"/>
      <c r="AY175" s="1203"/>
      <c r="AZ175" s="1203"/>
      <c r="BA175" s="1203"/>
      <c r="BB175" s="1203"/>
      <c r="BC175" s="1203"/>
      <c r="BD175" s="1203"/>
      <c r="BE175" s="1203"/>
      <c r="BF175" s="1203"/>
    </row>
    <row r="176" spans="1:58">
      <c r="A176" s="1203"/>
      <c r="B176" s="1203"/>
      <c r="C176" s="1205"/>
      <c r="D176" s="1205"/>
      <c r="E176" s="1205"/>
      <c r="F176" s="1205"/>
      <c r="G176" s="1205"/>
      <c r="H176" s="1205"/>
      <c r="I176" s="1205"/>
      <c r="J176" s="1205"/>
      <c r="K176" s="1205"/>
      <c r="L176" s="1205"/>
      <c r="M176" s="1203"/>
      <c r="N176" s="1203"/>
      <c r="O176" s="1203"/>
      <c r="P176" s="1203"/>
      <c r="Q176" s="1203"/>
      <c r="R176" s="1203"/>
      <c r="S176" s="1203"/>
      <c r="T176" s="1203"/>
      <c r="U176" s="1203"/>
      <c r="V176" s="1203"/>
      <c r="W176" s="1203"/>
      <c r="X176" s="1203"/>
      <c r="Y176" s="1203"/>
      <c r="Z176" s="1203"/>
      <c r="AA176" s="1203"/>
      <c r="AB176" s="1203"/>
      <c r="AC176" s="1203"/>
      <c r="AD176" s="1203"/>
      <c r="AE176" s="1203"/>
      <c r="AF176" s="1203"/>
      <c r="AG176" s="1203"/>
      <c r="AH176" s="1203"/>
      <c r="AI176" s="1203"/>
      <c r="AJ176" s="1203"/>
      <c r="AK176" s="1203"/>
      <c r="AL176" s="1203"/>
      <c r="AM176" s="1203"/>
      <c r="AN176" s="1203"/>
      <c r="AO176" s="1203"/>
      <c r="AP176" s="1203"/>
      <c r="AQ176" s="1203"/>
      <c r="AR176" s="1203"/>
      <c r="AS176" s="1203"/>
      <c r="AT176" s="1203"/>
      <c r="AU176" s="1203"/>
      <c r="AV176" s="1203"/>
      <c r="AW176" s="1203"/>
      <c r="AX176" s="1203"/>
      <c r="AY176" s="1203"/>
      <c r="AZ176" s="1203"/>
      <c r="BA176" s="1203"/>
      <c r="BB176" s="1203"/>
      <c r="BC176" s="1203"/>
      <c r="BD176" s="1203"/>
      <c r="BE176" s="1203"/>
      <c r="BF176" s="1203"/>
    </row>
  </sheetData>
  <mergeCells count="246">
    <mergeCell ref="K16:K18"/>
    <mergeCell ref="L37:L39"/>
    <mergeCell ref="G40:G42"/>
    <mergeCell ref="H40:H42"/>
    <mergeCell ref="I40:I42"/>
    <mergeCell ref="J40:J42"/>
    <mergeCell ref="K40:K42"/>
    <mergeCell ref="L40:L42"/>
    <mergeCell ref="C40:C42"/>
    <mergeCell ref="D40:D42"/>
    <mergeCell ref="E40:E42"/>
    <mergeCell ref="F40:F42"/>
    <mergeCell ref="C37:C39"/>
    <mergeCell ref="D37:D39"/>
    <mergeCell ref="E37:E39"/>
    <mergeCell ref="F37:F39"/>
    <mergeCell ref="G37:G39"/>
    <mergeCell ref="H37:H39"/>
    <mergeCell ref="I37:I39"/>
    <mergeCell ref="J37:J39"/>
    <mergeCell ref="K37:K39"/>
    <mergeCell ref="C19:C21"/>
    <mergeCell ref="D19:D21"/>
    <mergeCell ref="E19:E21"/>
    <mergeCell ref="H31:H33"/>
    <mergeCell ref="I31:I33"/>
    <mergeCell ref="F19:F21"/>
    <mergeCell ref="G19:G21"/>
    <mergeCell ref="F16:F18"/>
    <mergeCell ref="G16:G18"/>
    <mergeCell ref="H16:H18"/>
    <mergeCell ref="J16:J18"/>
    <mergeCell ref="C16:C18"/>
    <mergeCell ref="D16:D18"/>
    <mergeCell ref="E16:E18"/>
    <mergeCell ref="I16:I18"/>
    <mergeCell ref="C4:J4"/>
    <mergeCell ref="C22:C24"/>
    <mergeCell ref="D22:D24"/>
    <mergeCell ref="E22:E24"/>
    <mergeCell ref="K25:K27"/>
    <mergeCell ref="C25:C27"/>
    <mergeCell ref="D25:D27"/>
    <mergeCell ref="E25:E27"/>
    <mergeCell ref="L34:L36"/>
    <mergeCell ref="G34:G36"/>
    <mergeCell ref="L31:L33"/>
    <mergeCell ref="J31:J33"/>
    <mergeCell ref="K31:K33"/>
    <mergeCell ref="H34:H36"/>
    <mergeCell ref="I34:I36"/>
    <mergeCell ref="J34:J36"/>
    <mergeCell ref="K34:K36"/>
    <mergeCell ref="C34:C36"/>
    <mergeCell ref="D34:D36"/>
    <mergeCell ref="E34:E36"/>
    <mergeCell ref="F34:F36"/>
    <mergeCell ref="L22:L24"/>
    <mergeCell ref="L25:L27"/>
    <mergeCell ref="F25:F27"/>
    <mergeCell ref="C7:C9"/>
    <mergeCell ref="D7:D9"/>
    <mergeCell ref="E7:E9"/>
    <mergeCell ref="I7:I9"/>
    <mergeCell ref="H7:H9"/>
    <mergeCell ref="J7:J9"/>
    <mergeCell ref="L7:L9"/>
    <mergeCell ref="K7:K9"/>
    <mergeCell ref="C5:C6"/>
    <mergeCell ref="J5:J6"/>
    <mergeCell ref="B58:B60"/>
    <mergeCell ref="D5:F5"/>
    <mergeCell ref="A1:W1"/>
    <mergeCell ref="U3:W3"/>
    <mergeCell ref="A2:I2"/>
    <mergeCell ref="S5:S6"/>
    <mergeCell ref="O5:O6"/>
    <mergeCell ref="M4:W4"/>
    <mergeCell ref="M5:N6"/>
    <mergeCell ref="G5:I5"/>
    <mergeCell ref="T5:T6"/>
    <mergeCell ref="B13:B15"/>
    <mergeCell ref="C13:C15"/>
    <mergeCell ref="D13:D15"/>
    <mergeCell ref="E13:E15"/>
    <mergeCell ref="I13:I15"/>
    <mergeCell ref="K10:K12"/>
    <mergeCell ref="L10:L12"/>
    <mergeCell ref="K5:K6"/>
    <mergeCell ref="A4:A6"/>
    <mergeCell ref="B4:B6"/>
    <mergeCell ref="K4:L4"/>
    <mergeCell ref="L5:L6"/>
    <mergeCell ref="A7:B9"/>
    <mergeCell ref="I22:I24"/>
    <mergeCell ref="B37:B39"/>
    <mergeCell ref="B34:B36"/>
    <mergeCell ref="B40:B42"/>
    <mergeCell ref="B43:B45"/>
    <mergeCell ref="C43:C45"/>
    <mergeCell ref="H55:H57"/>
    <mergeCell ref="I55:I57"/>
    <mergeCell ref="B55:B57"/>
    <mergeCell ref="G25:G27"/>
    <mergeCell ref="B28:B30"/>
    <mergeCell ref="B31:B33"/>
    <mergeCell ref="G28:G30"/>
    <mergeCell ref="H28:H30"/>
    <mergeCell ref="I28:I30"/>
    <mergeCell ref="C28:C30"/>
    <mergeCell ref="D28:D30"/>
    <mergeCell ref="E28:E30"/>
    <mergeCell ref="F28:F30"/>
    <mergeCell ref="F31:F33"/>
    <mergeCell ref="G31:G33"/>
    <mergeCell ref="C31:C33"/>
    <mergeCell ref="D31:D33"/>
    <mergeCell ref="E31:E33"/>
    <mergeCell ref="H25:H27"/>
    <mergeCell ref="I25:I27"/>
    <mergeCell ref="J25:J27"/>
    <mergeCell ref="L28:L30"/>
    <mergeCell ref="J28:J30"/>
    <mergeCell ref="K28:K30"/>
    <mergeCell ref="J22:J24"/>
    <mergeCell ref="K22:K24"/>
    <mergeCell ref="F10:F12"/>
    <mergeCell ref="G10:G12"/>
    <mergeCell ref="H10:H12"/>
    <mergeCell ref="J10:J12"/>
    <mergeCell ref="F13:F15"/>
    <mergeCell ref="G13:G15"/>
    <mergeCell ref="H13:H15"/>
    <mergeCell ref="J13:J15"/>
    <mergeCell ref="L13:L15"/>
    <mergeCell ref="K13:K15"/>
    <mergeCell ref="L16:L18"/>
    <mergeCell ref="H19:H21"/>
    <mergeCell ref="I19:I21"/>
    <mergeCell ref="J19:J21"/>
    <mergeCell ref="I10:I12"/>
    <mergeCell ref="F22:F24"/>
    <mergeCell ref="L19:L21"/>
    <mergeCell ref="K19:K21"/>
    <mergeCell ref="B16:B18"/>
    <mergeCell ref="A10:B12"/>
    <mergeCell ref="U5:U6"/>
    <mergeCell ref="W5:W6"/>
    <mergeCell ref="R5:R6"/>
    <mergeCell ref="Q5:Q6"/>
    <mergeCell ref="V5:V6"/>
    <mergeCell ref="P5:P6"/>
    <mergeCell ref="F7:F9"/>
    <mergeCell ref="G7:G9"/>
    <mergeCell ref="C10:C12"/>
    <mergeCell ref="D10:D12"/>
    <mergeCell ref="E10:E12"/>
    <mergeCell ref="A13:A66"/>
    <mergeCell ref="B64:B66"/>
    <mergeCell ref="B49:B51"/>
    <mergeCell ref="B46:B48"/>
    <mergeCell ref="B22:B24"/>
    <mergeCell ref="B19:B21"/>
    <mergeCell ref="B25:B27"/>
    <mergeCell ref="G22:G24"/>
    <mergeCell ref="H22:H24"/>
    <mergeCell ref="A68:W68"/>
    <mergeCell ref="L61:L63"/>
    <mergeCell ref="L64:L66"/>
    <mergeCell ref="G64:G66"/>
    <mergeCell ref="H64:H66"/>
    <mergeCell ref="I64:I66"/>
    <mergeCell ref="J64:J66"/>
    <mergeCell ref="K64:K66"/>
    <mergeCell ref="G61:G63"/>
    <mergeCell ref="H61:H63"/>
    <mergeCell ref="I61:I63"/>
    <mergeCell ref="J61:J63"/>
    <mergeCell ref="K61:K63"/>
    <mergeCell ref="B61:B63"/>
    <mergeCell ref="C64:C66"/>
    <mergeCell ref="D64:D66"/>
    <mergeCell ref="E64:E66"/>
    <mergeCell ref="F64:F66"/>
    <mergeCell ref="C61:C63"/>
    <mergeCell ref="D61:D63"/>
    <mergeCell ref="E61:E63"/>
    <mergeCell ref="F61:F63"/>
    <mergeCell ref="C55:C57"/>
    <mergeCell ref="D55:D57"/>
    <mergeCell ref="E55:E57"/>
    <mergeCell ref="F55:F57"/>
    <mergeCell ref="C58:C60"/>
    <mergeCell ref="D58:D60"/>
    <mergeCell ref="E58:E60"/>
    <mergeCell ref="F58:F60"/>
    <mergeCell ref="L52:L54"/>
    <mergeCell ref="G52:G54"/>
    <mergeCell ref="H52:H54"/>
    <mergeCell ref="I52:I54"/>
    <mergeCell ref="J52:J54"/>
    <mergeCell ref="K52:K54"/>
    <mergeCell ref="J55:J57"/>
    <mergeCell ref="G55:G57"/>
    <mergeCell ref="K55:K57"/>
    <mergeCell ref="L55:L57"/>
    <mergeCell ref="G58:G60"/>
    <mergeCell ref="L58:L60"/>
    <mergeCell ref="H58:H60"/>
    <mergeCell ref="I58:I60"/>
    <mergeCell ref="J58:J60"/>
    <mergeCell ref="K58:K60"/>
    <mergeCell ref="H49:H51"/>
    <mergeCell ref="I49:I51"/>
    <mergeCell ref="J49:J51"/>
    <mergeCell ref="K49:K51"/>
    <mergeCell ref="L49:L51"/>
    <mergeCell ref="G49:G51"/>
    <mergeCell ref="B52:B54"/>
    <mergeCell ref="C52:C54"/>
    <mergeCell ref="D52:D54"/>
    <mergeCell ref="E52:E54"/>
    <mergeCell ref="C49:C51"/>
    <mergeCell ref="D49:D51"/>
    <mergeCell ref="E49:E51"/>
    <mergeCell ref="F49:F51"/>
    <mergeCell ref="F52:F54"/>
    <mergeCell ref="D43:D45"/>
    <mergeCell ref="E43:E45"/>
    <mergeCell ref="F43:F45"/>
    <mergeCell ref="C46:C48"/>
    <mergeCell ref="D46:D48"/>
    <mergeCell ref="E46:E48"/>
    <mergeCell ref="F46:F48"/>
    <mergeCell ref="L43:L45"/>
    <mergeCell ref="J43:J45"/>
    <mergeCell ref="K43:K45"/>
    <mergeCell ref="G43:G45"/>
    <mergeCell ref="H43:H45"/>
    <mergeCell ref="I43:I45"/>
    <mergeCell ref="L46:L48"/>
    <mergeCell ref="I46:I48"/>
    <mergeCell ref="J46:J48"/>
    <mergeCell ref="K46:K48"/>
    <mergeCell ref="G46:G48"/>
    <mergeCell ref="H46:H48"/>
  </mergeCells>
  <phoneticPr fontId="40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dimension ref="A1:BF163"/>
  <sheetViews>
    <sheetView workbookViewId="0">
      <selection activeCell="E10" sqref="E10:E12"/>
    </sheetView>
  </sheetViews>
  <sheetFormatPr defaultRowHeight="16.5"/>
  <sheetData>
    <row r="1" spans="1:58" ht="24">
      <c r="A1" s="1928" t="s">
        <v>1510</v>
      </c>
      <c r="B1" s="1928"/>
      <c r="C1" s="1928"/>
      <c r="D1" s="1928"/>
      <c r="E1" s="1928"/>
      <c r="F1" s="1928"/>
      <c r="G1" s="1928"/>
      <c r="H1" s="1928"/>
      <c r="I1" s="1928"/>
      <c r="J1" s="1928"/>
      <c r="K1" s="1928"/>
      <c r="L1" s="1928"/>
      <c r="M1" s="1928"/>
      <c r="N1" s="1928"/>
      <c r="O1" s="1928"/>
      <c r="P1" s="1928"/>
      <c r="Q1" s="1928"/>
      <c r="R1" s="1928"/>
      <c r="S1" s="1928"/>
      <c r="T1" s="1928"/>
      <c r="U1" s="1928"/>
      <c r="V1" s="1928"/>
      <c r="W1" s="1928"/>
      <c r="X1" s="1230"/>
      <c r="Y1" s="1230"/>
      <c r="Z1" s="1230"/>
      <c r="AA1" s="1230"/>
      <c r="AB1" s="1230"/>
      <c r="AC1" s="1230"/>
      <c r="AD1" s="1230"/>
      <c r="AE1" s="1230"/>
      <c r="AF1" s="1230"/>
      <c r="AG1" s="1230"/>
      <c r="AH1" s="1230"/>
      <c r="AI1" s="1230"/>
      <c r="AJ1" s="1230"/>
      <c r="AK1" s="1230"/>
      <c r="AL1" s="1230"/>
      <c r="AM1" s="1230"/>
      <c r="AN1" s="1230"/>
      <c r="AO1" s="1230"/>
      <c r="AP1" s="1230"/>
      <c r="AQ1" s="1230"/>
      <c r="AR1" s="1230"/>
      <c r="AS1" s="1230"/>
      <c r="AT1" s="1230"/>
      <c r="AU1" s="1230"/>
      <c r="AV1" s="1230"/>
      <c r="AW1" s="1230"/>
      <c r="AX1" s="1230"/>
      <c r="AY1" s="1230"/>
      <c r="AZ1" s="1230"/>
      <c r="BA1" s="1230"/>
      <c r="BB1" s="1230"/>
      <c r="BC1" s="1230"/>
      <c r="BD1" s="1230"/>
      <c r="BE1" s="1230"/>
      <c r="BF1" s="1230"/>
    </row>
    <row r="2" spans="1:58">
      <c r="A2" s="2006" t="s">
        <v>1537</v>
      </c>
      <c r="B2" s="2006"/>
      <c r="C2" s="2006"/>
      <c r="D2" s="2006"/>
      <c r="E2" s="2006"/>
      <c r="F2" s="2006"/>
      <c r="G2" s="2006"/>
      <c r="H2" s="2006"/>
      <c r="I2" s="2006"/>
      <c r="J2" s="1230"/>
      <c r="K2" s="1230"/>
      <c r="L2" s="1230"/>
      <c r="M2" s="1230"/>
      <c r="N2" s="1230"/>
      <c r="O2" s="1230"/>
      <c r="P2" s="1230"/>
      <c r="Q2" s="1230"/>
      <c r="R2" s="1230"/>
      <c r="S2" s="1230"/>
      <c r="T2" s="1230"/>
      <c r="U2" s="1230"/>
      <c r="V2" s="1230"/>
      <c r="W2" s="1230"/>
      <c r="X2" s="1230"/>
      <c r="Y2" s="1230"/>
      <c r="Z2" s="1230"/>
      <c r="AA2" s="1230"/>
      <c r="AB2" s="1230"/>
      <c r="AC2" s="1230"/>
      <c r="AD2" s="1230"/>
      <c r="AE2" s="1230"/>
      <c r="AF2" s="1230"/>
      <c r="AG2" s="1230"/>
      <c r="AH2" s="1230"/>
      <c r="AI2" s="1230"/>
      <c r="AJ2" s="1230"/>
      <c r="AK2" s="1230"/>
      <c r="AL2" s="1230"/>
      <c r="AM2" s="1230"/>
      <c r="AN2" s="1230"/>
      <c r="AO2" s="1230"/>
      <c r="AP2" s="1230"/>
      <c r="AQ2" s="1230"/>
      <c r="AR2" s="1230"/>
      <c r="AS2" s="1230"/>
      <c r="AT2" s="1230"/>
      <c r="AU2" s="1230"/>
      <c r="AV2" s="1230"/>
      <c r="AW2" s="1230"/>
      <c r="AX2" s="1230"/>
      <c r="AY2" s="1230"/>
      <c r="AZ2" s="1230"/>
      <c r="BA2" s="1230"/>
      <c r="BB2" s="1230"/>
      <c r="BC2" s="1230"/>
      <c r="BD2" s="1230"/>
      <c r="BE2" s="1230"/>
      <c r="BF2" s="1230"/>
    </row>
    <row r="3" spans="1:58" ht="17.25" thickBot="1">
      <c r="A3" s="1232"/>
      <c r="B3" s="1232"/>
      <c r="C3" s="1233"/>
      <c r="D3" s="1233"/>
      <c r="E3" s="1233"/>
      <c r="F3" s="1233"/>
      <c r="G3" s="1233"/>
      <c r="H3" s="1233"/>
      <c r="I3" s="1233"/>
      <c r="J3" s="1233"/>
      <c r="K3" s="1233"/>
      <c r="L3" s="1233"/>
      <c r="M3" s="1230"/>
      <c r="N3" s="1230"/>
      <c r="O3" s="1232"/>
      <c r="P3" s="1232"/>
      <c r="Q3" s="1232"/>
      <c r="R3" s="1232"/>
      <c r="S3" s="1232"/>
      <c r="T3" s="1232"/>
      <c r="U3" s="1929" t="s">
        <v>1512</v>
      </c>
      <c r="V3" s="1929"/>
      <c r="W3" s="1929"/>
      <c r="X3" s="1232"/>
      <c r="Y3" s="1232"/>
      <c r="Z3" s="1232"/>
      <c r="AA3" s="1232"/>
      <c r="AB3" s="1232"/>
      <c r="AC3" s="1232"/>
      <c r="AD3" s="1232"/>
      <c r="AE3" s="1232"/>
      <c r="AF3" s="1232"/>
      <c r="AG3" s="1232"/>
      <c r="AH3" s="1232"/>
      <c r="AI3" s="1232"/>
      <c r="AJ3" s="1232"/>
      <c r="AK3" s="1232"/>
      <c r="AL3" s="1232"/>
      <c r="AM3" s="1232"/>
      <c r="AN3" s="1232"/>
      <c r="AO3" s="1232"/>
      <c r="AP3" s="1232"/>
      <c r="AQ3" s="1232"/>
      <c r="AR3" s="1232"/>
      <c r="AS3" s="1232"/>
      <c r="AT3" s="1232"/>
      <c r="AU3" s="1232"/>
      <c r="AV3" s="1232"/>
      <c r="AW3" s="1232"/>
      <c r="AX3" s="1232"/>
      <c r="AY3" s="1232"/>
      <c r="AZ3" s="1232"/>
      <c r="BA3" s="1232"/>
      <c r="BB3" s="1232"/>
      <c r="BC3" s="1232"/>
      <c r="BD3" s="1232"/>
      <c r="BE3" s="1232"/>
      <c r="BF3" s="1232"/>
    </row>
    <row r="4" spans="1:58">
      <c r="A4" s="2007" t="s">
        <v>334</v>
      </c>
      <c r="B4" s="2008" t="s">
        <v>1513</v>
      </c>
      <c r="C4" s="2010" t="s">
        <v>1514</v>
      </c>
      <c r="D4" s="2011"/>
      <c r="E4" s="2011"/>
      <c r="F4" s="2011"/>
      <c r="G4" s="2011"/>
      <c r="H4" s="2011"/>
      <c r="I4" s="2011"/>
      <c r="J4" s="2012"/>
      <c r="K4" s="2007" t="s">
        <v>1515</v>
      </c>
      <c r="L4" s="2013"/>
      <c r="M4" s="2014" t="s">
        <v>1516</v>
      </c>
      <c r="N4" s="2015"/>
      <c r="O4" s="2015"/>
      <c r="P4" s="2015"/>
      <c r="Q4" s="2015"/>
      <c r="R4" s="2015"/>
      <c r="S4" s="2015"/>
      <c r="T4" s="2015"/>
      <c r="U4" s="2015"/>
      <c r="V4" s="2015"/>
      <c r="W4" s="2013"/>
      <c r="X4" s="1232"/>
      <c r="Y4" s="1232"/>
      <c r="Z4" s="1232"/>
      <c r="AA4" s="1232"/>
      <c r="AB4" s="1232"/>
      <c r="AC4" s="1232"/>
      <c r="AD4" s="1232"/>
      <c r="AE4" s="1232"/>
      <c r="AF4" s="1232"/>
      <c r="AG4" s="1232"/>
      <c r="AH4" s="1232"/>
      <c r="AI4" s="1232"/>
      <c r="AJ4" s="1232"/>
      <c r="AK4" s="1232"/>
      <c r="AL4" s="1232"/>
      <c r="AM4" s="1232"/>
      <c r="AN4" s="1232"/>
      <c r="AO4" s="1232"/>
      <c r="AP4" s="1232"/>
      <c r="AQ4" s="1232"/>
      <c r="AR4" s="1232"/>
      <c r="AS4" s="1232"/>
      <c r="AT4" s="1232"/>
      <c r="AU4" s="1232"/>
      <c r="AV4" s="1232"/>
      <c r="AW4" s="1232"/>
      <c r="AX4" s="1232"/>
      <c r="AY4" s="1232"/>
      <c r="AZ4" s="1232"/>
      <c r="BA4" s="1232"/>
      <c r="BB4" s="1232"/>
      <c r="BC4" s="1232"/>
      <c r="BD4" s="1232"/>
      <c r="BE4" s="1232"/>
      <c r="BF4" s="1232"/>
    </row>
    <row r="5" spans="1:58">
      <c r="A5" s="1987"/>
      <c r="B5" s="1941"/>
      <c r="C5" s="2016" t="s">
        <v>1517</v>
      </c>
      <c r="D5" s="2018" t="s">
        <v>1518</v>
      </c>
      <c r="E5" s="2018"/>
      <c r="F5" s="2018"/>
      <c r="G5" s="2018" t="s">
        <v>1519</v>
      </c>
      <c r="H5" s="2018"/>
      <c r="I5" s="2018"/>
      <c r="J5" s="2019" t="s">
        <v>1520</v>
      </c>
      <c r="K5" s="1987" t="s">
        <v>1521</v>
      </c>
      <c r="L5" s="1989" t="s">
        <v>1522</v>
      </c>
      <c r="M5" s="1934" t="s">
        <v>227</v>
      </c>
      <c r="N5" s="2023"/>
      <c r="O5" s="1985" t="s">
        <v>1523</v>
      </c>
      <c r="P5" s="2021" t="s">
        <v>1524</v>
      </c>
      <c r="Q5" s="1985" t="s">
        <v>1525</v>
      </c>
      <c r="R5" s="1985" t="s">
        <v>407</v>
      </c>
      <c r="S5" s="1985" t="s">
        <v>406</v>
      </c>
      <c r="T5" s="1985" t="s">
        <v>1526</v>
      </c>
      <c r="U5" s="1985" t="s">
        <v>1538</v>
      </c>
      <c r="V5" s="1985" t="s">
        <v>1528</v>
      </c>
      <c r="W5" s="2026" t="s">
        <v>389</v>
      </c>
      <c r="X5" s="1232"/>
      <c r="Y5" s="1232"/>
      <c r="Z5" s="1232"/>
      <c r="AA5" s="1232"/>
      <c r="AB5" s="1232"/>
      <c r="AC5" s="1232"/>
      <c r="AD5" s="1232"/>
      <c r="AE5" s="1232"/>
      <c r="AF5" s="1232"/>
      <c r="AG5" s="1232"/>
      <c r="AH5" s="1232"/>
      <c r="AI5" s="1232"/>
      <c r="AJ5" s="1232"/>
      <c r="AK5" s="1232"/>
      <c r="AL5" s="1232"/>
      <c r="AM5" s="1232"/>
      <c r="AN5" s="1232"/>
      <c r="AO5" s="1232"/>
      <c r="AP5" s="1232"/>
      <c r="AQ5" s="1232"/>
      <c r="AR5" s="1232"/>
      <c r="AS5" s="1232"/>
      <c r="AT5" s="1232"/>
      <c r="AU5" s="1232"/>
      <c r="AV5" s="1232"/>
      <c r="AW5" s="1232"/>
      <c r="AX5" s="1232"/>
      <c r="AY5" s="1232"/>
      <c r="AZ5" s="1232"/>
      <c r="BA5" s="1232"/>
      <c r="BB5" s="1232"/>
      <c r="BC5" s="1232"/>
      <c r="BD5" s="1232"/>
      <c r="BE5" s="1232"/>
      <c r="BF5" s="1232"/>
    </row>
    <row r="6" spans="1:58" ht="17.25" thickBot="1">
      <c r="A6" s="1988"/>
      <c r="B6" s="2009"/>
      <c r="C6" s="2017"/>
      <c r="D6" s="1236" t="s">
        <v>1529</v>
      </c>
      <c r="E6" s="1236" t="s">
        <v>1530</v>
      </c>
      <c r="F6" s="1236" t="s">
        <v>1531</v>
      </c>
      <c r="G6" s="1236" t="s">
        <v>1529</v>
      </c>
      <c r="H6" s="1236" t="s">
        <v>1530</v>
      </c>
      <c r="I6" s="1236" t="s">
        <v>1531</v>
      </c>
      <c r="J6" s="2020"/>
      <c r="K6" s="1988"/>
      <c r="L6" s="1990"/>
      <c r="M6" s="2024"/>
      <c r="N6" s="2025"/>
      <c r="O6" s="1986"/>
      <c r="P6" s="2022"/>
      <c r="Q6" s="1986"/>
      <c r="R6" s="1986"/>
      <c r="S6" s="1986"/>
      <c r="T6" s="1986"/>
      <c r="U6" s="1986"/>
      <c r="V6" s="1986"/>
      <c r="W6" s="2027"/>
      <c r="X6" s="1232"/>
      <c r="Y6" s="1232"/>
      <c r="Z6" s="1232"/>
      <c r="AA6" s="1232"/>
      <c r="AB6" s="1232"/>
      <c r="AC6" s="1232"/>
      <c r="AD6" s="1232"/>
      <c r="AE6" s="1232"/>
      <c r="AF6" s="1232"/>
      <c r="AG6" s="1232"/>
      <c r="AH6" s="1232"/>
      <c r="AI6" s="1232"/>
      <c r="AJ6" s="1232"/>
      <c r="AK6" s="1232"/>
      <c r="AL6" s="1232"/>
      <c r="AM6" s="1232"/>
      <c r="AN6" s="1232"/>
      <c r="AO6" s="1232"/>
      <c r="AP6" s="1232"/>
      <c r="AQ6" s="1232"/>
      <c r="AR6" s="1232"/>
      <c r="AS6" s="1232"/>
      <c r="AT6" s="1232"/>
      <c r="AU6" s="1232"/>
      <c r="AV6" s="1232"/>
      <c r="AW6" s="1232"/>
      <c r="AX6" s="1232"/>
      <c r="AY6" s="1232"/>
      <c r="AZ6" s="1232"/>
      <c r="BA6" s="1232"/>
      <c r="BB6" s="1232"/>
      <c r="BC6" s="1232"/>
      <c r="BD6" s="1232"/>
      <c r="BE6" s="1232"/>
      <c r="BF6" s="1232"/>
    </row>
    <row r="7" spans="1:58">
      <c r="A7" s="2001" t="s">
        <v>1539</v>
      </c>
      <c r="B7" s="2030" t="s">
        <v>810</v>
      </c>
      <c r="C7" s="2004">
        <v>51</v>
      </c>
      <c r="D7" s="1991">
        <v>8</v>
      </c>
      <c r="E7" s="1991">
        <v>0</v>
      </c>
      <c r="F7" s="1991">
        <v>5</v>
      </c>
      <c r="G7" s="1991">
        <v>5</v>
      </c>
      <c r="H7" s="1991">
        <v>5</v>
      </c>
      <c r="I7" s="1991">
        <v>28</v>
      </c>
      <c r="J7" s="2028">
        <v>57</v>
      </c>
      <c r="K7" s="2004">
        <v>4</v>
      </c>
      <c r="L7" s="2028">
        <v>47</v>
      </c>
      <c r="M7" s="1260" t="s">
        <v>227</v>
      </c>
      <c r="N7" s="1261">
        <v>911</v>
      </c>
      <c r="O7" s="1261">
        <v>51</v>
      </c>
      <c r="P7" s="1261">
        <v>181</v>
      </c>
      <c r="Q7" s="1261">
        <v>16</v>
      </c>
      <c r="R7" s="1261">
        <v>0</v>
      </c>
      <c r="S7" s="1261">
        <v>15</v>
      </c>
      <c r="T7" s="1261">
        <v>21</v>
      </c>
      <c r="U7" s="1261">
        <v>39</v>
      </c>
      <c r="V7" s="1261">
        <v>343</v>
      </c>
      <c r="W7" s="1262">
        <v>245</v>
      </c>
      <c r="X7" s="1230"/>
      <c r="Y7" s="1230"/>
      <c r="Z7" s="1230"/>
      <c r="AA7" s="1230"/>
      <c r="AB7" s="1230"/>
      <c r="AC7" s="1230"/>
      <c r="AD7" s="1230"/>
      <c r="AE7" s="1230"/>
      <c r="AF7" s="1230"/>
      <c r="AG7" s="1230"/>
      <c r="AH7" s="1230"/>
      <c r="AI7" s="1230"/>
      <c r="AJ7" s="1230"/>
      <c r="AK7" s="1230"/>
      <c r="AL7" s="1230"/>
      <c r="AM7" s="1230"/>
      <c r="AN7" s="1230"/>
      <c r="AO7" s="1230"/>
      <c r="AP7" s="1230"/>
      <c r="AQ7" s="1230"/>
      <c r="AR7" s="1230"/>
      <c r="AS7" s="1230"/>
      <c r="AT7" s="1230"/>
      <c r="AU7" s="1230"/>
      <c r="AV7" s="1230"/>
      <c r="AW7" s="1230"/>
      <c r="AX7" s="1230"/>
      <c r="AY7" s="1230"/>
      <c r="AZ7" s="1230"/>
      <c r="BA7" s="1230"/>
      <c r="BB7" s="1230"/>
      <c r="BC7" s="1230"/>
      <c r="BD7" s="1230"/>
      <c r="BE7" s="1230"/>
      <c r="BF7" s="1230"/>
    </row>
    <row r="8" spans="1:58">
      <c r="A8" s="2002"/>
      <c r="B8" s="2031"/>
      <c r="C8" s="2005"/>
      <c r="D8" s="1992"/>
      <c r="E8" s="1992"/>
      <c r="F8" s="1992"/>
      <c r="G8" s="1992"/>
      <c r="H8" s="1992"/>
      <c r="I8" s="1992"/>
      <c r="J8" s="2029"/>
      <c r="K8" s="2005"/>
      <c r="L8" s="2029"/>
      <c r="M8" s="1263" t="s">
        <v>49</v>
      </c>
      <c r="N8" s="1264">
        <v>29</v>
      </c>
      <c r="O8" s="1264">
        <v>1</v>
      </c>
      <c r="P8" s="1264">
        <v>7</v>
      </c>
      <c r="Q8" s="1264">
        <v>4</v>
      </c>
      <c r="R8" s="1264">
        <v>0</v>
      </c>
      <c r="S8" s="1264">
        <v>0</v>
      </c>
      <c r="T8" s="1264">
        <v>3</v>
      </c>
      <c r="U8" s="1264">
        <v>1</v>
      </c>
      <c r="V8" s="1264">
        <v>0</v>
      </c>
      <c r="W8" s="1265">
        <v>13</v>
      </c>
      <c r="X8" s="1230"/>
      <c r="Y8" s="1230"/>
      <c r="Z8" s="1230"/>
      <c r="AA8" s="1230"/>
      <c r="AB8" s="1230"/>
      <c r="AC8" s="1230"/>
      <c r="AD8" s="1230"/>
      <c r="AE8" s="1230"/>
      <c r="AF8" s="1230"/>
      <c r="AG8" s="1230"/>
      <c r="AH8" s="1230"/>
      <c r="AI8" s="1230"/>
      <c r="AJ8" s="1230"/>
      <c r="AK8" s="1230"/>
      <c r="AL8" s="1230"/>
      <c r="AM8" s="1230"/>
      <c r="AN8" s="1230"/>
      <c r="AO8" s="1230"/>
      <c r="AP8" s="1230"/>
      <c r="AQ8" s="1230"/>
      <c r="AR8" s="1230"/>
      <c r="AS8" s="1230"/>
      <c r="AT8" s="1230"/>
      <c r="AU8" s="1230"/>
      <c r="AV8" s="1230"/>
      <c r="AW8" s="1230"/>
      <c r="AX8" s="1230"/>
      <c r="AY8" s="1230"/>
      <c r="AZ8" s="1230"/>
      <c r="BA8" s="1230"/>
      <c r="BB8" s="1230"/>
      <c r="BC8" s="1230"/>
      <c r="BD8" s="1230"/>
      <c r="BE8" s="1230"/>
      <c r="BF8" s="1230"/>
    </row>
    <row r="9" spans="1:58">
      <c r="A9" s="2002"/>
      <c r="B9" s="2032"/>
      <c r="C9" s="2005"/>
      <c r="D9" s="1992"/>
      <c r="E9" s="1992"/>
      <c r="F9" s="1992"/>
      <c r="G9" s="1992"/>
      <c r="H9" s="1992"/>
      <c r="I9" s="1992"/>
      <c r="J9" s="2029"/>
      <c r="K9" s="2005"/>
      <c r="L9" s="2029"/>
      <c r="M9" s="1266" t="s">
        <v>1509</v>
      </c>
      <c r="N9" s="1267">
        <v>882</v>
      </c>
      <c r="O9" s="1267">
        <v>50</v>
      </c>
      <c r="P9" s="1267">
        <v>174</v>
      </c>
      <c r="Q9" s="1267">
        <v>12</v>
      </c>
      <c r="R9" s="1267">
        <v>0</v>
      </c>
      <c r="S9" s="1267">
        <v>15</v>
      </c>
      <c r="T9" s="1267">
        <v>18</v>
      </c>
      <c r="U9" s="1267">
        <v>38</v>
      </c>
      <c r="V9" s="1267">
        <v>343</v>
      </c>
      <c r="W9" s="1268">
        <v>232</v>
      </c>
      <c r="X9" s="1230"/>
      <c r="Y9" s="1230"/>
      <c r="Z9" s="1230"/>
      <c r="AA9" s="1230"/>
      <c r="AB9" s="1230"/>
      <c r="AC9" s="1230"/>
      <c r="AD9" s="1230"/>
      <c r="AE9" s="1230"/>
      <c r="AF9" s="1230"/>
      <c r="AG9" s="1230"/>
      <c r="AH9" s="1230"/>
      <c r="AI9" s="1230"/>
      <c r="AJ9" s="1230"/>
      <c r="AK9" s="1230"/>
      <c r="AL9" s="1230"/>
      <c r="AM9" s="1230"/>
      <c r="AN9" s="1230"/>
      <c r="AO9" s="1230"/>
      <c r="AP9" s="1230"/>
      <c r="AQ9" s="1230"/>
      <c r="AR9" s="1230"/>
      <c r="AS9" s="1230"/>
      <c r="AT9" s="1230"/>
      <c r="AU9" s="1230"/>
      <c r="AV9" s="1230"/>
      <c r="AW9" s="1230"/>
      <c r="AX9" s="1230"/>
      <c r="AY9" s="1230"/>
      <c r="AZ9" s="1230"/>
      <c r="BA9" s="1230"/>
      <c r="BB9" s="1230"/>
      <c r="BC9" s="1230"/>
      <c r="BD9" s="1230"/>
      <c r="BE9" s="1230"/>
      <c r="BF9" s="1230"/>
    </row>
    <row r="10" spans="1:58">
      <c r="A10" s="2002"/>
      <c r="B10" s="1901" t="s">
        <v>1540</v>
      </c>
      <c r="C10" s="1962">
        <v>1</v>
      </c>
      <c r="D10" s="1960">
        <v>0</v>
      </c>
      <c r="E10" s="1960">
        <v>0</v>
      </c>
      <c r="F10" s="1960">
        <v>0</v>
      </c>
      <c r="G10" s="1960">
        <v>0</v>
      </c>
      <c r="H10" s="1960">
        <v>0</v>
      </c>
      <c r="I10" s="1960">
        <v>1</v>
      </c>
      <c r="J10" s="1959">
        <v>5</v>
      </c>
      <c r="K10" s="1961">
        <v>0</v>
      </c>
      <c r="L10" s="1959">
        <v>1</v>
      </c>
      <c r="M10" s="1252" t="s">
        <v>227</v>
      </c>
      <c r="N10" s="1246">
        <v>37</v>
      </c>
      <c r="O10" s="1246">
        <v>1</v>
      </c>
      <c r="P10" s="1246">
        <v>8</v>
      </c>
      <c r="Q10" s="1246">
        <v>1</v>
      </c>
      <c r="R10" s="1246">
        <v>0</v>
      </c>
      <c r="S10" s="1246">
        <v>1</v>
      </c>
      <c r="T10" s="1246">
        <v>1</v>
      </c>
      <c r="U10" s="1246">
        <v>1</v>
      </c>
      <c r="V10" s="1246">
        <v>9</v>
      </c>
      <c r="W10" s="1242">
        <v>15</v>
      </c>
      <c r="X10" s="1230"/>
      <c r="Y10" s="1230"/>
      <c r="Z10" s="1230"/>
      <c r="AA10" s="1230"/>
      <c r="AB10" s="1230"/>
      <c r="AC10" s="1230"/>
      <c r="AD10" s="1230"/>
      <c r="AE10" s="1230"/>
      <c r="AF10" s="1230"/>
      <c r="AG10" s="1230"/>
      <c r="AH10" s="1230"/>
      <c r="AI10" s="1230"/>
      <c r="AJ10" s="1230"/>
      <c r="AK10" s="1230"/>
      <c r="AL10" s="1230"/>
      <c r="AM10" s="1230"/>
      <c r="AN10" s="1230"/>
      <c r="AO10" s="1230"/>
      <c r="AP10" s="1230"/>
      <c r="AQ10" s="1230"/>
      <c r="AR10" s="1230"/>
      <c r="AS10" s="1230"/>
      <c r="AT10" s="1230"/>
      <c r="AU10" s="1230"/>
      <c r="AV10" s="1230"/>
      <c r="AW10" s="1230"/>
      <c r="AX10" s="1230"/>
      <c r="AY10" s="1230"/>
      <c r="AZ10" s="1230"/>
      <c r="BA10" s="1230"/>
      <c r="BB10" s="1230"/>
      <c r="BC10" s="1230"/>
      <c r="BD10" s="1230"/>
      <c r="BE10" s="1230"/>
      <c r="BF10" s="1230"/>
    </row>
    <row r="11" spans="1:58">
      <c r="A11" s="2002"/>
      <c r="B11" s="1901"/>
      <c r="C11" s="1962"/>
      <c r="D11" s="1960"/>
      <c r="E11" s="1960"/>
      <c r="F11" s="1960"/>
      <c r="G11" s="1960"/>
      <c r="H11" s="1960"/>
      <c r="I11" s="1960"/>
      <c r="J11" s="1959"/>
      <c r="K11" s="1961"/>
      <c r="L11" s="1959"/>
      <c r="M11" s="1252" t="s">
        <v>49</v>
      </c>
      <c r="N11" s="1246">
        <v>0</v>
      </c>
      <c r="O11" s="1246">
        <v>0</v>
      </c>
      <c r="P11" s="1246">
        <v>0</v>
      </c>
      <c r="Q11" s="1246">
        <v>0</v>
      </c>
      <c r="R11" s="1246">
        <v>0</v>
      </c>
      <c r="S11" s="1246">
        <v>0</v>
      </c>
      <c r="T11" s="1246">
        <v>0</v>
      </c>
      <c r="U11" s="1246">
        <v>0</v>
      </c>
      <c r="V11" s="1246">
        <v>0</v>
      </c>
      <c r="W11" s="1242">
        <v>0</v>
      </c>
      <c r="X11" s="1230"/>
      <c r="Y11" s="1230"/>
      <c r="Z11" s="1230"/>
      <c r="AA11" s="1230"/>
      <c r="AB11" s="1230"/>
      <c r="AC11" s="1230"/>
      <c r="AD11" s="1230"/>
      <c r="AE11" s="1230"/>
      <c r="AF11" s="1230"/>
      <c r="AG11" s="1230"/>
      <c r="AH11" s="1230"/>
      <c r="AI11" s="1230"/>
      <c r="AJ11" s="1230"/>
      <c r="AK11" s="1230"/>
      <c r="AL11" s="1230"/>
      <c r="AM11" s="1230"/>
      <c r="AN11" s="1230"/>
      <c r="AO11" s="1230"/>
      <c r="AP11" s="1230"/>
      <c r="AQ11" s="1230"/>
      <c r="AR11" s="1230"/>
      <c r="AS11" s="1230"/>
      <c r="AT11" s="1230"/>
      <c r="AU11" s="1230"/>
      <c r="AV11" s="1230"/>
      <c r="AW11" s="1230"/>
      <c r="AX11" s="1230"/>
      <c r="AY11" s="1230"/>
      <c r="AZ11" s="1230"/>
      <c r="BA11" s="1230"/>
      <c r="BB11" s="1230"/>
      <c r="BC11" s="1230"/>
      <c r="BD11" s="1230"/>
      <c r="BE11" s="1230"/>
      <c r="BF11" s="1230"/>
    </row>
    <row r="12" spans="1:58">
      <c r="A12" s="2002"/>
      <c r="B12" s="1901"/>
      <c r="C12" s="1962"/>
      <c r="D12" s="1960"/>
      <c r="E12" s="1960"/>
      <c r="F12" s="1960"/>
      <c r="G12" s="1960"/>
      <c r="H12" s="1960"/>
      <c r="I12" s="1960"/>
      <c r="J12" s="1959"/>
      <c r="K12" s="1961"/>
      <c r="L12" s="1959"/>
      <c r="M12" s="1252" t="s">
        <v>1509</v>
      </c>
      <c r="N12" s="1246">
        <v>37</v>
      </c>
      <c r="O12" s="1246">
        <v>1</v>
      </c>
      <c r="P12" s="1246">
        <v>8</v>
      </c>
      <c r="Q12" s="1246">
        <v>1</v>
      </c>
      <c r="R12" s="1246">
        <v>0</v>
      </c>
      <c r="S12" s="1246">
        <v>1</v>
      </c>
      <c r="T12" s="1246">
        <v>1</v>
      </c>
      <c r="U12" s="1246">
        <v>1</v>
      </c>
      <c r="V12" s="1246">
        <v>9</v>
      </c>
      <c r="W12" s="1242">
        <v>15</v>
      </c>
      <c r="X12" s="1230"/>
      <c r="Y12" s="1230"/>
      <c r="Z12" s="1230"/>
      <c r="AA12" s="1230"/>
      <c r="AB12" s="1230"/>
      <c r="AC12" s="1230"/>
      <c r="AD12" s="1230"/>
      <c r="AE12" s="1230"/>
      <c r="AF12" s="1230"/>
      <c r="AG12" s="1230"/>
      <c r="AH12" s="1230"/>
      <c r="AI12" s="1230"/>
      <c r="AJ12" s="1230"/>
      <c r="AK12" s="1230"/>
      <c r="AL12" s="1230"/>
      <c r="AM12" s="1230"/>
      <c r="AN12" s="1230"/>
      <c r="AO12" s="1230"/>
      <c r="AP12" s="1230"/>
      <c r="AQ12" s="1230"/>
      <c r="AR12" s="1230"/>
      <c r="AS12" s="1230"/>
      <c r="AT12" s="1230"/>
      <c r="AU12" s="1230"/>
      <c r="AV12" s="1230"/>
      <c r="AW12" s="1230"/>
      <c r="AX12" s="1230"/>
      <c r="AY12" s="1230"/>
      <c r="AZ12" s="1230"/>
      <c r="BA12" s="1230"/>
      <c r="BB12" s="1230"/>
      <c r="BC12" s="1230"/>
      <c r="BD12" s="1230"/>
      <c r="BE12" s="1230"/>
      <c r="BF12" s="1230"/>
    </row>
    <row r="13" spans="1:58">
      <c r="A13" s="2002"/>
      <c r="B13" s="1998" t="s">
        <v>1541</v>
      </c>
      <c r="C13" s="1962">
        <v>1</v>
      </c>
      <c r="D13" s="1960">
        <v>0</v>
      </c>
      <c r="E13" s="1960">
        <v>0</v>
      </c>
      <c r="F13" s="1963">
        <v>1</v>
      </c>
      <c r="G13" s="1960">
        <v>0</v>
      </c>
      <c r="H13" s="1960">
        <v>0</v>
      </c>
      <c r="I13" s="1960">
        <v>0</v>
      </c>
      <c r="J13" s="1959">
        <v>1</v>
      </c>
      <c r="K13" s="1961">
        <v>1</v>
      </c>
      <c r="L13" s="1959">
        <v>0</v>
      </c>
      <c r="M13" s="1253" t="s">
        <v>227</v>
      </c>
      <c r="N13" s="1246">
        <v>42</v>
      </c>
      <c r="O13" s="1237">
        <v>1</v>
      </c>
      <c r="P13" s="1237">
        <v>3</v>
      </c>
      <c r="Q13" s="1237">
        <v>1</v>
      </c>
      <c r="R13" s="1237">
        <v>0</v>
      </c>
      <c r="S13" s="1237">
        <v>1</v>
      </c>
      <c r="T13" s="1237">
        <v>2</v>
      </c>
      <c r="U13" s="1237">
        <v>1</v>
      </c>
      <c r="V13" s="1237">
        <v>11</v>
      </c>
      <c r="W13" s="1248">
        <v>22</v>
      </c>
      <c r="X13" s="1230"/>
      <c r="Y13" s="1230"/>
      <c r="Z13" s="1230"/>
      <c r="AA13" s="1230"/>
      <c r="AB13" s="1230"/>
      <c r="AC13" s="1230"/>
      <c r="AD13" s="1230"/>
      <c r="AE13" s="1230"/>
      <c r="AF13" s="1230"/>
      <c r="AG13" s="1230"/>
      <c r="AH13" s="1230"/>
      <c r="AI13" s="1230"/>
      <c r="AJ13" s="1230"/>
      <c r="AK13" s="1230"/>
      <c r="AL13" s="1230"/>
      <c r="AM13" s="1230"/>
      <c r="AN13" s="1230"/>
      <c r="AO13" s="1230"/>
      <c r="AP13" s="1230"/>
      <c r="AQ13" s="1230"/>
      <c r="AR13" s="1230"/>
      <c r="AS13" s="1230"/>
      <c r="AT13" s="1230"/>
      <c r="AU13" s="1230"/>
      <c r="AV13" s="1230"/>
      <c r="AW13" s="1230"/>
      <c r="AX13" s="1230"/>
      <c r="AY13" s="1230"/>
      <c r="AZ13" s="1230"/>
      <c r="BA13" s="1230"/>
      <c r="BB13" s="1230"/>
      <c r="BC13" s="1230"/>
      <c r="BD13" s="1230"/>
      <c r="BE13" s="1230"/>
      <c r="BF13" s="1230"/>
    </row>
    <row r="14" spans="1:58">
      <c r="A14" s="2002"/>
      <c r="B14" s="1999"/>
      <c r="C14" s="1962"/>
      <c r="D14" s="1960"/>
      <c r="E14" s="1960"/>
      <c r="F14" s="1963"/>
      <c r="G14" s="1960"/>
      <c r="H14" s="1960"/>
      <c r="I14" s="1960"/>
      <c r="J14" s="1959"/>
      <c r="K14" s="1961"/>
      <c r="L14" s="1959"/>
      <c r="M14" s="1253" t="s">
        <v>49</v>
      </c>
      <c r="N14" s="1246">
        <v>3</v>
      </c>
      <c r="O14" s="1246">
        <v>0</v>
      </c>
      <c r="P14" s="1246">
        <v>0</v>
      </c>
      <c r="Q14" s="1246">
        <v>0</v>
      </c>
      <c r="R14" s="1246">
        <v>0</v>
      </c>
      <c r="S14" s="1246">
        <v>0</v>
      </c>
      <c r="T14" s="1246">
        <v>0</v>
      </c>
      <c r="U14" s="1246">
        <v>0</v>
      </c>
      <c r="V14" s="1246">
        <v>0</v>
      </c>
      <c r="W14" s="1241">
        <v>3</v>
      </c>
      <c r="X14" s="1230"/>
      <c r="Y14" s="1230"/>
      <c r="Z14" s="1230"/>
      <c r="AA14" s="1230"/>
      <c r="AB14" s="1230"/>
      <c r="AC14" s="1230"/>
      <c r="AD14" s="1230"/>
      <c r="AE14" s="1230"/>
      <c r="AF14" s="1230"/>
      <c r="AG14" s="1230"/>
      <c r="AH14" s="1230"/>
      <c r="AI14" s="1230"/>
      <c r="AJ14" s="1230"/>
      <c r="AK14" s="1230"/>
      <c r="AL14" s="1230"/>
      <c r="AM14" s="1230"/>
      <c r="AN14" s="1230"/>
      <c r="AO14" s="1230"/>
      <c r="AP14" s="1230"/>
      <c r="AQ14" s="1230"/>
      <c r="AR14" s="1230"/>
      <c r="AS14" s="1230"/>
      <c r="AT14" s="1230"/>
      <c r="AU14" s="1230"/>
      <c r="AV14" s="1230"/>
      <c r="AW14" s="1230"/>
      <c r="AX14" s="1230"/>
      <c r="AY14" s="1230"/>
      <c r="AZ14" s="1230"/>
      <c r="BA14" s="1230"/>
      <c r="BB14" s="1230"/>
      <c r="BC14" s="1230"/>
      <c r="BD14" s="1230"/>
      <c r="BE14" s="1230"/>
      <c r="BF14" s="1230"/>
    </row>
    <row r="15" spans="1:58">
      <c r="A15" s="2002"/>
      <c r="B15" s="2000"/>
      <c r="C15" s="1962"/>
      <c r="D15" s="1960"/>
      <c r="E15" s="1960"/>
      <c r="F15" s="1963"/>
      <c r="G15" s="1960"/>
      <c r="H15" s="1960"/>
      <c r="I15" s="1960"/>
      <c r="J15" s="1959"/>
      <c r="K15" s="1961"/>
      <c r="L15" s="1959"/>
      <c r="M15" s="1253" t="s">
        <v>1509</v>
      </c>
      <c r="N15" s="1246">
        <v>39</v>
      </c>
      <c r="O15" s="1246">
        <v>1</v>
      </c>
      <c r="P15" s="1246">
        <v>3</v>
      </c>
      <c r="Q15" s="1246">
        <v>1</v>
      </c>
      <c r="R15" s="1246">
        <v>0</v>
      </c>
      <c r="S15" s="1246">
        <v>1</v>
      </c>
      <c r="T15" s="1246">
        <v>2</v>
      </c>
      <c r="U15" s="1246">
        <v>1</v>
      </c>
      <c r="V15" s="1246">
        <v>11</v>
      </c>
      <c r="W15" s="1241">
        <v>19</v>
      </c>
      <c r="X15" s="1230"/>
      <c r="Y15" s="1230"/>
      <c r="Z15" s="1230"/>
      <c r="AA15" s="1230"/>
      <c r="AB15" s="1230"/>
      <c r="AC15" s="1230"/>
      <c r="AD15" s="1230"/>
      <c r="AE15" s="1230"/>
      <c r="AF15" s="1230"/>
      <c r="AG15" s="1230"/>
      <c r="AH15" s="1230"/>
      <c r="AI15" s="1230"/>
      <c r="AJ15" s="1230"/>
      <c r="AK15" s="1230"/>
      <c r="AL15" s="1230"/>
      <c r="AM15" s="1230"/>
      <c r="AN15" s="1230"/>
      <c r="AO15" s="1230"/>
      <c r="AP15" s="1230"/>
      <c r="AQ15" s="1230"/>
      <c r="AR15" s="1230"/>
      <c r="AS15" s="1230"/>
      <c r="AT15" s="1230"/>
      <c r="AU15" s="1230"/>
      <c r="AV15" s="1230"/>
      <c r="AW15" s="1230"/>
      <c r="AX15" s="1230"/>
      <c r="AY15" s="1230"/>
      <c r="AZ15" s="1230"/>
      <c r="BA15" s="1230"/>
      <c r="BB15" s="1230"/>
      <c r="BC15" s="1230"/>
      <c r="BD15" s="1230"/>
      <c r="BE15" s="1230"/>
      <c r="BF15" s="1230"/>
    </row>
    <row r="16" spans="1:58">
      <c r="A16" s="2002"/>
      <c r="B16" s="1967" t="s">
        <v>1542</v>
      </c>
      <c r="C16" s="1962">
        <v>1</v>
      </c>
      <c r="D16" s="1960">
        <v>1</v>
      </c>
      <c r="E16" s="1960">
        <v>0</v>
      </c>
      <c r="F16" s="1960">
        <v>0</v>
      </c>
      <c r="G16" s="1960">
        <v>0</v>
      </c>
      <c r="H16" s="1960">
        <v>0</v>
      </c>
      <c r="I16" s="1960">
        <v>0</v>
      </c>
      <c r="J16" s="1959">
        <v>0</v>
      </c>
      <c r="K16" s="1961">
        <v>0</v>
      </c>
      <c r="L16" s="1959">
        <v>1</v>
      </c>
      <c r="M16" s="1253" t="s">
        <v>227</v>
      </c>
      <c r="N16" s="1269">
        <v>24</v>
      </c>
      <c r="O16" s="1269">
        <v>1</v>
      </c>
      <c r="P16" s="1269">
        <v>3</v>
      </c>
      <c r="Q16" s="1269">
        <v>1</v>
      </c>
      <c r="R16" s="1269">
        <v>0</v>
      </c>
      <c r="S16" s="1269">
        <v>0</v>
      </c>
      <c r="T16" s="1269">
        <v>0</v>
      </c>
      <c r="U16" s="1269">
        <v>1</v>
      </c>
      <c r="V16" s="1269">
        <v>12</v>
      </c>
      <c r="W16" s="1270">
        <v>6</v>
      </c>
      <c r="X16" s="1230"/>
      <c r="Y16" s="1230"/>
      <c r="Z16" s="1230"/>
      <c r="AA16" s="1230"/>
      <c r="AB16" s="1230"/>
      <c r="AC16" s="1230"/>
      <c r="AD16" s="1230"/>
      <c r="AE16" s="1230"/>
      <c r="AF16" s="1230"/>
      <c r="AG16" s="1230"/>
      <c r="AH16" s="1230"/>
      <c r="AI16" s="1230"/>
      <c r="AJ16" s="1230"/>
      <c r="AK16" s="1230"/>
      <c r="AL16" s="1230"/>
      <c r="AM16" s="1230"/>
      <c r="AN16" s="1230"/>
      <c r="AO16" s="1230"/>
      <c r="AP16" s="1230"/>
      <c r="AQ16" s="1230"/>
      <c r="AR16" s="1230"/>
      <c r="AS16" s="1230"/>
      <c r="AT16" s="1230"/>
      <c r="AU16" s="1230"/>
      <c r="AV16" s="1230"/>
      <c r="AW16" s="1230"/>
      <c r="AX16" s="1230"/>
      <c r="AY16" s="1230"/>
      <c r="AZ16" s="1230"/>
      <c r="BA16" s="1230"/>
      <c r="BB16" s="1230"/>
      <c r="BC16" s="1230"/>
      <c r="BD16" s="1230"/>
      <c r="BE16" s="1230"/>
      <c r="BF16" s="1230"/>
    </row>
    <row r="17" spans="1:58">
      <c r="A17" s="2002"/>
      <c r="B17" s="1968"/>
      <c r="C17" s="1962"/>
      <c r="D17" s="1960"/>
      <c r="E17" s="1960"/>
      <c r="F17" s="1960"/>
      <c r="G17" s="1960"/>
      <c r="H17" s="1960"/>
      <c r="I17" s="1960"/>
      <c r="J17" s="1959"/>
      <c r="K17" s="1961"/>
      <c r="L17" s="1959"/>
      <c r="M17" s="1253" t="s">
        <v>49</v>
      </c>
      <c r="N17" s="1246">
        <v>2</v>
      </c>
      <c r="O17" s="1246">
        <v>0</v>
      </c>
      <c r="P17" s="1246">
        <v>0</v>
      </c>
      <c r="Q17" s="1246">
        <v>1</v>
      </c>
      <c r="R17" s="1246">
        <v>0</v>
      </c>
      <c r="S17" s="1246">
        <v>0</v>
      </c>
      <c r="T17" s="1246">
        <v>0</v>
      </c>
      <c r="U17" s="1246">
        <v>0</v>
      </c>
      <c r="V17" s="1246">
        <v>0</v>
      </c>
      <c r="W17" s="1242">
        <v>1</v>
      </c>
      <c r="X17" s="1231"/>
      <c r="Y17" s="1231"/>
      <c r="Z17" s="1231"/>
      <c r="AA17" s="1231"/>
      <c r="AB17" s="1231"/>
      <c r="AC17" s="1231"/>
      <c r="AD17" s="1231"/>
      <c r="AE17" s="1231"/>
      <c r="AF17" s="1231"/>
      <c r="AG17" s="1231"/>
      <c r="AH17" s="1231"/>
      <c r="AI17" s="1231"/>
      <c r="AJ17" s="1231"/>
      <c r="AK17" s="1231"/>
      <c r="AL17" s="1231"/>
      <c r="AM17" s="1231"/>
      <c r="AN17" s="1231"/>
      <c r="AO17" s="1231"/>
      <c r="AP17" s="1231"/>
      <c r="AQ17" s="1231"/>
      <c r="AR17" s="1231"/>
      <c r="AS17" s="1231"/>
      <c r="AT17" s="1231"/>
      <c r="AU17" s="1231"/>
      <c r="AV17" s="1231"/>
      <c r="AW17" s="1231"/>
      <c r="AX17" s="1231"/>
      <c r="AY17" s="1231"/>
      <c r="AZ17" s="1231"/>
      <c r="BA17" s="1231"/>
      <c r="BB17" s="1231"/>
      <c r="BC17" s="1231"/>
      <c r="BD17" s="1231"/>
      <c r="BE17" s="1231"/>
      <c r="BF17" s="1231"/>
    </row>
    <row r="18" spans="1:58">
      <c r="A18" s="2002"/>
      <c r="B18" s="1969"/>
      <c r="C18" s="1962"/>
      <c r="D18" s="1960"/>
      <c r="E18" s="1960"/>
      <c r="F18" s="1960"/>
      <c r="G18" s="1960"/>
      <c r="H18" s="1960"/>
      <c r="I18" s="1960"/>
      <c r="J18" s="1959"/>
      <c r="K18" s="1961"/>
      <c r="L18" s="1959"/>
      <c r="M18" s="1253" t="s">
        <v>1509</v>
      </c>
      <c r="N18" s="1246">
        <v>22</v>
      </c>
      <c r="O18" s="1246">
        <v>1</v>
      </c>
      <c r="P18" s="1246">
        <v>3</v>
      </c>
      <c r="Q18" s="1246">
        <v>0</v>
      </c>
      <c r="R18" s="1246">
        <v>0</v>
      </c>
      <c r="S18" s="1246">
        <v>0</v>
      </c>
      <c r="T18" s="1246">
        <v>0</v>
      </c>
      <c r="U18" s="1246">
        <v>1</v>
      </c>
      <c r="V18" s="1246">
        <v>12</v>
      </c>
      <c r="W18" s="1242">
        <v>5</v>
      </c>
      <c r="X18" s="1231"/>
      <c r="Y18" s="1231"/>
      <c r="Z18" s="1231"/>
      <c r="AA18" s="1231"/>
      <c r="AB18" s="1231"/>
      <c r="AC18" s="1231"/>
      <c r="AD18" s="1231"/>
      <c r="AE18" s="1231"/>
      <c r="AF18" s="1231"/>
      <c r="AG18" s="1231"/>
      <c r="AH18" s="1231"/>
      <c r="AI18" s="1231"/>
      <c r="AJ18" s="1231"/>
      <c r="AK18" s="1231"/>
      <c r="AL18" s="1231"/>
      <c r="AM18" s="1231"/>
      <c r="AN18" s="1231"/>
      <c r="AO18" s="1231"/>
      <c r="AP18" s="1231"/>
      <c r="AQ18" s="1231"/>
      <c r="AR18" s="1231"/>
      <c r="AS18" s="1231"/>
      <c r="AT18" s="1231"/>
      <c r="AU18" s="1231"/>
      <c r="AV18" s="1231"/>
      <c r="AW18" s="1231"/>
      <c r="AX18" s="1231"/>
      <c r="AY18" s="1231"/>
      <c r="AZ18" s="1231"/>
      <c r="BA18" s="1231"/>
      <c r="BB18" s="1231"/>
      <c r="BC18" s="1231"/>
      <c r="BD18" s="1231"/>
      <c r="BE18" s="1231"/>
      <c r="BF18" s="1231"/>
    </row>
    <row r="19" spans="1:58">
      <c r="A19" s="2002"/>
      <c r="B19" s="1964" t="s">
        <v>1543</v>
      </c>
      <c r="C19" s="1962">
        <v>1</v>
      </c>
      <c r="D19" s="1960">
        <v>0</v>
      </c>
      <c r="E19" s="1960">
        <v>0</v>
      </c>
      <c r="F19" s="1960">
        <v>1</v>
      </c>
      <c r="G19" s="1960">
        <v>0</v>
      </c>
      <c r="H19" s="1960">
        <v>0</v>
      </c>
      <c r="I19" s="1960">
        <v>0</v>
      </c>
      <c r="J19" s="1959">
        <v>0</v>
      </c>
      <c r="K19" s="1961">
        <v>0</v>
      </c>
      <c r="L19" s="1959">
        <v>1</v>
      </c>
      <c r="M19" s="1252" t="s">
        <v>227</v>
      </c>
      <c r="N19" s="1246">
        <v>21</v>
      </c>
      <c r="O19" s="1246">
        <v>1</v>
      </c>
      <c r="P19" s="1246">
        <v>3</v>
      </c>
      <c r="Q19" s="1246">
        <v>0</v>
      </c>
      <c r="R19" s="1246">
        <v>0</v>
      </c>
      <c r="S19" s="1246">
        <v>0</v>
      </c>
      <c r="T19" s="1246">
        <v>0</v>
      </c>
      <c r="U19" s="1246">
        <v>1</v>
      </c>
      <c r="V19" s="1246">
        <v>14</v>
      </c>
      <c r="W19" s="1242">
        <v>2</v>
      </c>
      <c r="X19" s="1231"/>
      <c r="Y19" s="1231"/>
      <c r="Z19" s="1231"/>
      <c r="AA19" s="1231"/>
      <c r="AB19" s="1231"/>
      <c r="AC19" s="1231"/>
      <c r="AD19" s="1231"/>
      <c r="AE19" s="1231"/>
      <c r="AF19" s="1231"/>
      <c r="AG19" s="1231"/>
      <c r="AH19" s="1231"/>
      <c r="AI19" s="1231"/>
      <c r="AJ19" s="1231"/>
      <c r="AK19" s="1231"/>
      <c r="AL19" s="1231"/>
      <c r="AM19" s="1231"/>
      <c r="AN19" s="1231"/>
      <c r="AO19" s="1231"/>
      <c r="AP19" s="1231"/>
      <c r="AQ19" s="1231"/>
      <c r="AR19" s="1231"/>
      <c r="AS19" s="1231"/>
      <c r="AT19" s="1231"/>
      <c r="AU19" s="1231"/>
      <c r="AV19" s="1231"/>
      <c r="AW19" s="1231"/>
      <c r="AX19" s="1231"/>
      <c r="AY19" s="1231"/>
      <c r="AZ19" s="1231"/>
      <c r="BA19" s="1231"/>
      <c r="BB19" s="1231"/>
      <c r="BC19" s="1231"/>
      <c r="BD19" s="1231"/>
      <c r="BE19" s="1231"/>
      <c r="BF19" s="1231"/>
    </row>
    <row r="20" spans="1:58">
      <c r="A20" s="2002"/>
      <c r="B20" s="1965"/>
      <c r="C20" s="1962"/>
      <c r="D20" s="1960"/>
      <c r="E20" s="1960"/>
      <c r="F20" s="1960"/>
      <c r="G20" s="1960"/>
      <c r="H20" s="1960"/>
      <c r="I20" s="1960"/>
      <c r="J20" s="1959"/>
      <c r="K20" s="1961"/>
      <c r="L20" s="1959"/>
      <c r="M20" s="1252" t="s">
        <v>49</v>
      </c>
      <c r="N20" s="1246">
        <v>0</v>
      </c>
      <c r="O20" s="1246">
        <v>0</v>
      </c>
      <c r="P20" s="1246">
        <v>0</v>
      </c>
      <c r="Q20" s="1246">
        <v>0</v>
      </c>
      <c r="R20" s="1246">
        <v>0</v>
      </c>
      <c r="S20" s="1246">
        <v>0</v>
      </c>
      <c r="T20" s="1246">
        <v>0</v>
      </c>
      <c r="U20" s="1246">
        <v>0</v>
      </c>
      <c r="V20" s="1246">
        <v>0</v>
      </c>
      <c r="W20" s="1242">
        <v>0</v>
      </c>
      <c r="X20" s="1231"/>
      <c r="Y20" s="1231"/>
      <c r="Z20" s="1231"/>
      <c r="AA20" s="1231"/>
      <c r="AB20" s="1231"/>
      <c r="AC20" s="1231"/>
      <c r="AD20" s="1231"/>
      <c r="AE20" s="1231"/>
      <c r="AF20" s="1231"/>
      <c r="AG20" s="1231"/>
      <c r="AH20" s="1231"/>
      <c r="AI20" s="1231"/>
      <c r="AJ20" s="1231"/>
      <c r="AK20" s="1231"/>
      <c r="AL20" s="1231"/>
      <c r="AM20" s="1231"/>
      <c r="AN20" s="1231"/>
      <c r="AO20" s="1231"/>
      <c r="AP20" s="1231"/>
      <c r="AQ20" s="1231"/>
      <c r="AR20" s="1231"/>
      <c r="AS20" s="1231"/>
      <c r="AT20" s="1231"/>
      <c r="AU20" s="1231"/>
      <c r="AV20" s="1231"/>
      <c r="AW20" s="1231"/>
      <c r="AX20" s="1231"/>
      <c r="AY20" s="1231"/>
      <c r="AZ20" s="1231"/>
      <c r="BA20" s="1231"/>
      <c r="BB20" s="1231"/>
      <c r="BC20" s="1231"/>
      <c r="BD20" s="1231"/>
      <c r="BE20" s="1231"/>
      <c r="BF20" s="1231"/>
    </row>
    <row r="21" spans="1:58">
      <c r="A21" s="2002"/>
      <c r="B21" s="1966"/>
      <c r="C21" s="1962"/>
      <c r="D21" s="1960"/>
      <c r="E21" s="1960"/>
      <c r="F21" s="1960"/>
      <c r="G21" s="1960"/>
      <c r="H21" s="1960"/>
      <c r="I21" s="1960"/>
      <c r="J21" s="1959"/>
      <c r="K21" s="1961"/>
      <c r="L21" s="1959"/>
      <c r="M21" s="1252" t="s">
        <v>1509</v>
      </c>
      <c r="N21" s="1246">
        <v>21</v>
      </c>
      <c r="O21" s="1246">
        <v>1</v>
      </c>
      <c r="P21" s="1246">
        <v>3</v>
      </c>
      <c r="Q21" s="1246">
        <v>0</v>
      </c>
      <c r="R21" s="1246">
        <v>0</v>
      </c>
      <c r="S21" s="1246">
        <v>0</v>
      </c>
      <c r="T21" s="1246">
        <v>0</v>
      </c>
      <c r="U21" s="1246">
        <v>1</v>
      </c>
      <c r="V21" s="1246">
        <v>14</v>
      </c>
      <c r="W21" s="1242">
        <v>2</v>
      </c>
      <c r="X21" s="1231"/>
      <c r="Y21" s="1231"/>
      <c r="Z21" s="1231"/>
      <c r="AA21" s="1231"/>
      <c r="AB21" s="1231"/>
      <c r="AC21" s="1231"/>
      <c r="AD21" s="1231"/>
      <c r="AE21" s="1231"/>
      <c r="AF21" s="1231"/>
      <c r="AG21" s="1231"/>
      <c r="AH21" s="1231"/>
      <c r="AI21" s="1231"/>
      <c r="AJ21" s="1231"/>
      <c r="AK21" s="1231"/>
      <c r="AL21" s="1231"/>
      <c r="AM21" s="1231"/>
      <c r="AN21" s="1231"/>
      <c r="AO21" s="1231"/>
      <c r="AP21" s="1231"/>
      <c r="AQ21" s="1231"/>
      <c r="AR21" s="1231"/>
      <c r="AS21" s="1231"/>
      <c r="AT21" s="1231"/>
      <c r="AU21" s="1231"/>
      <c r="AV21" s="1231"/>
      <c r="AW21" s="1231"/>
      <c r="AX21" s="1231"/>
      <c r="AY21" s="1231"/>
      <c r="AZ21" s="1231"/>
      <c r="BA21" s="1231"/>
      <c r="BB21" s="1231"/>
      <c r="BC21" s="1231"/>
      <c r="BD21" s="1231"/>
      <c r="BE21" s="1231"/>
      <c r="BF21" s="1231"/>
    </row>
    <row r="22" spans="1:58">
      <c r="A22" s="2002"/>
      <c r="B22" s="1964" t="s">
        <v>1544</v>
      </c>
      <c r="C22" s="1962">
        <v>1</v>
      </c>
      <c r="D22" s="1960">
        <v>0</v>
      </c>
      <c r="E22" s="1960">
        <v>0</v>
      </c>
      <c r="F22" s="1960">
        <v>0</v>
      </c>
      <c r="G22" s="1960">
        <v>0</v>
      </c>
      <c r="H22" s="1960">
        <v>0</v>
      </c>
      <c r="I22" s="1960">
        <v>1</v>
      </c>
      <c r="J22" s="1959">
        <v>0</v>
      </c>
      <c r="K22" s="1961">
        <v>0</v>
      </c>
      <c r="L22" s="1959">
        <v>1</v>
      </c>
      <c r="M22" s="1252" t="s">
        <v>227</v>
      </c>
      <c r="N22" s="1246">
        <v>20</v>
      </c>
      <c r="O22" s="1246">
        <v>1</v>
      </c>
      <c r="P22" s="1246">
        <v>5</v>
      </c>
      <c r="Q22" s="1246">
        <v>0</v>
      </c>
      <c r="R22" s="1246">
        <v>0</v>
      </c>
      <c r="S22" s="1246">
        <v>1</v>
      </c>
      <c r="T22" s="1246">
        <v>0</v>
      </c>
      <c r="U22" s="1246">
        <v>1</v>
      </c>
      <c r="V22" s="1246">
        <v>12</v>
      </c>
      <c r="W22" s="1242">
        <v>0</v>
      </c>
      <c r="X22" s="1231"/>
      <c r="Y22" s="1231"/>
      <c r="Z22" s="1231"/>
      <c r="AA22" s="1231"/>
      <c r="AB22" s="1231"/>
      <c r="AC22" s="1231"/>
      <c r="AD22" s="1231"/>
      <c r="AE22" s="1231"/>
      <c r="AF22" s="1231"/>
      <c r="AG22" s="1231"/>
      <c r="AH22" s="1231"/>
      <c r="AI22" s="1231"/>
      <c r="AJ22" s="1231"/>
      <c r="AK22" s="1231"/>
      <c r="AL22" s="1231"/>
      <c r="AM22" s="1231"/>
      <c r="AN22" s="1231"/>
      <c r="AO22" s="1231"/>
      <c r="AP22" s="1231"/>
      <c r="AQ22" s="1231"/>
      <c r="AR22" s="1231"/>
      <c r="AS22" s="1231"/>
      <c r="AT22" s="1231"/>
      <c r="AU22" s="1231"/>
      <c r="AV22" s="1231"/>
      <c r="AW22" s="1231"/>
      <c r="AX22" s="1231"/>
      <c r="AY22" s="1231"/>
      <c r="AZ22" s="1231"/>
      <c r="BA22" s="1231"/>
      <c r="BB22" s="1231"/>
      <c r="BC22" s="1231"/>
      <c r="BD22" s="1231"/>
      <c r="BE22" s="1231"/>
      <c r="BF22" s="1231"/>
    </row>
    <row r="23" spans="1:58">
      <c r="A23" s="2002"/>
      <c r="B23" s="1965"/>
      <c r="C23" s="1962"/>
      <c r="D23" s="1960"/>
      <c r="E23" s="1960"/>
      <c r="F23" s="1960"/>
      <c r="G23" s="1960"/>
      <c r="H23" s="1960"/>
      <c r="I23" s="1960"/>
      <c r="J23" s="1959"/>
      <c r="K23" s="1961"/>
      <c r="L23" s="1959"/>
      <c r="M23" s="1252" t="s">
        <v>49</v>
      </c>
      <c r="N23" s="1246">
        <v>0</v>
      </c>
      <c r="O23" s="1246">
        <v>0</v>
      </c>
      <c r="P23" s="1246">
        <v>0</v>
      </c>
      <c r="Q23" s="1246">
        <v>0</v>
      </c>
      <c r="R23" s="1246">
        <v>0</v>
      </c>
      <c r="S23" s="1246">
        <v>0</v>
      </c>
      <c r="T23" s="1246">
        <v>0</v>
      </c>
      <c r="U23" s="1246">
        <v>0</v>
      </c>
      <c r="V23" s="1246">
        <v>0</v>
      </c>
      <c r="W23" s="1242">
        <v>0</v>
      </c>
      <c r="X23" s="1231"/>
      <c r="Y23" s="1231"/>
      <c r="Z23" s="1231"/>
      <c r="AA23" s="1231"/>
      <c r="AB23" s="1231"/>
      <c r="AC23" s="1231"/>
      <c r="AD23" s="1231"/>
      <c r="AE23" s="1231"/>
      <c r="AF23" s="1231"/>
      <c r="AG23" s="1231"/>
      <c r="AH23" s="1231"/>
      <c r="AI23" s="1231"/>
      <c r="AJ23" s="1231"/>
      <c r="AK23" s="1231"/>
      <c r="AL23" s="1231"/>
      <c r="AM23" s="1231"/>
      <c r="AN23" s="1231"/>
      <c r="AO23" s="1231"/>
      <c r="AP23" s="1231"/>
      <c r="AQ23" s="1231"/>
      <c r="AR23" s="1231"/>
      <c r="AS23" s="1231"/>
      <c r="AT23" s="1231"/>
      <c r="AU23" s="1231"/>
      <c r="AV23" s="1231"/>
      <c r="AW23" s="1231"/>
      <c r="AX23" s="1231"/>
      <c r="AY23" s="1231"/>
      <c r="AZ23" s="1231"/>
      <c r="BA23" s="1231"/>
      <c r="BB23" s="1231"/>
      <c r="BC23" s="1231"/>
      <c r="BD23" s="1231"/>
      <c r="BE23" s="1231"/>
      <c r="BF23" s="1231"/>
    </row>
    <row r="24" spans="1:58">
      <c r="A24" s="2002"/>
      <c r="B24" s="1966"/>
      <c r="C24" s="1962"/>
      <c r="D24" s="1960"/>
      <c r="E24" s="1960"/>
      <c r="F24" s="1960"/>
      <c r="G24" s="1960"/>
      <c r="H24" s="1960"/>
      <c r="I24" s="1960"/>
      <c r="J24" s="1959"/>
      <c r="K24" s="1961"/>
      <c r="L24" s="1959"/>
      <c r="M24" s="1252" t="s">
        <v>1509</v>
      </c>
      <c r="N24" s="1246">
        <v>20</v>
      </c>
      <c r="O24" s="1246">
        <v>1</v>
      </c>
      <c r="P24" s="1246">
        <v>5</v>
      </c>
      <c r="Q24" s="1246">
        <v>0</v>
      </c>
      <c r="R24" s="1246">
        <v>0</v>
      </c>
      <c r="S24" s="1246">
        <v>1</v>
      </c>
      <c r="T24" s="1246">
        <v>0</v>
      </c>
      <c r="U24" s="1246">
        <v>1</v>
      </c>
      <c r="V24" s="1246">
        <v>12</v>
      </c>
      <c r="W24" s="1242">
        <v>0</v>
      </c>
      <c r="X24" s="1231"/>
      <c r="Y24" s="1231"/>
      <c r="Z24" s="1231"/>
      <c r="AA24" s="1231"/>
      <c r="AB24" s="1231"/>
      <c r="AC24" s="1231"/>
      <c r="AD24" s="1231"/>
      <c r="AE24" s="1231"/>
      <c r="AF24" s="1231"/>
      <c r="AG24" s="1231"/>
      <c r="AH24" s="1231"/>
      <c r="AI24" s="1231"/>
      <c r="AJ24" s="1231"/>
      <c r="AK24" s="1231"/>
      <c r="AL24" s="1231"/>
      <c r="AM24" s="1231"/>
      <c r="AN24" s="1231"/>
      <c r="AO24" s="1231"/>
      <c r="AP24" s="1231"/>
      <c r="AQ24" s="1231"/>
      <c r="AR24" s="1231"/>
      <c r="AS24" s="1231"/>
      <c r="AT24" s="1231"/>
      <c r="AU24" s="1231"/>
      <c r="AV24" s="1231"/>
      <c r="AW24" s="1231"/>
      <c r="AX24" s="1231"/>
      <c r="AY24" s="1231"/>
      <c r="AZ24" s="1231"/>
      <c r="BA24" s="1231"/>
      <c r="BB24" s="1231"/>
      <c r="BC24" s="1231"/>
      <c r="BD24" s="1231"/>
      <c r="BE24" s="1231"/>
      <c r="BF24" s="1231"/>
    </row>
    <row r="25" spans="1:58">
      <c r="A25" s="2002"/>
      <c r="B25" s="1964" t="s">
        <v>1545</v>
      </c>
      <c r="C25" s="1955">
        <v>1</v>
      </c>
      <c r="D25" s="1957">
        <v>0</v>
      </c>
      <c r="E25" s="1957">
        <v>0</v>
      </c>
      <c r="F25" s="1957">
        <v>0</v>
      </c>
      <c r="G25" s="1957">
        <v>1</v>
      </c>
      <c r="H25" s="1957">
        <v>0</v>
      </c>
      <c r="I25" s="1957">
        <v>0</v>
      </c>
      <c r="J25" s="1956">
        <v>0</v>
      </c>
      <c r="K25" s="1958">
        <v>0</v>
      </c>
      <c r="L25" s="1956">
        <v>1</v>
      </c>
      <c r="M25" s="1254" t="s">
        <v>227</v>
      </c>
      <c r="N25" s="1246">
        <v>23</v>
      </c>
      <c r="O25" s="1249">
        <v>1</v>
      </c>
      <c r="P25" s="1249">
        <v>2</v>
      </c>
      <c r="Q25" s="1249">
        <v>0</v>
      </c>
      <c r="R25" s="1249">
        <v>0</v>
      </c>
      <c r="S25" s="1249">
        <v>0</v>
      </c>
      <c r="T25" s="1249">
        <v>1</v>
      </c>
      <c r="U25" s="1249">
        <v>1</v>
      </c>
      <c r="V25" s="1249">
        <v>16</v>
      </c>
      <c r="W25" s="1250">
        <v>2</v>
      </c>
      <c r="X25" s="1231"/>
      <c r="Y25" s="1231"/>
      <c r="Z25" s="1231"/>
      <c r="AA25" s="1231"/>
      <c r="AB25" s="1231"/>
      <c r="AC25" s="1231"/>
      <c r="AD25" s="1231"/>
      <c r="AE25" s="1231"/>
      <c r="AF25" s="1231"/>
      <c r="AG25" s="1231"/>
      <c r="AH25" s="1231"/>
      <c r="AI25" s="1231"/>
      <c r="AJ25" s="1231"/>
      <c r="AK25" s="1231"/>
      <c r="AL25" s="1231"/>
      <c r="AM25" s="1231"/>
      <c r="AN25" s="1231"/>
      <c r="AO25" s="1231"/>
      <c r="AP25" s="1231"/>
      <c r="AQ25" s="1231"/>
      <c r="AR25" s="1231"/>
      <c r="AS25" s="1231"/>
      <c r="AT25" s="1231"/>
      <c r="AU25" s="1231"/>
      <c r="AV25" s="1231"/>
      <c r="AW25" s="1231"/>
      <c r="AX25" s="1231"/>
      <c r="AY25" s="1231"/>
      <c r="AZ25" s="1231"/>
      <c r="BA25" s="1231"/>
      <c r="BB25" s="1231"/>
      <c r="BC25" s="1231"/>
      <c r="BD25" s="1231"/>
      <c r="BE25" s="1231"/>
      <c r="BF25" s="1231"/>
    </row>
    <row r="26" spans="1:58">
      <c r="A26" s="2002"/>
      <c r="B26" s="1965"/>
      <c r="C26" s="1955"/>
      <c r="D26" s="1957"/>
      <c r="E26" s="1957"/>
      <c r="F26" s="1957"/>
      <c r="G26" s="1957"/>
      <c r="H26" s="1957"/>
      <c r="I26" s="1957"/>
      <c r="J26" s="1956"/>
      <c r="K26" s="1958"/>
      <c r="L26" s="1956"/>
      <c r="M26" s="1254" t="s">
        <v>49</v>
      </c>
      <c r="N26" s="1246">
        <v>1</v>
      </c>
      <c r="O26" s="1246">
        <v>0</v>
      </c>
      <c r="P26" s="1246">
        <v>0</v>
      </c>
      <c r="Q26" s="1246">
        <v>0</v>
      </c>
      <c r="R26" s="1246">
        <v>0</v>
      </c>
      <c r="S26" s="1246">
        <v>0</v>
      </c>
      <c r="T26" s="1246">
        <v>0</v>
      </c>
      <c r="U26" s="1246">
        <v>0</v>
      </c>
      <c r="V26" s="1246">
        <v>0</v>
      </c>
      <c r="W26" s="1242">
        <v>1</v>
      </c>
      <c r="X26" s="1231"/>
      <c r="Y26" s="1231"/>
      <c r="Z26" s="1231"/>
      <c r="AA26" s="1231"/>
      <c r="AB26" s="1231"/>
      <c r="AC26" s="1231"/>
      <c r="AD26" s="1231"/>
      <c r="AE26" s="1231"/>
      <c r="AF26" s="1231"/>
      <c r="AG26" s="1231"/>
      <c r="AH26" s="1231"/>
      <c r="AI26" s="1231"/>
      <c r="AJ26" s="1231"/>
      <c r="AK26" s="1231"/>
      <c r="AL26" s="1231"/>
      <c r="AM26" s="1231"/>
      <c r="AN26" s="1231"/>
      <c r="AO26" s="1231"/>
      <c r="AP26" s="1231"/>
      <c r="AQ26" s="1231"/>
      <c r="AR26" s="1231"/>
      <c r="AS26" s="1231"/>
      <c r="AT26" s="1231"/>
      <c r="AU26" s="1231"/>
      <c r="AV26" s="1231"/>
      <c r="AW26" s="1231"/>
      <c r="AX26" s="1231"/>
      <c r="AY26" s="1231"/>
      <c r="AZ26" s="1231"/>
      <c r="BA26" s="1231"/>
      <c r="BB26" s="1231"/>
      <c r="BC26" s="1231"/>
      <c r="BD26" s="1231"/>
      <c r="BE26" s="1231"/>
      <c r="BF26" s="1231"/>
    </row>
    <row r="27" spans="1:58">
      <c r="A27" s="2002"/>
      <c r="B27" s="1966"/>
      <c r="C27" s="1955"/>
      <c r="D27" s="1957"/>
      <c r="E27" s="1957"/>
      <c r="F27" s="1957"/>
      <c r="G27" s="1957"/>
      <c r="H27" s="1957"/>
      <c r="I27" s="1957"/>
      <c r="J27" s="1956"/>
      <c r="K27" s="1958"/>
      <c r="L27" s="1956"/>
      <c r="M27" s="1254" t="s">
        <v>1509</v>
      </c>
      <c r="N27" s="1246">
        <v>22</v>
      </c>
      <c r="O27" s="1246">
        <v>1</v>
      </c>
      <c r="P27" s="1246">
        <v>2</v>
      </c>
      <c r="Q27" s="1246">
        <v>0</v>
      </c>
      <c r="R27" s="1246">
        <v>0</v>
      </c>
      <c r="S27" s="1246">
        <v>0</v>
      </c>
      <c r="T27" s="1246">
        <v>1</v>
      </c>
      <c r="U27" s="1246">
        <v>1</v>
      </c>
      <c r="V27" s="1246">
        <v>16</v>
      </c>
      <c r="W27" s="1242">
        <v>1</v>
      </c>
      <c r="X27" s="1231"/>
      <c r="Y27" s="1231"/>
      <c r="Z27" s="1231"/>
      <c r="AA27" s="1231"/>
      <c r="AB27" s="1231"/>
      <c r="AC27" s="1231"/>
      <c r="AD27" s="1231"/>
      <c r="AE27" s="1231"/>
      <c r="AF27" s="1231"/>
      <c r="AG27" s="1231"/>
      <c r="AH27" s="1231"/>
      <c r="AI27" s="1231"/>
      <c r="AJ27" s="1231"/>
      <c r="AK27" s="1231"/>
      <c r="AL27" s="1231"/>
      <c r="AM27" s="1231"/>
      <c r="AN27" s="1231"/>
      <c r="AO27" s="1231"/>
      <c r="AP27" s="1231"/>
      <c r="AQ27" s="1231"/>
      <c r="AR27" s="1231"/>
      <c r="AS27" s="1231"/>
      <c r="AT27" s="1231"/>
      <c r="AU27" s="1231"/>
      <c r="AV27" s="1231"/>
      <c r="AW27" s="1231"/>
      <c r="AX27" s="1231"/>
      <c r="AY27" s="1231"/>
      <c r="AZ27" s="1231"/>
      <c r="BA27" s="1231"/>
      <c r="BB27" s="1231"/>
      <c r="BC27" s="1231"/>
      <c r="BD27" s="1231"/>
      <c r="BE27" s="1231"/>
      <c r="BF27" s="1231"/>
    </row>
    <row r="28" spans="1:58">
      <c r="A28" s="2002"/>
      <c r="B28" s="1964" t="s">
        <v>1546</v>
      </c>
      <c r="C28" s="1962">
        <v>1</v>
      </c>
      <c r="D28" s="1960">
        <v>0</v>
      </c>
      <c r="E28" s="1960">
        <v>0</v>
      </c>
      <c r="F28" s="1960">
        <v>0</v>
      </c>
      <c r="G28" s="1960">
        <v>0</v>
      </c>
      <c r="H28" s="1960">
        <v>0</v>
      </c>
      <c r="I28" s="1960">
        <v>1</v>
      </c>
      <c r="J28" s="1959">
        <v>0</v>
      </c>
      <c r="K28" s="1961">
        <v>0</v>
      </c>
      <c r="L28" s="1959">
        <v>1</v>
      </c>
      <c r="M28" s="1252" t="s">
        <v>227</v>
      </c>
      <c r="N28" s="1246">
        <v>15</v>
      </c>
      <c r="O28" s="1246">
        <v>1</v>
      </c>
      <c r="P28" s="1246">
        <v>2</v>
      </c>
      <c r="Q28" s="1246">
        <v>0</v>
      </c>
      <c r="R28" s="1246">
        <v>0</v>
      </c>
      <c r="S28" s="1246">
        <v>0</v>
      </c>
      <c r="T28" s="1246">
        <v>0</v>
      </c>
      <c r="U28" s="1246">
        <v>1</v>
      </c>
      <c r="V28" s="1246">
        <v>9</v>
      </c>
      <c r="W28" s="1242">
        <v>2</v>
      </c>
      <c r="X28" s="1231"/>
      <c r="Y28" s="1231"/>
      <c r="Z28" s="1231"/>
      <c r="AA28" s="1231"/>
      <c r="AB28" s="1231"/>
      <c r="AC28" s="1231"/>
      <c r="AD28" s="1231"/>
      <c r="AE28" s="1231"/>
      <c r="AF28" s="1231"/>
      <c r="AG28" s="1231"/>
      <c r="AH28" s="1231"/>
      <c r="AI28" s="1231"/>
      <c r="AJ28" s="1231"/>
      <c r="AK28" s="1231"/>
      <c r="AL28" s="1231"/>
      <c r="AM28" s="1231"/>
      <c r="AN28" s="1231"/>
      <c r="AO28" s="1231"/>
      <c r="AP28" s="1231"/>
      <c r="AQ28" s="1231"/>
      <c r="AR28" s="1231"/>
      <c r="AS28" s="1231"/>
      <c r="AT28" s="1231"/>
      <c r="AU28" s="1231"/>
      <c r="AV28" s="1231"/>
      <c r="AW28" s="1231"/>
      <c r="AX28" s="1231"/>
      <c r="AY28" s="1231"/>
      <c r="AZ28" s="1231"/>
      <c r="BA28" s="1231"/>
      <c r="BB28" s="1231"/>
      <c r="BC28" s="1231"/>
      <c r="BD28" s="1231"/>
      <c r="BE28" s="1231"/>
      <c r="BF28" s="1231"/>
    </row>
    <row r="29" spans="1:58">
      <c r="A29" s="2002"/>
      <c r="B29" s="1965"/>
      <c r="C29" s="1962"/>
      <c r="D29" s="1960"/>
      <c r="E29" s="1960"/>
      <c r="F29" s="1960"/>
      <c r="G29" s="1960"/>
      <c r="H29" s="1960"/>
      <c r="I29" s="1960"/>
      <c r="J29" s="1959"/>
      <c r="K29" s="1961"/>
      <c r="L29" s="1959"/>
      <c r="M29" s="1252" t="s">
        <v>49</v>
      </c>
      <c r="N29" s="1246">
        <v>0</v>
      </c>
      <c r="O29" s="1246">
        <v>0</v>
      </c>
      <c r="P29" s="1246">
        <v>0</v>
      </c>
      <c r="Q29" s="1246">
        <v>0</v>
      </c>
      <c r="R29" s="1246">
        <v>0</v>
      </c>
      <c r="S29" s="1246">
        <v>0</v>
      </c>
      <c r="T29" s="1246">
        <v>0</v>
      </c>
      <c r="U29" s="1246">
        <v>0</v>
      </c>
      <c r="V29" s="1246">
        <v>0</v>
      </c>
      <c r="W29" s="1242">
        <v>0</v>
      </c>
      <c r="X29" s="1231"/>
      <c r="Y29" s="1231"/>
      <c r="Z29" s="1231"/>
      <c r="AA29" s="1231"/>
      <c r="AB29" s="1231"/>
      <c r="AC29" s="1231"/>
      <c r="AD29" s="1231"/>
      <c r="AE29" s="1231"/>
      <c r="AF29" s="1231"/>
      <c r="AG29" s="1231"/>
      <c r="AH29" s="1231"/>
      <c r="AI29" s="1231"/>
      <c r="AJ29" s="1231"/>
      <c r="AK29" s="1231"/>
      <c r="AL29" s="1231"/>
      <c r="AM29" s="1231"/>
      <c r="AN29" s="1231"/>
      <c r="AO29" s="1231"/>
      <c r="AP29" s="1231"/>
      <c r="AQ29" s="1231"/>
      <c r="AR29" s="1231"/>
      <c r="AS29" s="1231"/>
      <c r="AT29" s="1231"/>
      <c r="AU29" s="1231"/>
      <c r="AV29" s="1231"/>
      <c r="AW29" s="1231"/>
      <c r="AX29" s="1231"/>
      <c r="AY29" s="1231"/>
      <c r="AZ29" s="1231"/>
      <c r="BA29" s="1231"/>
      <c r="BB29" s="1231"/>
      <c r="BC29" s="1231"/>
      <c r="BD29" s="1231"/>
      <c r="BE29" s="1231"/>
      <c r="BF29" s="1231"/>
    </row>
    <row r="30" spans="1:58">
      <c r="A30" s="2002"/>
      <c r="B30" s="1966"/>
      <c r="C30" s="1962"/>
      <c r="D30" s="1960"/>
      <c r="E30" s="1960"/>
      <c r="F30" s="1960"/>
      <c r="G30" s="1960"/>
      <c r="H30" s="1960"/>
      <c r="I30" s="1960"/>
      <c r="J30" s="1959"/>
      <c r="K30" s="1961"/>
      <c r="L30" s="1959"/>
      <c r="M30" s="1252" t="s">
        <v>1509</v>
      </c>
      <c r="N30" s="1246">
        <v>15</v>
      </c>
      <c r="O30" s="1246">
        <v>1</v>
      </c>
      <c r="P30" s="1246">
        <v>2</v>
      </c>
      <c r="Q30" s="1246">
        <v>0</v>
      </c>
      <c r="R30" s="1246">
        <v>0</v>
      </c>
      <c r="S30" s="1246">
        <v>0</v>
      </c>
      <c r="T30" s="1246">
        <v>0</v>
      </c>
      <c r="U30" s="1246">
        <v>1</v>
      </c>
      <c r="V30" s="1246">
        <v>9</v>
      </c>
      <c r="W30" s="1242">
        <v>2</v>
      </c>
      <c r="X30" s="1231"/>
      <c r="Y30" s="1231"/>
      <c r="Z30" s="1231"/>
      <c r="AA30" s="1231"/>
      <c r="AB30" s="1231"/>
      <c r="AC30" s="1231"/>
      <c r="AD30" s="1231"/>
      <c r="AE30" s="1231"/>
      <c r="AF30" s="1231"/>
      <c r="AG30" s="1231"/>
      <c r="AH30" s="1231"/>
      <c r="AI30" s="1231"/>
      <c r="AJ30" s="1231"/>
      <c r="AK30" s="1231"/>
      <c r="AL30" s="1231"/>
      <c r="AM30" s="1231"/>
      <c r="AN30" s="1231"/>
      <c r="AO30" s="1231"/>
      <c r="AP30" s="1231"/>
      <c r="AQ30" s="1231"/>
      <c r="AR30" s="1231"/>
      <c r="AS30" s="1231"/>
      <c r="AT30" s="1231"/>
      <c r="AU30" s="1231"/>
      <c r="AV30" s="1231"/>
      <c r="AW30" s="1231"/>
      <c r="AX30" s="1231"/>
      <c r="AY30" s="1231"/>
      <c r="AZ30" s="1231"/>
      <c r="BA30" s="1231"/>
      <c r="BB30" s="1231"/>
      <c r="BC30" s="1231"/>
      <c r="BD30" s="1231"/>
      <c r="BE30" s="1231"/>
      <c r="BF30" s="1231"/>
    </row>
    <row r="31" spans="1:58">
      <c r="A31" s="2002"/>
      <c r="B31" s="1964" t="s">
        <v>1547</v>
      </c>
      <c r="C31" s="1962">
        <v>1</v>
      </c>
      <c r="D31" s="1960">
        <v>0</v>
      </c>
      <c r="E31" s="1960">
        <v>0</v>
      </c>
      <c r="F31" s="1960">
        <v>0</v>
      </c>
      <c r="G31" s="1960">
        <v>0</v>
      </c>
      <c r="H31" s="1960">
        <v>0</v>
      </c>
      <c r="I31" s="1960">
        <v>1</v>
      </c>
      <c r="J31" s="1959">
        <v>1</v>
      </c>
      <c r="K31" s="1961">
        <v>0</v>
      </c>
      <c r="L31" s="1959">
        <v>1</v>
      </c>
      <c r="M31" s="1252" t="s">
        <v>227</v>
      </c>
      <c r="N31" s="1246">
        <v>18</v>
      </c>
      <c r="O31" s="1246">
        <v>1</v>
      </c>
      <c r="P31" s="1246">
        <v>3</v>
      </c>
      <c r="Q31" s="1246">
        <v>1</v>
      </c>
      <c r="R31" s="1246">
        <v>0</v>
      </c>
      <c r="S31" s="1246">
        <v>0</v>
      </c>
      <c r="T31" s="1246">
        <v>0</v>
      </c>
      <c r="U31" s="1246">
        <v>1</v>
      </c>
      <c r="V31" s="1246">
        <v>9</v>
      </c>
      <c r="W31" s="1242">
        <v>3</v>
      </c>
      <c r="X31" s="1231"/>
      <c r="Y31" s="1231"/>
      <c r="Z31" s="1231"/>
      <c r="AA31" s="1231"/>
      <c r="AB31" s="1231"/>
      <c r="AC31" s="1231"/>
      <c r="AD31" s="1231"/>
      <c r="AE31" s="1231"/>
      <c r="AF31" s="1231"/>
      <c r="AG31" s="1231"/>
      <c r="AH31" s="1231"/>
      <c r="AI31" s="1231"/>
      <c r="AJ31" s="1231"/>
      <c r="AK31" s="1231"/>
      <c r="AL31" s="1231"/>
      <c r="AM31" s="1231"/>
      <c r="AN31" s="1231"/>
      <c r="AO31" s="1231"/>
      <c r="AP31" s="1231"/>
      <c r="AQ31" s="1231"/>
      <c r="AR31" s="1231"/>
      <c r="AS31" s="1231"/>
      <c r="AT31" s="1231"/>
      <c r="AU31" s="1231"/>
      <c r="AV31" s="1231"/>
      <c r="AW31" s="1231"/>
      <c r="AX31" s="1231"/>
      <c r="AY31" s="1231"/>
      <c r="AZ31" s="1231"/>
      <c r="BA31" s="1231"/>
      <c r="BB31" s="1231"/>
      <c r="BC31" s="1231"/>
      <c r="BD31" s="1231"/>
      <c r="BE31" s="1231"/>
      <c r="BF31" s="1231"/>
    </row>
    <row r="32" spans="1:58">
      <c r="A32" s="2002"/>
      <c r="B32" s="1965"/>
      <c r="C32" s="1962"/>
      <c r="D32" s="1960"/>
      <c r="E32" s="1960"/>
      <c r="F32" s="1960"/>
      <c r="G32" s="1960"/>
      <c r="H32" s="1960"/>
      <c r="I32" s="1960"/>
      <c r="J32" s="1959"/>
      <c r="K32" s="1961"/>
      <c r="L32" s="1959"/>
      <c r="M32" s="1252" t="s">
        <v>49</v>
      </c>
      <c r="N32" s="1246">
        <v>1</v>
      </c>
      <c r="O32" s="1246">
        <v>0</v>
      </c>
      <c r="P32" s="1246">
        <v>1</v>
      </c>
      <c r="Q32" s="1246">
        <v>0</v>
      </c>
      <c r="R32" s="1246">
        <v>0</v>
      </c>
      <c r="S32" s="1246">
        <v>0</v>
      </c>
      <c r="T32" s="1246">
        <v>0</v>
      </c>
      <c r="U32" s="1246">
        <v>0</v>
      </c>
      <c r="V32" s="1246">
        <v>0</v>
      </c>
      <c r="W32" s="1242">
        <v>0</v>
      </c>
      <c r="X32" s="1231"/>
      <c r="Y32" s="1231"/>
      <c r="Z32" s="1231"/>
      <c r="AA32" s="1231"/>
      <c r="AB32" s="1231"/>
      <c r="AC32" s="1231"/>
      <c r="AD32" s="1231"/>
      <c r="AE32" s="1231"/>
      <c r="AF32" s="1231"/>
      <c r="AG32" s="1231"/>
      <c r="AH32" s="1231"/>
      <c r="AI32" s="1231"/>
      <c r="AJ32" s="1231"/>
      <c r="AK32" s="1231"/>
      <c r="AL32" s="1231"/>
      <c r="AM32" s="1231"/>
      <c r="AN32" s="1231"/>
      <c r="AO32" s="1231"/>
      <c r="AP32" s="1231"/>
      <c r="AQ32" s="1231"/>
      <c r="AR32" s="1231"/>
      <c r="AS32" s="1231"/>
      <c r="AT32" s="1231"/>
      <c r="AU32" s="1231"/>
      <c r="AV32" s="1231"/>
      <c r="AW32" s="1231"/>
      <c r="AX32" s="1231"/>
      <c r="AY32" s="1231"/>
      <c r="AZ32" s="1231"/>
      <c r="BA32" s="1231"/>
      <c r="BB32" s="1231"/>
      <c r="BC32" s="1231"/>
      <c r="BD32" s="1231"/>
      <c r="BE32" s="1231"/>
      <c r="BF32" s="1231"/>
    </row>
    <row r="33" spans="1:58">
      <c r="A33" s="2002"/>
      <c r="B33" s="1966"/>
      <c r="C33" s="1962"/>
      <c r="D33" s="1960"/>
      <c r="E33" s="1960"/>
      <c r="F33" s="1960"/>
      <c r="G33" s="1960"/>
      <c r="H33" s="1960"/>
      <c r="I33" s="1960"/>
      <c r="J33" s="1959"/>
      <c r="K33" s="1961"/>
      <c r="L33" s="1959"/>
      <c r="M33" s="1252" t="s">
        <v>1509</v>
      </c>
      <c r="N33" s="1246">
        <v>17</v>
      </c>
      <c r="O33" s="1246">
        <v>1</v>
      </c>
      <c r="P33" s="1246">
        <v>2</v>
      </c>
      <c r="Q33" s="1246">
        <v>1</v>
      </c>
      <c r="R33" s="1246">
        <v>0</v>
      </c>
      <c r="S33" s="1246">
        <v>0</v>
      </c>
      <c r="T33" s="1246">
        <v>0</v>
      </c>
      <c r="U33" s="1246">
        <v>1</v>
      </c>
      <c r="V33" s="1246">
        <v>9</v>
      </c>
      <c r="W33" s="1242">
        <v>3</v>
      </c>
      <c r="X33" s="1231"/>
      <c r="Y33" s="1231"/>
      <c r="Z33" s="1231"/>
      <c r="AA33" s="1231"/>
      <c r="AB33" s="1231"/>
      <c r="AC33" s="1231"/>
      <c r="AD33" s="1231"/>
      <c r="AE33" s="1231"/>
      <c r="AF33" s="1231"/>
      <c r="AG33" s="1231"/>
      <c r="AH33" s="1231"/>
      <c r="AI33" s="1231"/>
      <c r="AJ33" s="1231"/>
      <c r="AK33" s="1231"/>
      <c r="AL33" s="1231"/>
      <c r="AM33" s="1231"/>
      <c r="AN33" s="1231"/>
      <c r="AO33" s="1231"/>
      <c r="AP33" s="1231"/>
      <c r="AQ33" s="1231"/>
      <c r="AR33" s="1231"/>
      <c r="AS33" s="1231"/>
      <c r="AT33" s="1231"/>
      <c r="AU33" s="1231"/>
      <c r="AV33" s="1231"/>
      <c r="AW33" s="1231"/>
      <c r="AX33" s="1231"/>
      <c r="AY33" s="1231"/>
      <c r="AZ33" s="1231"/>
      <c r="BA33" s="1231"/>
      <c r="BB33" s="1231"/>
      <c r="BC33" s="1231"/>
      <c r="BD33" s="1231"/>
      <c r="BE33" s="1231"/>
      <c r="BF33" s="1231"/>
    </row>
    <row r="34" spans="1:58">
      <c r="A34" s="2002"/>
      <c r="B34" s="1964" t="s">
        <v>1548</v>
      </c>
      <c r="C34" s="1962">
        <v>1</v>
      </c>
      <c r="D34" s="1960">
        <v>0</v>
      </c>
      <c r="E34" s="1960">
        <v>0</v>
      </c>
      <c r="F34" s="1960">
        <v>0</v>
      </c>
      <c r="G34" s="1960">
        <v>0</v>
      </c>
      <c r="H34" s="1960">
        <v>1</v>
      </c>
      <c r="I34" s="1960">
        <v>0</v>
      </c>
      <c r="J34" s="1959">
        <v>2</v>
      </c>
      <c r="K34" s="1961">
        <v>0</v>
      </c>
      <c r="L34" s="1959">
        <v>1</v>
      </c>
      <c r="M34" s="1252" t="s">
        <v>227</v>
      </c>
      <c r="N34" s="1246">
        <v>26</v>
      </c>
      <c r="O34" s="1246">
        <v>1</v>
      </c>
      <c r="P34" s="1246">
        <v>5</v>
      </c>
      <c r="Q34" s="1246">
        <v>1</v>
      </c>
      <c r="R34" s="1246">
        <v>0</v>
      </c>
      <c r="S34" s="1246">
        <v>0</v>
      </c>
      <c r="T34" s="1246">
        <v>1</v>
      </c>
      <c r="U34" s="1246">
        <v>1</v>
      </c>
      <c r="V34" s="1246">
        <v>17</v>
      </c>
      <c r="W34" s="1242">
        <v>0</v>
      </c>
      <c r="X34" s="1231"/>
      <c r="Y34" s="1231"/>
      <c r="Z34" s="1231"/>
      <c r="AA34" s="1231"/>
      <c r="AB34" s="1231"/>
      <c r="AC34" s="1231"/>
      <c r="AD34" s="1231"/>
      <c r="AE34" s="1231"/>
      <c r="AF34" s="1231"/>
      <c r="AG34" s="1231"/>
      <c r="AH34" s="1231"/>
      <c r="AI34" s="1231"/>
      <c r="AJ34" s="1231"/>
      <c r="AK34" s="1231"/>
      <c r="AL34" s="1231"/>
      <c r="AM34" s="1231"/>
      <c r="AN34" s="1231"/>
      <c r="AO34" s="1231"/>
      <c r="AP34" s="1231"/>
      <c r="AQ34" s="1231"/>
      <c r="AR34" s="1231"/>
      <c r="AS34" s="1231"/>
      <c r="AT34" s="1231"/>
      <c r="AU34" s="1231"/>
      <c r="AV34" s="1231"/>
      <c r="AW34" s="1231"/>
      <c r="AX34" s="1231"/>
      <c r="AY34" s="1231"/>
      <c r="AZ34" s="1231"/>
      <c r="BA34" s="1231"/>
      <c r="BB34" s="1231"/>
      <c r="BC34" s="1231"/>
      <c r="BD34" s="1231"/>
      <c r="BE34" s="1231"/>
      <c r="BF34" s="1231"/>
    </row>
    <row r="35" spans="1:58">
      <c r="A35" s="2002"/>
      <c r="B35" s="1965"/>
      <c r="C35" s="1962"/>
      <c r="D35" s="1960"/>
      <c r="E35" s="1960"/>
      <c r="F35" s="1960"/>
      <c r="G35" s="1960"/>
      <c r="H35" s="1960"/>
      <c r="I35" s="1960"/>
      <c r="J35" s="1959"/>
      <c r="K35" s="1961"/>
      <c r="L35" s="1959"/>
      <c r="M35" s="1252" t="s">
        <v>49</v>
      </c>
      <c r="N35" s="1246">
        <v>0</v>
      </c>
      <c r="O35" s="1246">
        <v>0</v>
      </c>
      <c r="P35" s="1246">
        <v>0</v>
      </c>
      <c r="Q35" s="1246">
        <v>0</v>
      </c>
      <c r="R35" s="1246">
        <v>0</v>
      </c>
      <c r="S35" s="1246">
        <v>0</v>
      </c>
      <c r="T35" s="1246">
        <v>0</v>
      </c>
      <c r="U35" s="1246">
        <v>0</v>
      </c>
      <c r="V35" s="1246">
        <v>0</v>
      </c>
      <c r="W35" s="1242">
        <v>0</v>
      </c>
      <c r="X35" s="1231"/>
      <c r="Y35" s="1231"/>
      <c r="Z35" s="1231"/>
      <c r="AA35" s="1231"/>
      <c r="AB35" s="1231"/>
      <c r="AC35" s="1231"/>
      <c r="AD35" s="1231"/>
      <c r="AE35" s="1231"/>
      <c r="AF35" s="1231"/>
      <c r="AG35" s="1231"/>
      <c r="AH35" s="1231"/>
      <c r="AI35" s="1231"/>
      <c r="AJ35" s="1231"/>
      <c r="AK35" s="1231"/>
      <c r="AL35" s="1231"/>
      <c r="AM35" s="1231"/>
      <c r="AN35" s="1231"/>
      <c r="AO35" s="1231"/>
      <c r="AP35" s="1231"/>
      <c r="AQ35" s="1231"/>
      <c r="AR35" s="1231"/>
      <c r="AS35" s="1231"/>
      <c r="AT35" s="1231"/>
      <c r="AU35" s="1231"/>
      <c r="AV35" s="1231"/>
      <c r="AW35" s="1231"/>
      <c r="AX35" s="1231"/>
      <c r="AY35" s="1231"/>
      <c r="AZ35" s="1231"/>
      <c r="BA35" s="1231"/>
      <c r="BB35" s="1231"/>
      <c r="BC35" s="1231"/>
      <c r="BD35" s="1231"/>
      <c r="BE35" s="1231"/>
      <c r="BF35" s="1231"/>
    </row>
    <row r="36" spans="1:58">
      <c r="A36" s="2002"/>
      <c r="B36" s="1966"/>
      <c r="C36" s="1962"/>
      <c r="D36" s="1960"/>
      <c r="E36" s="1960"/>
      <c r="F36" s="1960"/>
      <c r="G36" s="1960"/>
      <c r="H36" s="1960"/>
      <c r="I36" s="1960"/>
      <c r="J36" s="1959"/>
      <c r="K36" s="1961"/>
      <c r="L36" s="1959"/>
      <c r="M36" s="1252" t="s">
        <v>1509</v>
      </c>
      <c r="N36" s="1246">
        <v>26</v>
      </c>
      <c r="O36" s="1246">
        <v>1</v>
      </c>
      <c r="P36" s="1246">
        <v>5</v>
      </c>
      <c r="Q36" s="1246">
        <v>1</v>
      </c>
      <c r="R36" s="1246">
        <v>0</v>
      </c>
      <c r="S36" s="1246">
        <v>0</v>
      </c>
      <c r="T36" s="1246">
        <v>1</v>
      </c>
      <c r="U36" s="1246">
        <v>1</v>
      </c>
      <c r="V36" s="1246">
        <v>17</v>
      </c>
      <c r="W36" s="1242">
        <v>0</v>
      </c>
      <c r="X36" s="1231"/>
      <c r="Y36" s="1231"/>
      <c r="Z36" s="1231"/>
      <c r="AA36" s="1231"/>
      <c r="AB36" s="1231"/>
      <c r="AC36" s="1231"/>
      <c r="AD36" s="1231"/>
      <c r="AE36" s="1231"/>
      <c r="AF36" s="1231"/>
      <c r="AG36" s="1231"/>
      <c r="AH36" s="1231"/>
      <c r="AI36" s="1231"/>
      <c r="AJ36" s="1231"/>
      <c r="AK36" s="1231"/>
      <c r="AL36" s="1231"/>
      <c r="AM36" s="1231"/>
      <c r="AN36" s="1231"/>
      <c r="AO36" s="1231"/>
      <c r="AP36" s="1231"/>
      <c r="AQ36" s="1231"/>
      <c r="AR36" s="1231"/>
      <c r="AS36" s="1231"/>
      <c r="AT36" s="1231"/>
      <c r="AU36" s="1231"/>
      <c r="AV36" s="1231"/>
      <c r="AW36" s="1231"/>
      <c r="AX36" s="1231"/>
      <c r="AY36" s="1231"/>
      <c r="AZ36" s="1231"/>
      <c r="BA36" s="1231"/>
      <c r="BB36" s="1231"/>
      <c r="BC36" s="1231"/>
      <c r="BD36" s="1231"/>
      <c r="BE36" s="1231"/>
      <c r="BF36" s="1231"/>
    </row>
    <row r="37" spans="1:58">
      <c r="A37" s="2002"/>
      <c r="B37" s="1995" t="s">
        <v>1549</v>
      </c>
      <c r="C37" s="1955">
        <v>1</v>
      </c>
      <c r="D37" s="1957">
        <v>0</v>
      </c>
      <c r="E37" s="1957">
        <v>0</v>
      </c>
      <c r="F37" s="1957">
        <v>0</v>
      </c>
      <c r="G37" s="1957">
        <v>0</v>
      </c>
      <c r="H37" s="1957">
        <v>0</v>
      </c>
      <c r="I37" s="1957">
        <v>1</v>
      </c>
      <c r="J37" s="1956">
        <v>1</v>
      </c>
      <c r="K37" s="1958">
        <v>0</v>
      </c>
      <c r="L37" s="1956">
        <v>1</v>
      </c>
      <c r="M37" s="1252" t="s">
        <v>227</v>
      </c>
      <c r="N37" s="1246">
        <v>28</v>
      </c>
      <c r="O37" s="1246">
        <v>1</v>
      </c>
      <c r="P37" s="1246">
        <v>5</v>
      </c>
      <c r="Q37" s="1246">
        <v>1</v>
      </c>
      <c r="R37" s="1246">
        <v>0</v>
      </c>
      <c r="S37" s="1246">
        <v>0</v>
      </c>
      <c r="T37" s="1246">
        <v>0</v>
      </c>
      <c r="U37" s="1246">
        <v>1</v>
      </c>
      <c r="V37" s="1246">
        <v>10</v>
      </c>
      <c r="W37" s="1242">
        <v>10</v>
      </c>
      <c r="X37" s="1231"/>
      <c r="Y37" s="1231"/>
      <c r="Z37" s="1231"/>
      <c r="AA37" s="1231"/>
      <c r="AB37" s="1231"/>
      <c r="AC37" s="1231"/>
      <c r="AD37" s="1231"/>
      <c r="AE37" s="1231"/>
      <c r="AF37" s="1231"/>
      <c r="AG37" s="1231"/>
      <c r="AH37" s="1231"/>
      <c r="AI37" s="1231"/>
      <c r="AJ37" s="1231"/>
      <c r="AK37" s="1231"/>
      <c r="AL37" s="1231"/>
      <c r="AM37" s="1231"/>
      <c r="AN37" s="1231"/>
      <c r="AO37" s="1231"/>
      <c r="AP37" s="1231"/>
      <c r="AQ37" s="1231"/>
      <c r="AR37" s="1231"/>
      <c r="AS37" s="1231"/>
      <c r="AT37" s="1231"/>
      <c r="AU37" s="1231"/>
      <c r="AV37" s="1231"/>
      <c r="AW37" s="1231"/>
      <c r="AX37" s="1231"/>
      <c r="AY37" s="1231"/>
      <c r="AZ37" s="1231"/>
      <c r="BA37" s="1231"/>
      <c r="BB37" s="1231"/>
      <c r="BC37" s="1231"/>
      <c r="BD37" s="1231"/>
      <c r="BE37" s="1231"/>
      <c r="BF37" s="1231"/>
    </row>
    <row r="38" spans="1:58">
      <c r="A38" s="2002"/>
      <c r="B38" s="1996"/>
      <c r="C38" s="1955"/>
      <c r="D38" s="1957"/>
      <c r="E38" s="1957"/>
      <c r="F38" s="1957"/>
      <c r="G38" s="1957"/>
      <c r="H38" s="1957"/>
      <c r="I38" s="1957"/>
      <c r="J38" s="1956"/>
      <c r="K38" s="1958"/>
      <c r="L38" s="1956"/>
      <c r="M38" s="1252" t="s">
        <v>49</v>
      </c>
      <c r="N38" s="1246">
        <v>0</v>
      </c>
      <c r="O38" s="1246">
        <v>0</v>
      </c>
      <c r="P38" s="1246">
        <v>0</v>
      </c>
      <c r="Q38" s="1246">
        <v>0</v>
      </c>
      <c r="R38" s="1246">
        <v>0</v>
      </c>
      <c r="S38" s="1246">
        <v>0</v>
      </c>
      <c r="T38" s="1246">
        <v>0</v>
      </c>
      <c r="U38" s="1246">
        <v>0</v>
      </c>
      <c r="V38" s="1246">
        <v>0</v>
      </c>
      <c r="W38" s="1242">
        <v>0</v>
      </c>
      <c r="X38" s="1231"/>
      <c r="Y38" s="1231"/>
      <c r="Z38" s="1231"/>
      <c r="AA38" s="1231"/>
      <c r="AB38" s="1231"/>
      <c r="AC38" s="1231"/>
      <c r="AD38" s="1231"/>
      <c r="AE38" s="1231"/>
      <c r="AF38" s="1231"/>
      <c r="AG38" s="1231"/>
      <c r="AH38" s="1231"/>
      <c r="AI38" s="1231"/>
      <c r="AJ38" s="1231"/>
      <c r="AK38" s="1231"/>
      <c r="AL38" s="1231"/>
      <c r="AM38" s="1231"/>
      <c r="AN38" s="1231"/>
      <c r="AO38" s="1231"/>
      <c r="AP38" s="1231"/>
      <c r="AQ38" s="1231"/>
      <c r="AR38" s="1231"/>
      <c r="AS38" s="1231"/>
      <c r="AT38" s="1231"/>
      <c r="AU38" s="1231"/>
      <c r="AV38" s="1231"/>
      <c r="AW38" s="1231"/>
      <c r="AX38" s="1231"/>
      <c r="AY38" s="1231"/>
      <c r="AZ38" s="1231"/>
      <c r="BA38" s="1231"/>
      <c r="BB38" s="1231"/>
      <c r="BC38" s="1231"/>
      <c r="BD38" s="1231"/>
      <c r="BE38" s="1231"/>
      <c r="BF38" s="1231"/>
    </row>
    <row r="39" spans="1:58">
      <c r="A39" s="2002"/>
      <c r="B39" s="1997"/>
      <c r="C39" s="1955"/>
      <c r="D39" s="1957"/>
      <c r="E39" s="1957"/>
      <c r="F39" s="1957"/>
      <c r="G39" s="1957"/>
      <c r="H39" s="1957"/>
      <c r="I39" s="1957"/>
      <c r="J39" s="1956"/>
      <c r="K39" s="1958"/>
      <c r="L39" s="1956"/>
      <c r="M39" s="1252" t="s">
        <v>1509</v>
      </c>
      <c r="N39" s="1246">
        <v>28</v>
      </c>
      <c r="O39" s="1246">
        <v>1</v>
      </c>
      <c r="P39" s="1246">
        <v>5</v>
      </c>
      <c r="Q39" s="1246">
        <v>1</v>
      </c>
      <c r="R39" s="1246">
        <v>0</v>
      </c>
      <c r="S39" s="1246">
        <v>0</v>
      </c>
      <c r="T39" s="1246">
        <v>0</v>
      </c>
      <c r="U39" s="1246">
        <v>1</v>
      </c>
      <c r="V39" s="1246">
        <v>10</v>
      </c>
      <c r="W39" s="1242">
        <v>10</v>
      </c>
      <c r="X39" s="1231"/>
      <c r="Y39" s="1231"/>
      <c r="Z39" s="1231"/>
      <c r="AA39" s="1231"/>
      <c r="AB39" s="1231"/>
      <c r="AC39" s="1231"/>
      <c r="AD39" s="1231"/>
      <c r="AE39" s="1231"/>
      <c r="AF39" s="1231"/>
      <c r="AG39" s="1231"/>
      <c r="AH39" s="1231"/>
      <c r="AI39" s="1231"/>
      <c r="AJ39" s="1231"/>
      <c r="AK39" s="1231"/>
      <c r="AL39" s="1231"/>
      <c r="AM39" s="1231"/>
      <c r="AN39" s="1231"/>
      <c r="AO39" s="1231"/>
      <c r="AP39" s="1231"/>
      <c r="AQ39" s="1231"/>
      <c r="AR39" s="1231"/>
      <c r="AS39" s="1231"/>
      <c r="AT39" s="1231"/>
      <c r="AU39" s="1231"/>
      <c r="AV39" s="1231"/>
      <c r="AW39" s="1231"/>
      <c r="AX39" s="1231"/>
      <c r="AY39" s="1231"/>
      <c r="AZ39" s="1231"/>
      <c r="BA39" s="1231"/>
      <c r="BB39" s="1231"/>
      <c r="BC39" s="1231"/>
      <c r="BD39" s="1231"/>
      <c r="BE39" s="1231"/>
      <c r="BF39" s="1231"/>
    </row>
    <row r="40" spans="1:58">
      <c r="A40" s="2002"/>
      <c r="B40" s="1964" t="s">
        <v>1550</v>
      </c>
      <c r="C40" s="1962">
        <v>1</v>
      </c>
      <c r="D40" s="1960">
        <v>1</v>
      </c>
      <c r="E40" s="1960">
        <v>0</v>
      </c>
      <c r="F40" s="1960">
        <v>0</v>
      </c>
      <c r="G40" s="1960">
        <v>0</v>
      </c>
      <c r="H40" s="1960">
        <v>0</v>
      </c>
      <c r="I40" s="1960">
        <v>0</v>
      </c>
      <c r="J40" s="1959">
        <v>1</v>
      </c>
      <c r="K40" s="1961">
        <v>0</v>
      </c>
      <c r="L40" s="1959">
        <v>1</v>
      </c>
      <c r="M40" s="1252" t="s">
        <v>227</v>
      </c>
      <c r="N40" s="1246">
        <v>25</v>
      </c>
      <c r="O40" s="1246">
        <v>1</v>
      </c>
      <c r="P40" s="1246">
        <v>5</v>
      </c>
      <c r="Q40" s="1246">
        <v>0</v>
      </c>
      <c r="R40" s="1246">
        <v>0</v>
      </c>
      <c r="S40" s="1246">
        <v>1</v>
      </c>
      <c r="T40" s="1246">
        <v>0</v>
      </c>
      <c r="U40" s="1246">
        <v>1</v>
      </c>
      <c r="V40" s="1246">
        <v>9</v>
      </c>
      <c r="W40" s="1242">
        <v>8</v>
      </c>
      <c r="X40" s="1231"/>
      <c r="Y40" s="1231"/>
      <c r="Z40" s="1231"/>
      <c r="AA40" s="1231"/>
      <c r="AB40" s="1231"/>
      <c r="AC40" s="1231"/>
      <c r="AD40" s="1231"/>
      <c r="AE40" s="1231"/>
      <c r="AF40" s="1231"/>
      <c r="AG40" s="1231"/>
      <c r="AH40" s="1231"/>
      <c r="AI40" s="1231"/>
      <c r="AJ40" s="1231"/>
      <c r="AK40" s="1231"/>
      <c r="AL40" s="1231"/>
      <c r="AM40" s="1231"/>
      <c r="AN40" s="1231"/>
      <c r="AO40" s="1231"/>
      <c r="AP40" s="1231"/>
      <c r="AQ40" s="1231"/>
      <c r="AR40" s="1231"/>
      <c r="AS40" s="1231"/>
      <c r="AT40" s="1231"/>
      <c r="AU40" s="1231"/>
      <c r="AV40" s="1231"/>
      <c r="AW40" s="1231"/>
      <c r="AX40" s="1231"/>
      <c r="AY40" s="1231"/>
      <c r="AZ40" s="1231"/>
      <c r="BA40" s="1231"/>
      <c r="BB40" s="1231"/>
      <c r="BC40" s="1231"/>
      <c r="BD40" s="1231"/>
      <c r="BE40" s="1231"/>
      <c r="BF40" s="1231"/>
    </row>
    <row r="41" spans="1:58">
      <c r="A41" s="2002"/>
      <c r="B41" s="1965"/>
      <c r="C41" s="1962"/>
      <c r="D41" s="1960"/>
      <c r="E41" s="1960"/>
      <c r="F41" s="1960"/>
      <c r="G41" s="1960"/>
      <c r="H41" s="1960"/>
      <c r="I41" s="1960"/>
      <c r="J41" s="1959"/>
      <c r="K41" s="1961"/>
      <c r="L41" s="1959"/>
      <c r="M41" s="1252" t="s">
        <v>49</v>
      </c>
      <c r="N41" s="1246">
        <v>0</v>
      </c>
      <c r="O41" s="1246">
        <v>0</v>
      </c>
      <c r="P41" s="1246">
        <v>0</v>
      </c>
      <c r="Q41" s="1246">
        <v>0</v>
      </c>
      <c r="R41" s="1246">
        <v>0</v>
      </c>
      <c r="S41" s="1246">
        <v>0</v>
      </c>
      <c r="T41" s="1246">
        <v>0</v>
      </c>
      <c r="U41" s="1246">
        <v>0</v>
      </c>
      <c r="V41" s="1246">
        <v>0</v>
      </c>
      <c r="W41" s="1242">
        <v>0</v>
      </c>
      <c r="X41" s="1231"/>
      <c r="Y41" s="1231"/>
      <c r="Z41" s="1231"/>
      <c r="AA41" s="1231"/>
      <c r="AB41" s="1231"/>
      <c r="AC41" s="1231"/>
      <c r="AD41" s="1231"/>
      <c r="AE41" s="1231"/>
      <c r="AF41" s="1231"/>
      <c r="AG41" s="1231"/>
      <c r="AH41" s="1231"/>
      <c r="AI41" s="1231"/>
      <c r="AJ41" s="1231"/>
      <c r="AK41" s="1231"/>
      <c r="AL41" s="1231"/>
      <c r="AM41" s="1231"/>
      <c r="AN41" s="1231"/>
      <c r="AO41" s="1231"/>
      <c r="AP41" s="1231"/>
      <c r="AQ41" s="1231"/>
      <c r="AR41" s="1231"/>
      <c r="AS41" s="1231"/>
      <c r="AT41" s="1231"/>
      <c r="AU41" s="1231"/>
      <c r="AV41" s="1231"/>
      <c r="AW41" s="1231"/>
      <c r="AX41" s="1231"/>
      <c r="AY41" s="1231"/>
      <c r="AZ41" s="1231"/>
      <c r="BA41" s="1231"/>
      <c r="BB41" s="1231"/>
      <c r="BC41" s="1231"/>
      <c r="BD41" s="1231"/>
      <c r="BE41" s="1231"/>
      <c r="BF41" s="1231"/>
    </row>
    <row r="42" spans="1:58">
      <c r="A42" s="2002"/>
      <c r="B42" s="1966"/>
      <c r="C42" s="1962"/>
      <c r="D42" s="1960"/>
      <c r="E42" s="1960"/>
      <c r="F42" s="1960"/>
      <c r="G42" s="1960"/>
      <c r="H42" s="1960"/>
      <c r="I42" s="1960"/>
      <c r="J42" s="1959"/>
      <c r="K42" s="1961"/>
      <c r="L42" s="1959"/>
      <c r="M42" s="1252" t="s">
        <v>1509</v>
      </c>
      <c r="N42" s="1246">
        <v>25</v>
      </c>
      <c r="O42" s="1246">
        <v>1</v>
      </c>
      <c r="P42" s="1246">
        <v>5</v>
      </c>
      <c r="Q42" s="1246">
        <v>0</v>
      </c>
      <c r="R42" s="1246">
        <v>0</v>
      </c>
      <c r="S42" s="1246">
        <v>1</v>
      </c>
      <c r="T42" s="1246">
        <v>0</v>
      </c>
      <c r="U42" s="1246">
        <v>1</v>
      </c>
      <c r="V42" s="1246">
        <v>9</v>
      </c>
      <c r="W42" s="1242">
        <v>8</v>
      </c>
      <c r="X42" s="1231"/>
      <c r="Y42" s="1231"/>
      <c r="Z42" s="1231"/>
      <c r="AA42" s="1231"/>
      <c r="AB42" s="1231"/>
      <c r="AC42" s="1231"/>
      <c r="AD42" s="1231"/>
      <c r="AE42" s="1231"/>
      <c r="AF42" s="1231"/>
      <c r="AG42" s="1231"/>
      <c r="AH42" s="1231"/>
      <c r="AI42" s="1231"/>
      <c r="AJ42" s="1231"/>
      <c r="AK42" s="1231"/>
      <c r="AL42" s="1231"/>
      <c r="AM42" s="1231"/>
      <c r="AN42" s="1231"/>
      <c r="AO42" s="1231"/>
      <c r="AP42" s="1231"/>
      <c r="AQ42" s="1231"/>
      <c r="AR42" s="1231"/>
      <c r="AS42" s="1231"/>
      <c r="AT42" s="1231"/>
      <c r="AU42" s="1231"/>
      <c r="AV42" s="1231"/>
      <c r="AW42" s="1231"/>
      <c r="AX42" s="1231"/>
      <c r="AY42" s="1231"/>
      <c r="AZ42" s="1231"/>
      <c r="BA42" s="1231"/>
      <c r="BB42" s="1231"/>
      <c r="BC42" s="1231"/>
      <c r="BD42" s="1231"/>
      <c r="BE42" s="1231"/>
      <c r="BF42" s="1231"/>
    </row>
    <row r="43" spans="1:58">
      <c r="A43" s="2002"/>
      <c r="B43" s="1964" t="s">
        <v>1551</v>
      </c>
      <c r="C43" s="1955">
        <v>1</v>
      </c>
      <c r="D43" s="1957">
        <v>0</v>
      </c>
      <c r="E43" s="1957">
        <v>0</v>
      </c>
      <c r="F43" s="1957">
        <v>0</v>
      </c>
      <c r="G43" s="1957">
        <v>0</v>
      </c>
      <c r="H43" s="1957">
        <v>0</v>
      </c>
      <c r="I43" s="1957">
        <v>1</v>
      </c>
      <c r="J43" s="1956">
        <v>4</v>
      </c>
      <c r="K43" s="1958">
        <v>0</v>
      </c>
      <c r="L43" s="1956">
        <v>1</v>
      </c>
      <c r="M43" s="1252" t="s">
        <v>227</v>
      </c>
      <c r="N43" s="1246">
        <v>22</v>
      </c>
      <c r="O43" s="1246">
        <v>1</v>
      </c>
      <c r="P43" s="1246">
        <v>4</v>
      </c>
      <c r="Q43" s="1246">
        <v>0</v>
      </c>
      <c r="R43" s="1246">
        <v>0</v>
      </c>
      <c r="S43" s="1246">
        <v>1</v>
      </c>
      <c r="T43" s="1246">
        <v>1</v>
      </c>
      <c r="U43" s="1246">
        <v>1</v>
      </c>
      <c r="V43" s="1246">
        <v>8</v>
      </c>
      <c r="W43" s="1242">
        <v>6</v>
      </c>
      <c r="X43" s="1231"/>
      <c r="Y43" s="1231"/>
      <c r="Z43" s="1231"/>
      <c r="AA43" s="1231"/>
      <c r="AB43" s="1231"/>
      <c r="AC43" s="1231"/>
      <c r="AD43" s="1231"/>
      <c r="AE43" s="1231"/>
      <c r="AF43" s="1231"/>
      <c r="AG43" s="1231"/>
      <c r="AH43" s="1231"/>
      <c r="AI43" s="1231"/>
      <c r="AJ43" s="1231"/>
      <c r="AK43" s="1231"/>
      <c r="AL43" s="1231"/>
      <c r="AM43" s="1231"/>
      <c r="AN43" s="1231"/>
      <c r="AO43" s="1231"/>
      <c r="AP43" s="1231"/>
      <c r="AQ43" s="1231"/>
      <c r="AR43" s="1231"/>
      <c r="AS43" s="1231"/>
      <c r="AT43" s="1231"/>
      <c r="AU43" s="1231"/>
      <c r="AV43" s="1231"/>
      <c r="AW43" s="1231"/>
      <c r="AX43" s="1231"/>
      <c r="AY43" s="1231"/>
      <c r="AZ43" s="1231"/>
      <c r="BA43" s="1231"/>
      <c r="BB43" s="1231"/>
      <c r="BC43" s="1231"/>
      <c r="BD43" s="1231"/>
      <c r="BE43" s="1231"/>
      <c r="BF43" s="1231"/>
    </row>
    <row r="44" spans="1:58">
      <c r="A44" s="2002"/>
      <c r="B44" s="1965"/>
      <c r="C44" s="1955"/>
      <c r="D44" s="1957"/>
      <c r="E44" s="1957"/>
      <c r="F44" s="1957"/>
      <c r="G44" s="1957"/>
      <c r="H44" s="1957"/>
      <c r="I44" s="1957"/>
      <c r="J44" s="1956"/>
      <c r="K44" s="1958"/>
      <c r="L44" s="1956"/>
      <c r="M44" s="1252" t="s">
        <v>49</v>
      </c>
      <c r="N44" s="1246">
        <v>0</v>
      </c>
      <c r="O44" s="1246">
        <v>0</v>
      </c>
      <c r="P44" s="1246">
        <v>0</v>
      </c>
      <c r="Q44" s="1246">
        <v>0</v>
      </c>
      <c r="R44" s="1246">
        <v>0</v>
      </c>
      <c r="S44" s="1246">
        <v>0</v>
      </c>
      <c r="T44" s="1246">
        <v>0</v>
      </c>
      <c r="U44" s="1246">
        <v>0</v>
      </c>
      <c r="V44" s="1246">
        <v>0</v>
      </c>
      <c r="W44" s="1242">
        <v>0</v>
      </c>
      <c r="X44" s="1231"/>
      <c r="Y44" s="1231"/>
      <c r="Z44" s="1231"/>
      <c r="AA44" s="1231"/>
      <c r="AB44" s="1231"/>
      <c r="AC44" s="1231"/>
      <c r="AD44" s="1231"/>
      <c r="AE44" s="1231"/>
      <c r="AF44" s="1231"/>
      <c r="AG44" s="1231"/>
      <c r="AH44" s="1231"/>
      <c r="AI44" s="1231"/>
      <c r="AJ44" s="1231"/>
      <c r="AK44" s="1231"/>
      <c r="AL44" s="1231"/>
      <c r="AM44" s="1231"/>
      <c r="AN44" s="1231"/>
      <c r="AO44" s="1231"/>
      <c r="AP44" s="1231"/>
      <c r="AQ44" s="1231"/>
      <c r="AR44" s="1231"/>
      <c r="AS44" s="1231"/>
      <c r="AT44" s="1231"/>
      <c r="AU44" s="1231"/>
      <c r="AV44" s="1231"/>
      <c r="AW44" s="1231"/>
      <c r="AX44" s="1231"/>
      <c r="AY44" s="1231"/>
      <c r="AZ44" s="1231"/>
      <c r="BA44" s="1231"/>
      <c r="BB44" s="1231"/>
      <c r="BC44" s="1231"/>
      <c r="BD44" s="1231"/>
      <c r="BE44" s="1231"/>
      <c r="BF44" s="1231"/>
    </row>
    <row r="45" spans="1:58">
      <c r="A45" s="2002"/>
      <c r="B45" s="1966"/>
      <c r="C45" s="1955"/>
      <c r="D45" s="1957"/>
      <c r="E45" s="1957"/>
      <c r="F45" s="1957"/>
      <c r="G45" s="1957"/>
      <c r="H45" s="1957"/>
      <c r="I45" s="1957"/>
      <c r="J45" s="1956"/>
      <c r="K45" s="1958"/>
      <c r="L45" s="1956"/>
      <c r="M45" s="1252" t="s">
        <v>1509</v>
      </c>
      <c r="N45" s="1246">
        <v>22</v>
      </c>
      <c r="O45" s="1246">
        <v>1</v>
      </c>
      <c r="P45" s="1246">
        <v>4</v>
      </c>
      <c r="Q45" s="1246">
        <v>0</v>
      </c>
      <c r="R45" s="1246">
        <v>0</v>
      </c>
      <c r="S45" s="1246">
        <v>1</v>
      </c>
      <c r="T45" s="1246">
        <v>1</v>
      </c>
      <c r="U45" s="1246">
        <v>1</v>
      </c>
      <c r="V45" s="1246">
        <v>8</v>
      </c>
      <c r="W45" s="1242">
        <v>6</v>
      </c>
      <c r="X45" s="1231"/>
      <c r="Y45" s="1231"/>
      <c r="Z45" s="1231"/>
      <c r="AA45" s="1231"/>
      <c r="AB45" s="1231"/>
      <c r="AC45" s="1231"/>
      <c r="AD45" s="1231"/>
      <c r="AE45" s="1231"/>
      <c r="AF45" s="1231"/>
      <c r="AG45" s="1231"/>
      <c r="AH45" s="1231"/>
      <c r="AI45" s="1231"/>
      <c r="AJ45" s="1231"/>
      <c r="AK45" s="1231"/>
      <c r="AL45" s="1231"/>
      <c r="AM45" s="1231"/>
      <c r="AN45" s="1231"/>
      <c r="AO45" s="1231"/>
      <c r="AP45" s="1231"/>
      <c r="AQ45" s="1231"/>
      <c r="AR45" s="1231"/>
      <c r="AS45" s="1231"/>
      <c r="AT45" s="1231"/>
      <c r="AU45" s="1231"/>
      <c r="AV45" s="1231"/>
      <c r="AW45" s="1231"/>
      <c r="AX45" s="1231"/>
      <c r="AY45" s="1231"/>
      <c r="AZ45" s="1231"/>
      <c r="BA45" s="1231"/>
      <c r="BB45" s="1231"/>
      <c r="BC45" s="1231"/>
      <c r="BD45" s="1231"/>
      <c r="BE45" s="1231"/>
      <c r="BF45" s="1231"/>
    </row>
    <row r="46" spans="1:58">
      <c r="A46" s="2002"/>
      <c r="B46" s="1964" t="s">
        <v>1552</v>
      </c>
      <c r="C46" s="1955">
        <v>1</v>
      </c>
      <c r="D46" s="1957">
        <v>0</v>
      </c>
      <c r="E46" s="1957">
        <v>0</v>
      </c>
      <c r="F46" s="1957">
        <v>0</v>
      </c>
      <c r="G46" s="1957">
        <v>0</v>
      </c>
      <c r="H46" s="1957">
        <v>0</v>
      </c>
      <c r="I46" s="1957">
        <v>1</v>
      </c>
      <c r="J46" s="1956">
        <v>3</v>
      </c>
      <c r="K46" s="1958">
        <v>0</v>
      </c>
      <c r="L46" s="1956">
        <v>1</v>
      </c>
      <c r="M46" s="1252" t="s">
        <v>227</v>
      </c>
      <c r="N46" s="1246">
        <v>28</v>
      </c>
      <c r="O46" s="1246">
        <v>1</v>
      </c>
      <c r="P46" s="1246">
        <v>7</v>
      </c>
      <c r="Q46" s="1246">
        <v>1</v>
      </c>
      <c r="R46" s="1246">
        <v>0</v>
      </c>
      <c r="S46" s="1246">
        <v>1</v>
      </c>
      <c r="T46" s="1246">
        <v>0</v>
      </c>
      <c r="U46" s="1246">
        <v>2</v>
      </c>
      <c r="V46" s="1246">
        <v>8</v>
      </c>
      <c r="W46" s="1242">
        <v>8</v>
      </c>
      <c r="X46" s="1231"/>
      <c r="Y46" s="1231"/>
      <c r="Z46" s="1231"/>
      <c r="AA46" s="1231"/>
      <c r="AB46" s="1231"/>
      <c r="AC46" s="1231"/>
      <c r="AD46" s="1231"/>
      <c r="AE46" s="1231"/>
      <c r="AF46" s="1231"/>
      <c r="AG46" s="1231"/>
      <c r="AH46" s="1231"/>
      <c r="AI46" s="1231"/>
      <c r="AJ46" s="1231"/>
      <c r="AK46" s="1231"/>
      <c r="AL46" s="1231"/>
      <c r="AM46" s="1231"/>
      <c r="AN46" s="1231"/>
      <c r="AO46" s="1231"/>
      <c r="AP46" s="1231"/>
      <c r="AQ46" s="1231"/>
      <c r="AR46" s="1231"/>
      <c r="AS46" s="1231"/>
      <c r="AT46" s="1231"/>
      <c r="AU46" s="1231"/>
      <c r="AV46" s="1231"/>
      <c r="AW46" s="1231"/>
      <c r="AX46" s="1231"/>
      <c r="AY46" s="1231"/>
      <c r="AZ46" s="1231"/>
      <c r="BA46" s="1231"/>
      <c r="BB46" s="1231"/>
      <c r="BC46" s="1231"/>
      <c r="BD46" s="1231"/>
      <c r="BE46" s="1231"/>
      <c r="BF46" s="1231"/>
    </row>
    <row r="47" spans="1:58">
      <c r="A47" s="2002"/>
      <c r="B47" s="1965"/>
      <c r="C47" s="1955"/>
      <c r="D47" s="1957"/>
      <c r="E47" s="1957"/>
      <c r="F47" s="1957"/>
      <c r="G47" s="1957"/>
      <c r="H47" s="1957"/>
      <c r="I47" s="1957"/>
      <c r="J47" s="1956"/>
      <c r="K47" s="1958"/>
      <c r="L47" s="1956"/>
      <c r="M47" s="1252" t="s">
        <v>49</v>
      </c>
      <c r="N47" s="1246">
        <v>2</v>
      </c>
      <c r="O47" s="1246">
        <v>0</v>
      </c>
      <c r="P47" s="1246">
        <v>0</v>
      </c>
      <c r="Q47" s="1246">
        <v>1</v>
      </c>
      <c r="R47" s="1246">
        <v>0</v>
      </c>
      <c r="S47" s="1246">
        <v>0</v>
      </c>
      <c r="T47" s="1246">
        <v>0</v>
      </c>
      <c r="U47" s="1246">
        <v>0</v>
      </c>
      <c r="V47" s="1246">
        <v>0</v>
      </c>
      <c r="W47" s="1242">
        <v>1</v>
      </c>
      <c r="X47" s="1231"/>
      <c r="Y47" s="1231"/>
      <c r="Z47" s="1231"/>
      <c r="AA47" s="1231"/>
      <c r="AB47" s="1231"/>
      <c r="AC47" s="1231"/>
      <c r="AD47" s="1231"/>
      <c r="AE47" s="1231"/>
      <c r="AF47" s="1231"/>
      <c r="AG47" s="1231"/>
      <c r="AH47" s="1231"/>
      <c r="AI47" s="1231"/>
      <c r="AJ47" s="1231"/>
      <c r="AK47" s="1231"/>
      <c r="AL47" s="1231"/>
      <c r="AM47" s="1231"/>
      <c r="AN47" s="1231"/>
      <c r="AO47" s="1231"/>
      <c r="AP47" s="1231"/>
      <c r="AQ47" s="1231"/>
      <c r="AR47" s="1231"/>
      <c r="AS47" s="1231"/>
      <c r="AT47" s="1231"/>
      <c r="AU47" s="1231"/>
      <c r="AV47" s="1231"/>
      <c r="AW47" s="1231"/>
      <c r="AX47" s="1231"/>
      <c r="AY47" s="1231"/>
      <c r="AZ47" s="1231"/>
      <c r="BA47" s="1231"/>
      <c r="BB47" s="1231"/>
      <c r="BC47" s="1231"/>
      <c r="BD47" s="1231"/>
      <c r="BE47" s="1231"/>
      <c r="BF47" s="1231"/>
    </row>
    <row r="48" spans="1:58">
      <c r="A48" s="2002"/>
      <c r="B48" s="1966"/>
      <c r="C48" s="1955"/>
      <c r="D48" s="1957"/>
      <c r="E48" s="1957"/>
      <c r="F48" s="1957"/>
      <c r="G48" s="1957"/>
      <c r="H48" s="1957"/>
      <c r="I48" s="1957"/>
      <c r="J48" s="1956"/>
      <c r="K48" s="1958"/>
      <c r="L48" s="1956"/>
      <c r="M48" s="1252" t="s">
        <v>1509</v>
      </c>
      <c r="N48" s="1246">
        <v>26</v>
      </c>
      <c r="O48" s="1246">
        <v>1</v>
      </c>
      <c r="P48" s="1246">
        <v>7</v>
      </c>
      <c r="Q48" s="1246">
        <v>0</v>
      </c>
      <c r="R48" s="1246">
        <v>0</v>
      </c>
      <c r="S48" s="1246">
        <v>1</v>
      </c>
      <c r="T48" s="1246">
        <v>0</v>
      </c>
      <c r="U48" s="1246">
        <v>2</v>
      </c>
      <c r="V48" s="1246">
        <v>8</v>
      </c>
      <c r="W48" s="1242">
        <v>7</v>
      </c>
      <c r="X48" s="1231"/>
      <c r="Y48" s="1231"/>
      <c r="Z48" s="1231"/>
      <c r="AA48" s="1231"/>
      <c r="AB48" s="1231"/>
      <c r="AC48" s="1231"/>
      <c r="AD48" s="1231"/>
      <c r="AE48" s="1231"/>
      <c r="AF48" s="1231"/>
      <c r="AG48" s="1231"/>
      <c r="AH48" s="1231"/>
      <c r="AI48" s="1231"/>
      <c r="AJ48" s="1231"/>
      <c r="AK48" s="1231"/>
      <c r="AL48" s="1231"/>
      <c r="AM48" s="1231"/>
      <c r="AN48" s="1231"/>
      <c r="AO48" s="1231"/>
      <c r="AP48" s="1231"/>
      <c r="AQ48" s="1231"/>
      <c r="AR48" s="1231"/>
      <c r="AS48" s="1231"/>
      <c r="AT48" s="1231"/>
      <c r="AU48" s="1231"/>
      <c r="AV48" s="1231"/>
      <c r="AW48" s="1231"/>
      <c r="AX48" s="1231"/>
      <c r="AY48" s="1231"/>
      <c r="AZ48" s="1231"/>
      <c r="BA48" s="1231"/>
      <c r="BB48" s="1231"/>
      <c r="BC48" s="1231"/>
      <c r="BD48" s="1231"/>
      <c r="BE48" s="1231"/>
      <c r="BF48" s="1231"/>
    </row>
    <row r="49" spans="1:58">
      <c r="A49" s="2002"/>
      <c r="B49" s="1998" t="s">
        <v>1553</v>
      </c>
      <c r="C49" s="1962">
        <v>1</v>
      </c>
      <c r="D49" s="1963">
        <v>0</v>
      </c>
      <c r="E49" s="1963">
        <v>0</v>
      </c>
      <c r="F49" s="1963">
        <v>0</v>
      </c>
      <c r="G49" s="1963">
        <v>0</v>
      </c>
      <c r="H49" s="1960">
        <v>0</v>
      </c>
      <c r="I49" s="1960">
        <v>1</v>
      </c>
      <c r="J49" s="1959">
        <v>1</v>
      </c>
      <c r="K49" s="1961">
        <v>0</v>
      </c>
      <c r="L49" s="1959">
        <v>1</v>
      </c>
      <c r="M49" s="1252" t="s">
        <v>227</v>
      </c>
      <c r="N49" s="1246">
        <v>17</v>
      </c>
      <c r="O49" s="1246">
        <v>1</v>
      </c>
      <c r="P49" s="1246">
        <v>6</v>
      </c>
      <c r="Q49" s="1246">
        <v>1</v>
      </c>
      <c r="R49" s="1246">
        <v>0</v>
      </c>
      <c r="S49" s="1246">
        <v>0</v>
      </c>
      <c r="T49" s="1246">
        <v>0</v>
      </c>
      <c r="U49" s="1246">
        <v>0</v>
      </c>
      <c r="V49" s="1246">
        <v>6</v>
      </c>
      <c r="W49" s="1242">
        <v>3</v>
      </c>
      <c r="X49" s="1231"/>
      <c r="Y49" s="1231"/>
      <c r="Z49" s="1231"/>
      <c r="AA49" s="1231"/>
      <c r="AB49" s="1231"/>
      <c r="AC49" s="1231"/>
      <c r="AD49" s="1231"/>
      <c r="AE49" s="1231"/>
      <c r="AF49" s="1231"/>
      <c r="AG49" s="1231"/>
      <c r="AH49" s="1231"/>
      <c r="AI49" s="1231"/>
      <c r="AJ49" s="1231"/>
      <c r="AK49" s="1231"/>
      <c r="AL49" s="1231"/>
      <c r="AM49" s="1231"/>
      <c r="AN49" s="1231"/>
      <c r="AO49" s="1231"/>
      <c r="AP49" s="1231"/>
      <c r="AQ49" s="1231"/>
      <c r="AR49" s="1231"/>
      <c r="AS49" s="1231"/>
      <c r="AT49" s="1231"/>
      <c r="AU49" s="1231"/>
      <c r="AV49" s="1231"/>
      <c r="AW49" s="1231"/>
      <c r="AX49" s="1231"/>
      <c r="AY49" s="1231"/>
      <c r="AZ49" s="1231"/>
      <c r="BA49" s="1231"/>
      <c r="BB49" s="1231"/>
      <c r="BC49" s="1231"/>
      <c r="BD49" s="1231"/>
      <c r="BE49" s="1231"/>
      <c r="BF49" s="1231"/>
    </row>
    <row r="50" spans="1:58">
      <c r="A50" s="2002"/>
      <c r="B50" s="1999"/>
      <c r="C50" s="1962"/>
      <c r="D50" s="1963"/>
      <c r="E50" s="1963"/>
      <c r="F50" s="1963"/>
      <c r="G50" s="1963"/>
      <c r="H50" s="1960"/>
      <c r="I50" s="1960"/>
      <c r="J50" s="1959"/>
      <c r="K50" s="1961"/>
      <c r="L50" s="1959"/>
      <c r="M50" s="1252" t="s">
        <v>49</v>
      </c>
      <c r="N50" s="1246">
        <v>1</v>
      </c>
      <c r="O50" s="1246">
        <v>0</v>
      </c>
      <c r="P50" s="1246">
        <v>1</v>
      </c>
      <c r="Q50" s="1246">
        <v>0</v>
      </c>
      <c r="R50" s="1246">
        <v>0</v>
      </c>
      <c r="S50" s="1246">
        <v>0</v>
      </c>
      <c r="T50" s="1246">
        <v>0</v>
      </c>
      <c r="U50" s="1246">
        <v>0</v>
      </c>
      <c r="V50" s="1246">
        <v>0</v>
      </c>
      <c r="W50" s="1242">
        <v>0</v>
      </c>
      <c r="X50" s="1231"/>
      <c r="Y50" s="1231"/>
      <c r="Z50" s="1231"/>
      <c r="AA50" s="1231"/>
      <c r="AB50" s="1231"/>
      <c r="AC50" s="1231"/>
      <c r="AD50" s="1231"/>
      <c r="AE50" s="1231"/>
      <c r="AF50" s="1231"/>
      <c r="AG50" s="1231"/>
      <c r="AH50" s="1231"/>
      <c r="AI50" s="1231"/>
      <c r="AJ50" s="1231"/>
      <c r="AK50" s="1231"/>
      <c r="AL50" s="1231"/>
      <c r="AM50" s="1231"/>
      <c r="AN50" s="1231"/>
      <c r="AO50" s="1231"/>
      <c r="AP50" s="1231"/>
      <c r="AQ50" s="1231"/>
      <c r="AR50" s="1231"/>
      <c r="AS50" s="1231"/>
      <c r="AT50" s="1231"/>
      <c r="AU50" s="1231"/>
      <c r="AV50" s="1231"/>
      <c r="AW50" s="1231"/>
      <c r="AX50" s="1231"/>
      <c r="AY50" s="1231"/>
      <c r="AZ50" s="1231"/>
      <c r="BA50" s="1231"/>
      <c r="BB50" s="1231"/>
      <c r="BC50" s="1231"/>
      <c r="BD50" s="1231"/>
      <c r="BE50" s="1231"/>
      <c r="BF50" s="1231"/>
    </row>
    <row r="51" spans="1:58">
      <c r="A51" s="2002"/>
      <c r="B51" s="2000"/>
      <c r="C51" s="1962"/>
      <c r="D51" s="1963"/>
      <c r="E51" s="1963"/>
      <c r="F51" s="1963"/>
      <c r="G51" s="1963"/>
      <c r="H51" s="1960"/>
      <c r="I51" s="1960"/>
      <c r="J51" s="1959"/>
      <c r="K51" s="1961"/>
      <c r="L51" s="1959"/>
      <c r="M51" s="1252" t="s">
        <v>1509</v>
      </c>
      <c r="N51" s="1246">
        <v>16</v>
      </c>
      <c r="O51" s="1246">
        <v>1</v>
      </c>
      <c r="P51" s="1246">
        <v>5</v>
      </c>
      <c r="Q51" s="1246">
        <v>1</v>
      </c>
      <c r="R51" s="1246">
        <v>0</v>
      </c>
      <c r="S51" s="1246">
        <v>0</v>
      </c>
      <c r="T51" s="1246">
        <v>0</v>
      </c>
      <c r="U51" s="1246">
        <v>0</v>
      </c>
      <c r="V51" s="1246">
        <v>6</v>
      </c>
      <c r="W51" s="1242">
        <v>3</v>
      </c>
      <c r="X51" s="1231"/>
      <c r="Y51" s="1231"/>
      <c r="Z51" s="1231"/>
      <c r="AA51" s="1231"/>
      <c r="AB51" s="1231"/>
      <c r="AC51" s="1231"/>
      <c r="AD51" s="1231"/>
      <c r="AE51" s="1231"/>
      <c r="AF51" s="1231"/>
      <c r="AG51" s="1231"/>
      <c r="AH51" s="1231"/>
      <c r="AI51" s="1231"/>
      <c r="AJ51" s="1231"/>
      <c r="AK51" s="1231"/>
      <c r="AL51" s="1231"/>
      <c r="AM51" s="1231"/>
      <c r="AN51" s="1231"/>
      <c r="AO51" s="1231"/>
      <c r="AP51" s="1231"/>
      <c r="AQ51" s="1231"/>
      <c r="AR51" s="1231"/>
      <c r="AS51" s="1231"/>
      <c r="AT51" s="1231"/>
      <c r="AU51" s="1231"/>
      <c r="AV51" s="1231"/>
      <c r="AW51" s="1231"/>
      <c r="AX51" s="1231"/>
      <c r="AY51" s="1231"/>
      <c r="AZ51" s="1231"/>
      <c r="BA51" s="1231"/>
      <c r="BB51" s="1231"/>
      <c r="BC51" s="1231"/>
      <c r="BD51" s="1231"/>
      <c r="BE51" s="1231"/>
      <c r="BF51" s="1231"/>
    </row>
    <row r="52" spans="1:58">
      <c r="A52" s="2002"/>
      <c r="B52" s="1964" t="s">
        <v>1554</v>
      </c>
      <c r="C52" s="1962">
        <v>1</v>
      </c>
      <c r="D52" s="1960">
        <v>0</v>
      </c>
      <c r="E52" s="1960">
        <v>0</v>
      </c>
      <c r="F52" s="1960">
        <v>0</v>
      </c>
      <c r="G52" s="1960">
        <v>0</v>
      </c>
      <c r="H52" s="1960">
        <v>0</v>
      </c>
      <c r="I52" s="1960">
        <v>1</v>
      </c>
      <c r="J52" s="1959">
        <v>4</v>
      </c>
      <c r="K52" s="1961">
        <v>0</v>
      </c>
      <c r="L52" s="1959">
        <v>1</v>
      </c>
      <c r="M52" s="1252" t="s">
        <v>227</v>
      </c>
      <c r="N52" s="1246">
        <v>15</v>
      </c>
      <c r="O52" s="1246">
        <v>1</v>
      </c>
      <c r="P52" s="1246">
        <v>4</v>
      </c>
      <c r="Q52" s="1246">
        <v>0</v>
      </c>
      <c r="R52" s="1246">
        <v>0</v>
      </c>
      <c r="S52" s="1246">
        <v>0</v>
      </c>
      <c r="T52" s="1246">
        <v>0</v>
      </c>
      <c r="U52" s="1246">
        <v>1</v>
      </c>
      <c r="V52" s="1246">
        <v>5</v>
      </c>
      <c r="W52" s="1242">
        <v>4</v>
      </c>
      <c r="X52" s="1231"/>
      <c r="Y52" s="1231"/>
      <c r="Z52" s="1231"/>
      <c r="AA52" s="1231"/>
      <c r="AB52" s="1231"/>
      <c r="AC52" s="1231"/>
      <c r="AD52" s="1231"/>
      <c r="AE52" s="1231"/>
      <c r="AF52" s="1231"/>
      <c r="AG52" s="1231"/>
      <c r="AH52" s="1231"/>
      <c r="AI52" s="1231"/>
      <c r="AJ52" s="1231"/>
      <c r="AK52" s="1231"/>
      <c r="AL52" s="1231"/>
      <c r="AM52" s="1231"/>
      <c r="AN52" s="1231"/>
      <c r="AO52" s="1231"/>
      <c r="AP52" s="1231"/>
      <c r="AQ52" s="1231"/>
      <c r="AR52" s="1231"/>
      <c r="AS52" s="1231"/>
      <c r="AT52" s="1231"/>
      <c r="AU52" s="1231"/>
      <c r="AV52" s="1231"/>
      <c r="AW52" s="1231"/>
      <c r="AX52" s="1231"/>
      <c r="AY52" s="1231"/>
      <c r="AZ52" s="1231"/>
      <c r="BA52" s="1231"/>
      <c r="BB52" s="1231"/>
      <c r="BC52" s="1231"/>
      <c r="BD52" s="1231"/>
      <c r="BE52" s="1231"/>
      <c r="BF52" s="1231"/>
    </row>
    <row r="53" spans="1:58">
      <c r="A53" s="2002"/>
      <c r="B53" s="1965"/>
      <c r="C53" s="1962"/>
      <c r="D53" s="1960"/>
      <c r="E53" s="1960"/>
      <c r="F53" s="1960"/>
      <c r="G53" s="1960"/>
      <c r="H53" s="1960"/>
      <c r="I53" s="1960"/>
      <c r="J53" s="1959"/>
      <c r="K53" s="1961"/>
      <c r="L53" s="1959"/>
      <c r="M53" s="1252" t="s">
        <v>49</v>
      </c>
      <c r="N53" s="1246">
        <v>0</v>
      </c>
      <c r="O53" s="1246">
        <v>0</v>
      </c>
      <c r="P53" s="1246">
        <v>0</v>
      </c>
      <c r="Q53" s="1246">
        <v>0</v>
      </c>
      <c r="R53" s="1246">
        <v>0</v>
      </c>
      <c r="S53" s="1246">
        <v>0</v>
      </c>
      <c r="T53" s="1246">
        <v>0</v>
      </c>
      <c r="U53" s="1246">
        <v>0</v>
      </c>
      <c r="V53" s="1246">
        <v>0</v>
      </c>
      <c r="W53" s="1242">
        <v>0</v>
      </c>
      <c r="X53" s="1231"/>
      <c r="Y53" s="1231"/>
      <c r="Z53" s="1231"/>
      <c r="AA53" s="1231"/>
      <c r="AB53" s="1231"/>
      <c r="AC53" s="1231"/>
      <c r="AD53" s="1231"/>
      <c r="AE53" s="1231"/>
      <c r="AF53" s="1231"/>
      <c r="AG53" s="1231"/>
      <c r="AH53" s="1231"/>
      <c r="AI53" s="1231"/>
      <c r="AJ53" s="1231"/>
      <c r="AK53" s="1231"/>
      <c r="AL53" s="1231"/>
      <c r="AM53" s="1231"/>
      <c r="AN53" s="1231"/>
      <c r="AO53" s="1231"/>
      <c r="AP53" s="1231"/>
      <c r="AQ53" s="1231"/>
      <c r="AR53" s="1231"/>
      <c r="AS53" s="1231"/>
      <c r="AT53" s="1231"/>
      <c r="AU53" s="1231"/>
      <c r="AV53" s="1231"/>
      <c r="AW53" s="1231"/>
      <c r="AX53" s="1231"/>
      <c r="AY53" s="1231"/>
      <c r="AZ53" s="1231"/>
      <c r="BA53" s="1231"/>
      <c r="BB53" s="1231"/>
      <c r="BC53" s="1231"/>
      <c r="BD53" s="1231"/>
      <c r="BE53" s="1231"/>
      <c r="BF53" s="1231"/>
    </row>
    <row r="54" spans="1:58">
      <c r="A54" s="2002"/>
      <c r="B54" s="1966"/>
      <c r="C54" s="1962"/>
      <c r="D54" s="1960"/>
      <c r="E54" s="1960"/>
      <c r="F54" s="1960"/>
      <c r="G54" s="1960"/>
      <c r="H54" s="1960"/>
      <c r="I54" s="1960"/>
      <c r="J54" s="1959"/>
      <c r="K54" s="1961"/>
      <c r="L54" s="1959"/>
      <c r="M54" s="1252" t="s">
        <v>1509</v>
      </c>
      <c r="N54" s="1246">
        <v>15</v>
      </c>
      <c r="O54" s="1246">
        <v>1</v>
      </c>
      <c r="P54" s="1246">
        <v>4</v>
      </c>
      <c r="Q54" s="1246">
        <v>0</v>
      </c>
      <c r="R54" s="1246">
        <v>0</v>
      </c>
      <c r="S54" s="1246">
        <v>0</v>
      </c>
      <c r="T54" s="1246">
        <v>0</v>
      </c>
      <c r="U54" s="1246">
        <v>1</v>
      </c>
      <c r="V54" s="1246">
        <v>5</v>
      </c>
      <c r="W54" s="1242">
        <v>4</v>
      </c>
      <c r="X54" s="1231"/>
      <c r="Y54" s="1231"/>
      <c r="Z54" s="1231"/>
      <c r="AA54" s="1231"/>
      <c r="AB54" s="1231"/>
      <c r="AC54" s="1231"/>
      <c r="AD54" s="1231"/>
      <c r="AE54" s="1231"/>
      <c r="AF54" s="1231"/>
      <c r="AG54" s="1231"/>
      <c r="AH54" s="1231"/>
      <c r="AI54" s="1231"/>
      <c r="AJ54" s="1231"/>
      <c r="AK54" s="1231"/>
      <c r="AL54" s="1231"/>
      <c r="AM54" s="1231"/>
      <c r="AN54" s="1231"/>
      <c r="AO54" s="1231"/>
      <c r="AP54" s="1231"/>
      <c r="AQ54" s="1231"/>
      <c r="AR54" s="1231"/>
      <c r="AS54" s="1231"/>
      <c r="AT54" s="1231"/>
      <c r="AU54" s="1231"/>
      <c r="AV54" s="1231"/>
      <c r="AW54" s="1231"/>
      <c r="AX54" s="1231"/>
      <c r="AY54" s="1231"/>
      <c r="AZ54" s="1231"/>
      <c r="BA54" s="1231"/>
      <c r="BB54" s="1231"/>
      <c r="BC54" s="1231"/>
      <c r="BD54" s="1231"/>
      <c r="BE54" s="1231"/>
      <c r="BF54" s="1231"/>
    </row>
    <row r="55" spans="1:58">
      <c r="A55" s="2002"/>
      <c r="B55" s="1964" t="s">
        <v>1555</v>
      </c>
      <c r="C55" s="1962">
        <v>1</v>
      </c>
      <c r="D55" s="1960">
        <v>0</v>
      </c>
      <c r="E55" s="1960">
        <v>0</v>
      </c>
      <c r="F55" s="1960">
        <v>1</v>
      </c>
      <c r="G55" s="1960">
        <v>0</v>
      </c>
      <c r="H55" s="1960">
        <v>0</v>
      </c>
      <c r="I55" s="1960">
        <v>0</v>
      </c>
      <c r="J55" s="1959">
        <v>1</v>
      </c>
      <c r="K55" s="1961">
        <v>0</v>
      </c>
      <c r="L55" s="1959">
        <v>1</v>
      </c>
      <c r="M55" s="1252" t="s">
        <v>227</v>
      </c>
      <c r="N55" s="1246">
        <v>31</v>
      </c>
      <c r="O55" s="1246">
        <v>1</v>
      </c>
      <c r="P55" s="1246">
        <v>6</v>
      </c>
      <c r="Q55" s="1246">
        <v>1</v>
      </c>
      <c r="R55" s="1246">
        <v>0</v>
      </c>
      <c r="S55" s="1246">
        <v>0</v>
      </c>
      <c r="T55" s="1246">
        <v>1</v>
      </c>
      <c r="U55" s="1246">
        <v>1</v>
      </c>
      <c r="V55" s="1246">
        <v>10</v>
      </c>
      <c r="W55" s="1242">
        <v>11</v>
      </c>
      <c r="X55" s="1231"/>
      <c r="Y55" s="1231"/>
      <c r="Z55" s="1231"/>
      <c r="AA55" s="1231"/>
      <c r="AB55" s="1231"/>
      <c r="AC55" s="1231"/>
      <c r="AD55" s="1231"/>
      <c r="AE55" s="1231"/>
      <c r="AF55" s="1231"/>
      <c r="AG55" s="1231"/>
      <c r="AH55" s="1231"/>
      <c r="AI55" s="1231"/>
      <c r="AJ55" s="1231"/>
      <c r="AK55" s="1231"/>
      <c r="AL55" s="1231"/>
      <c r="AM55" s="1231"/>
      <c r="AN55" s="1231"/>
      <c r="AO55" s="1231"/>
      <c r="AP55" s="1231"/>
      <c r="AQ55" s="1231"/>
      <c r="AR55" s="1231"/>
      <c r="AS55" s="1231"/>
      <c r="AT55" s="1231"/>
      <c r="AU55" s="1231"/>
      <c r="AV55" s="1231"/>
      <c r="AW55" s="1231"/>
      <c r="AX55" s="1231"/>
      <c r="AY55" s="1231"/>
      <c r="AZ55" s="1231"/>
      <c r="BA55" s="1231"/>
      <c r="BB55" s="1231"/>
      <c r="BC55" s="1231"/>
      <c r="BD55" s="1231"/>
      <c r="BE55" s="1231"/>
      <c r="BF55" s="1231"/>
    </row>
    <row r="56" spans="1:58">
      <c r="A56" s="2002"/>
      <c r="B56" s="1965"/>
      <c r="C56" s="1962"/>
      <c r="D56" s="1960"/>
      <c r="E56" s="1960"/>
      <c r="F56" s="1960"/>
      <c r="G56" s="1960"/>
      <c r="H56" s="1960"/>
      <c r="I56" s="1960"/>
      <c r="J56" s="1959"/>
      <c r="K56" s="1961"/>
      <c r="L56" s="1959"/>
      <c r="M56" s="1252" t="s">
        <v>49</v>
      </c>
      <c r="N56" s="1246">
        <v>5</v>
      </c>
      <c r="O56" s="1246">
        <v>0</v>
      </c>
      <c r="P56" s="1246">
        <v>0</v>
      </c>
      <c r="Q56" s="1246">
        <v>1</v>
      </c>
      <c r="R56" s="1246">
        <v>0</v>
      </c>
      <c r="S56" s="1246">
        <v>0</v>
      </c>
      <c r="T56" s="1246">
        <v>1</v>
      </c>
      <c r="U56" s="1246">
        <v>0</v>
      </c>
      <c r="V56" s="1246">
        <v>0</v>
      </c>
      <c r="W56" s="1242">
        <v>3</v>
      </c>
      <c r="X56" s="1231"/>
      <c r="Y56" s="1231"/>
      <c r="Z56" s="1231"/>
      <c r="AA56" s="1231"/>
      <c r="AB56" s="1231"/>
      <c r="AC56" s="1231"/>
      <c r="AD56" s="1231"/>
      <c r="AE56" s="1231"/>
      <c r="AF56" s="1231"/>
      <c r="AG56" s="1231"/>
      <c r="AH56" s="1231"/>
      <c r="AI56" s="1231"/>
      <c r="AJ56" s="1231"/>
      <c r="AK56" s="1231"/>
      <c r="AL56" s="1231"/>
      <c r="AM56" s="1231"/>
      <c r="AN56" s="1231"/>
      <c r="AO56" s="1231"/>
      <c r="AP56" s="1231"/>
      <c r="AQ56" s="1231"/>
      <c r="AR56" s="1231"/>
      <c r="AS56" s="1231"/>
      <c r="AT56" s="1231"/>
      <c r="AU56" s="1231"/>
      <c r="AV56" s="1231"/>
      <c r="AW56" s="1231"/>
      <c r="AX56" s="1231"/>
      <c r="AY56" s="1231"/>
      <c r="AZ56" s="1231"/>
      <c r="BA56" s="1231"/>
      <c r="BB56" s="1231"/>
      <c r="BC56" s="1231"/>
      <c r="BD56" s="1231"/>
      <c r="BE56" s="1231"/>
      <c r="BF56" s="1231"/>
    </row>
    <row r="57" spans="1:58">
      <c r="A57" s="2002"/>
      <c r="B57" s="1966"/>
      <c r="C57" s="1962"/>
      <c r="D57" s="1960"/>
      <c r="E57" s="1960"/>
      <c r="F57" s="1960"/>
      <c r="G57" s="1960"/>
      <c r="H57" s="1960"/>
      <c r="I57" s="1960"/>
      <c r="J57" s="1959"/>
      <c r="K57" s="1961"/>
      <c r="L57" s="1959"/>
      <c r="M57" s="1252" t="s">
        <v>1509</v>
      </c>
      <c r="N57" s="1246">
        <v>26</v>
      </c>
      <c r="O57" s="1246">
        <v>1</v>
      </c>
      <c r="P57" s="1246">
        <v>6</v>
      </c>
      <c r="Q57" s="1246">
        <v>0</v>
      </c>
      <c r="R57" s="1246">
        <v>0</v>
      </c>
      <c r="S57" s="1246">
        <v>0</v>
      </c>
      <c r="T57" s="1246">
        <v>0</v>
      </c>
      <c r="U57" s="1246">
        <v>1</v>
      </c>
      <c r="V57" s="1246">
        <v>10</v>
      </c>
      <c r="W57" s="1242">
        <v>8</v>
      </c>
      <c r="X57" s="1231"/>
      <c r="Y57" s="1231"/>
      <c r="Z57" s="1231"/>
      <c r="AA57" s="1231"/>
      <c r="AB57" s="1231"/>
      <c r="AC57" s="1231"/>
      <c r="AD57" s="1231"/>
      <c r="AE57" s="1231"/>
      <c r="AF57" s="1231"/>
      <c r="AG57" s="1231"/>
      <c r="AH57" s="1231"/>
      <c r="AI57" s="1231"/>
      <c r="AJ57" s="1231"/>
      <c r="AK57" s="1231"/>
      <c r="AL57" s="1231"/>
      <c r="AM57" s="1231"/>
      <c r="AN57" s="1231"/>
      <c r="AO57" s="1231"/>
      <c r="AP57" s="1231"/>
      <c r="AQ57" s="1231"/>
      <c r="AR57" s="1231"/>
      <c r="AS57" s="1231"/>
      <c r="AT57" s="1231"/>
      <c r="AU57" s="1231"/>
      <c r="AV57" s="1231"/>
      <c r="AW57" s="1231"/>
      <c r="AX57" s="1231"/>
      <c r="AY57" s="1231"/>
      <c r="AZ57" s="1231"/>
      <c r="BA57" s="1231"/>
      <c r="BB57" s="1231"/>
      <c r="BC57" s="1231"/>
      <c r="BD57" s="1231"/>
      <c r="BE57" s="1231"/>
      <c r="BF57" s="1231"/>
    </row>
    <row r="58" spans="1:58">
      <c r="A58" s="2002"/>
      <c r="B58" s="1964" t="s">
        <v>1556</v>
      </c>
      <c r="C58" s="1962">
        <v>1</v>
      </c>
      <c r="D58" s="1960">
        <v>1</v>
      </c>
      <c r="E58" s="1960">
        <v>0</v>
      </c>
      <c r="F58" s="1960">
        <v>0</v>
      </c>
      <c r="G58" s="1960">
        <v>0</v>
      </c>
      <c r="H58" s="1960">
        <v>0</v>
      </c>
      <c r="I58" s="1960">
        <v>0</v>
      </c>
      <c r="J58" s="1959">
        <v>0</v>
      </c>
      <c r="K58" s="1961">
        <v>0</v>
      </c>
      <c r="L58" s="1959">
        <v>1</v>
      </c>
      <c r="M58" s="1252" t="s">
        <v>227</v>
      </c>
      <c r="N58" s="1246">
        <v>17</v>
      </c>
      <c r="O58" s="1246">
        <v>1</v>
      </c>
      <c r="P58" s="1246">
        <v>2</v>
      </c>
      <c r="Q58" s="1246">
        <v>0</v>
      </c>
      <c r="R58" s="1246">
        <v>0</v>
      </c>
      <c r="S58" s="1246">
        <v>0</v>
      </c>
      <c r="T58" s="1246">
        <v>0</v>
      </c>
      <c r="U58" s="1246">
        <v>1</v>
      </c>
      <c r="V58" s="1246">
        <v>13</v>
      </c>
      <c r="W58" s="1242">
        <v>0</v>
      </c>
      <c r="X58" s="1231"/>
      <c r="Y58" s="1231"/>
      <c r="Z58" s="1231"/>
      <c r="AA58" s="1231"/>
      <c r="AB58" s="1231"/>
      <c r="AC58" s="1231"/>
      <c r="AD58" s="1231"/>
      <c r="AE58" s="1231"/>
      <c r="AF58" s="1231"/>
      <c r="AG58" s="1231"/>
      <c r="AH58" s="1231"/>
      <c r="AI58" s="1231"/>
      <c r="AJ58" s="1231"/>
      <c r="AK58" s="1231"/>
      <c r="AL58" s="1231"/>
      <c r="AM58" s="1231"/>
      <c r="AN58" s="1231"/>
      <c r="AO58" s="1231"/>
      <c r="AP58" s="1231"/>
      <c r="AQ58" s="1231"/>
      <c r="AR58" s="1231"/>
      <c r="AS58" s="1231"/>
      <c r="AT58" s="1231"/>
      <c r="AU58" s="1231"/>
      <c r="AV58" s="1231"/>
      <c r="AW58" s="1231"/>
      <c r="AX58" s="1231"/>
      <c r="AY58" s="1231"/>
      <c r="AZ58" s="1231"/>
      <c r="BA58" s="1231"/>
      <c r="BB58" s="1231"/>
      <c r="BC58" s="1231"/>
      <c r="BD58" s="1231"/>
      <c r="BE58" s="1231"/>
      <c r="BF58" s="1231"/>
    </row>
    <row r="59" spans="1:58">
      <c r="A59" s="2002"/>
      <c r="B59" s="1965"/>
      <c r="C59" s="1962"/>
      <c r="D59" s="1960"/>
      <c r="E59" s="1960"/>
      <c r="F59" s="1960"/>
      <c r="G59" s="1960"/>
      <c r="H59" s="1960"/>
      <c r="I59" s="1960"/>
      <c r="J59" s="1959"/>
      <c r="K59" s="1961"/>
      <c r="L59" s="1959"/>
      <c r="M59" s="1252" t="s">
        <v>49</v>
      </c>
      <c r="N59" s="1246">
        <v>1</v>
      </c>
      <c r="O59" s="1246">
        <v>0</v>
      </c>
      <c r="P59" s="1246">
        <v>0</v>
      </c>
      <c r="Q59" s="1246">
        <v>0</v>
      </c>
      <c r="R59" s="1246">
        <v>0</v>
      </c>
      <c r="S59" s="1246">
        <v>0</v>
      </c>
      <c r="T59" s="1246">
        <v>0</v>
      </c>
      <c r="U59" s="1246">
        <v>1</v>
      </c>
      <c r="V59" s="1246">
        <v>0</v>
      </c>
      <c r="W59" s="1242">
        <v>0</v>
      </c>
      <c r="X59" s="1231"/>
      <c r="Y59" s="1231"/>
      <c r="Z59" s="1231"/>
      <c r="AA59" s="1231"/>
      <c r="AB59" s="1231"/>
      <c r="AC59" s="1231"/>
      <c r="AD59" s="1231"/>
      <c r="AE59" s="1231"/>
      <c r="AF59" s="1231"/>
      <c r="AG59" s="1231"/>
      <c r="AH59" s="1231"/>
      <c r="AI59" s="1231"/>
      <c r="AJ59" s="1231"/>
      <c r="AK59" s="1231"/>
      <c r="AL59" s="1231"/>
      <c r="AM59" s="1231"/>
      <c r="AN59" s="1231"/>
      <c r="AO59" s="1231"/>
      <c r="AP59" s="1231"/>
      <c r="AQ59" s="1231"/>
      <c r="AR59" s="1231"/>
      <c r="AS59" s="1231"/>
      <c r="AT59" s="1231"/>
      <c r="AU59" s="1231"/>
      <c r="AV59" s="1231"/>
      <c r="AW59" s="1231"/>
      <c r="AX59" s="1231"/>
      <c r="AY59" s="1231"/>
      <c r="AZ59" s="1231"/>
      <c r="BA59" s="1231"/>
      <c r="BB59" s="1231"/>
      <c r="BC59" s="1231"/>
      <c r="BD59" s="1231"/>
      <c r="BE59" s="1231"/>
      <c r="BF59" s="1231"/>
    </row>
    <row r="60" spans="1:58">
      <c r="A60" s="2002"/>
      <c r="B60" s="1966"/>
      <c r="C60" s="1962"/>
      <c r="D60" s="1960"/>
      <c r="E60" s="1960"/>
      <c r="F60" s="1960"/>
      <c r="G60" s="1960"/>
      <c r="H60" s="1960"/>
      <c r="I60" s="1960"/>
      <c r="J60" s="1959"/>
      <c r="K60" s="1961"/>
      <c r="L60" s="1959"/>
      <c r="M60" s="1252" t="s">
        <v>1509</v>
      </c>
      <c r="N60" s="1246">
        <v>16</v>
      </c>
      <c r="O60" s="1246">
        <v>1</v>
      </c>
      <c r="P60" s="1246">
        <v>2</v>
      </c>
      <c r="Q60" s="1246">
        <v>0</v>
      </c>
      <c r="R60" s="1246">
        <v>0</v>
      </c>
      <c r="S60" s="1246">
        <v>0</v>
      </c>
      <c r="T60" s="1246">
        <v>0</v>
      </c>
      <c r="U60" s="1246">
        <v>0</v>
      </c>
      <c r="V60" s="1246">
        <v>13</v>
      </c>
      <c r="W60" s="1242">
        <v>0</v>
      </c>
      <c r="X60" s="1231"/>
      <c r="Y60" s="1231"/>
      <c r="Z60" s="1231"/>
      <c r="AA60" s="1231"/>
      <c r="AB60" s="1231"/>
      <c r="AC60" s="1231"/>
      <c r="AD60" s="1231"/>
      <c r="AE60" s="1231"/>
      <c r="AF60" s="1231"/>
      <c r="AG60" s="1231"/>
      <c r="AH60" s="1231"/>
      <c r="AI60" s="1231"/>
      <c r="AJ60" s="1231"/>
      <c r="AK60" s="1231"/>
      <c r="AL60" s="1231"/>
      <c r="AM60" s="1231"/>
      <c r="AN60" s="1231"/>
      <c r="AO60" s="1231"/>
      <c r="AP60" s="1231"/>
      <c r="AQ60" s="1231"/>
      <c r="AR60" s="1231"/>
      <c r="AS60" s="1231"/>
      <c r="AT60" s="1231"/>
      <c r="AU60" s="1231"/>
      <c r="AV60" s="1231"/>
      <c r="AW60" s="1231"/>
      <c r="AX60" s="1231"/>
      <c r="AY60" s="1231"/>
      <c r="AZ60" s="1231"/>
      <c r="BA60" s="1231"/>
      <c r="BB60" s="1231"/>
      <c r="BC60" s="1231"/>
      <c r="BD60" s="1231"/>
      <c r="BE60" s="1231"/>
      <c r="BF60" s="1231"/>
    </row>
    <row r="61" spans="1:58">
      <c r="A61" s="2002"/>
      <c r="B61" s="1964" t="s">
        <v>1557</v>
      </c>
      <c r="C61" s="1955">
        <v>1</v>
      </c>
      <c r="D61" s="1957">
        <v>0</v>
      </c>
      <c r="E61" s="1957">
        <v>0</v>
      </c>
      <c r="F61" s="1957">
        <v>0</v>
      </c>
      <c r="G61" s="1957">
        <v>0</v>
      </c>
      <c r="H61" s="1957">
        <v>0</v>
      </c>
      <c r="I61" s="1957">
        <v>1</v>
      </c>
      <c r="J61" s="1956">
        <v>1</v>
      </c>
      <c r="K61" s="1958">
        <v>0</v>
      </c>
      <c r="L61" s="1956">
        <v>1</v>
      </c>
      <c r="M61" s="1252" t="s">
        <v>227</v>
      </c>
      <c r="N61" s="1246">
        <v>14</v>
      </c>
      <c r="O61" s="1246">
        <v>1</v>
      </c>
      <c r="P61" s="1246">
        <v>3</v>
      </c>
      <c r="Q61" s="1246">
        <v>0</v>
      </c>
      <c r="R61" s="1246">
        <v>0</v>
      </c>
      <c r="S61" s="1246">
        <v>1</v>
      </c>
      <c r="T61" s="1246">
        <v>0</v>
      </c>
      <c r="U61" s="1246">
        <v>1</v>
      </c>
      <c r="V61" s="1246">
        <v>7</v>
      </c>
      <c r="W61" s="1242">
        <v>1</v>
      </c>
      <c r="X61" s="1231"/>
      <c r="Y61" s="1231"/>
      <c r="Z61" s="1231"/>
      <c r="AA61" s="1231"/>
      <c r="AB61" s="1231"/>
      <c r="AC61" s="1231"/>
      <c r="AD61" s="1231"/>
      <c r="AE61" s="1231"/>
      <c r="AF61" s="1231"/>
      <c r="AG61" s="1231"/>
      <c r="AH61" s="1231"/>
      <c r="AI61" s="1231"/>
      <c r="AJ61" s="1231"/>
      <c r="AK61" s="1231"/>
      <c r="AL61" s="1231"/>
      <c r="AM61" s="1231"/>
      <c r="AN61" s="1231"/>
      <c r="AO61" s="1231"/>
      <c r="AP61" s="1231"/>
      <c r="AQ61" s="1231"/>
      <c r="AR61" s="1231"/>
      <c r="AS61" s="1231"/>
      <c r="AT61" s="1231"/>
      <c r="AU61" s="1231"/>
      <c r="AV61" s="1231"/>
      <c r="AW61" s="1231"/>
      <c r="AX61" s="1231"/>
      <c r="AY61" s="1231"/>
      <c r="AZ61" s="1231"/>
      <c r="BA61" s="1231"/>
      <c r="BB61" s="1231"/>
      <c r="BC61" s="1231"/>
      <c r="BD61" s="1231"/>
      <c r="BE61" s="1231"/>
      <c r="BF61" s="1231"/>
    </row>
    <row r="62" spans="1:58">
      <c r="A62" s="2002"/>
      <c r="B62" s="1965"/>
      <c r="C62" s="1955"/>
      <c r="D62" s="1957"/>
      <c r="E62" s="1957"/>
      <c r="F62" s="1957"/>
      <c r="G62" s="1957"/>
      <c r="H62" s="1957"/>
      <c r="I62" s="1957"/>
      <c r="J62" s="1956"/>
      <c r="K62" s="1958"/>
      <c r="L62" s="1956"/>
      <c r="M62" s="1252" t="s">
        <v>49</v>
      </c>
      <c r="N62" s="1246">
        <v>0</v>
      </c>
      <c r="O62" s="1246">
        <v>0</v>
      </c>
      <c r="P62" s="1246">
        <v>0</v>
      </c>
      <c r="Q62" s="1246">
        <v>0</v>
      </c>
      <c r="R62" s="1246">
        <v>0</v>
      </c>
      <c r="S62" s="1246">
        <v>0</v>
      </c>
      <c r="T62" s="1246">
        <v>0</v>
      </c>
      <c r="U62" s="1246">
        <v>0</v>
      </c>
      <c r="V62" s="1246">
        <v>0</v>
      </c>
      <c r="W62" s="1242">
        <v>0</v>
      </c>
      <c r="X62" s="1231"/>
      <c r="Y62" s="1231"/>
      <c r="Z62" s="1231"/>
      <c r="AA62" s="1231"/>
      <c r="AB62" s="1231"/>
      <c r="AC62" s="1231"/>
      <c r="AD62" s="1231"/>
      <c r="AE62" s="1231"/>
      <c r="AF62" s="1231"/>
      <c r="AG62" s="1231"/>
      <c r="AH62" s="1231"/>
      <c r="AI62" s="1231"/>
      <c r="AJ62" s="1231"/>
      <c r="AK62" s="1231"/>
      <c r="AL62" s="1231"/>
      <c r="AM62" s="1231"/>
      <c r="AN62" s="1231"/>
      <c r="AO62" s="1231"/>
      <c r="AP62" s="1231"/>
      <c r="AQ62" s="1231"/>
      <c r="AR62" s="1231"/>
      <c r="AS62" s="1231"/>
      <c r="AT62" s="1231"/>
      <c r="AU62" s="1231"/>
      <c r="AV62" s="1231"/>
      <c r="AW62" s="1231"/>
      <c r="AX62" s="1231"/>
      <c r="AY62" s="1231"/>
      <c r="AZ62" s="1231"/>
      <c r="BA62" s="1231"/>
      <c r="BB62" s="1231"/>
      <c r="BC62" s="1231"/>
      <c r="BD62" s="1231"/>
      <c r="BE62" s="1231"/>
      <c r="BF62" s="1231"/>
    </row>
    <row r="63" spans="1:58">
      <c r="A63" s="2002"/>
      <c r="B63" s="1966"/>
      <c r="C63" s="1955"/>
      <c r="D63" s="1957"/>
      <c r="E63" s="1957"/>
      <c r="F63" s="1957"/>
      <c r="G63" s="1957"/>
      <c r="H63" s="1957"/>
      <c r="I63" s="1957"/>
      <c r="J63" s="1956"/>
      <c r="K63" s="1958"/>
      <c r="L63" s="1956"/>
      <c r="M63" s="1252" t="s">
        <v>1509</v>
      </c>
      <c r="N63" s="1246">
        <v>14</v>
      </c>
      <c r="O63" s="1246">
        <v>1</v>
      </c>
      <c r="P63" s="1246">
        <v>3</v>
      </c>
      <c r="Q63" s="1246">
        <v>0</v>
      </c>
      <c r="R63" s="1246">
        <v>0</v>
      </c>
      <c r="S63" s="1246">
        <v>1</v>
      </c>
      <c r="T63" s="1246">
        <v>0</v>
      </c>
      <c r="U63" s="1246">
        <v>1</v>
      </c>
      <c r="V63" s="1246">
        <v>7</v>
      </c>
      <c r="W63" s="1242">
        <v>1</v>
      </c>
      <c r="X63" s="1231"/>
      <c r="Y63" s="1231"/>
      <c r="Z63" s="1231"/>
      <c r="AA63" s="1231"/>
      <c r="AB63" s="1231"/>
      <c r="AC63" s="1231"/>
      <c r="AD63" s="1231"/>
      <c r="AE63" s="1231"/>
      <c r="AF63" s="1231"/>
      <c r="AG63" s="1231"/>
      <c r="AH63" s="1231"/>
      <c r="AI63" s="1231"/>
      <c r="AJ63" s="1231"/>
      <c r="AK63" s="1231"/>
      <c r="AL63" s="1231"/>
      <c r="AM63" s="1231"/>
      <c r="AN63" s="1231"/>
      <c r="AO63" s="1231"/>
      <c r="AP63" s="1231"/>
      <c r="AQ63" s="1231"/>
      <c r="AR63" s="1231"/>
      <c r="AS63" s="1231"/>
      <c r="AT63" s="1231"/>
      <c r="AU63" s="1231"/>
      <c r="AV63" s="1231"/>
      <c r="AW63" s="1231"/>
      <c r="AX63" s="1231"/>
      <c r="AY63" s="1231"/>
      <c r="AZ63" s="1231"/>
      <c r="BA63" s="1231"/>
      <c r="BB63" s="1231"/>
      <c r="BC63" s="1231"/>
      <c r="BD63" s="1231"/>
      <c r="BE63" s="1231"/>
      <c r="BF63" s="1231"/>
    </row>
    <row r="64" spans="1:58">
      <c r="A64" s="2002"/>
      <c r="B64" s="1967" t="s">
        <v>1558</v>
      </c>
      <c r="C64" s="1955">
        <v>1</v>
      </c>
      <c r="D64" s="1957">
        <v>0</v>
      </c>
      <c r="E64" s="1957">
        <v>0</v>
      </c>
      <c r="F64" s="1957">
        <v>0</v>
      </c>
      <c r="G64" s="1957">
        <v>0</v>
      </c>
      <c r="H64" s="1957">
        <v>0</v>
      </c>
      <c r="I64" s="1957">
        <v>1</v>
      </c>
      <c r="J64" s="1956">
        <v>0</v>
      </c>
      <c r="K64" s="1958">
        <v>0</v>
      </c>
      <c r="L64" s="1956">
        <v>1</v>
      </c>
      <c r="M64" s="1255" t="s">
        <v>227</v>
      </c>
      <c r="N64" s="1246">
        <v>21</v>
      </c>
      <c r="O64" s="1246">
        <v>1</v>
      </c>
      <c r="P64" s="1246">
        <v>2</v>
      </c>
      <c r="Q64" s="1246">
        <v>0</v>
      </c>
      <c r="R64" s="1246">
        <v>0</v>
      </c>
      <c r="S64" s="1246">
        <v>0</v>
      </c>
      <c r="T64" s="1246">
        <v>0</v>
      </c>
      <c r="U64" s="1246">
        <v>3</v>
      </c>
      <c r="V64" s="1246">
        <v>13</v>
      </c>
      <c r="W64" s="1242">
        <v>2</v>
      </c>
      <c r="X64" s="1231"/>
      <c r="Y64" s="1231"/>
      <c r="Z64" s="1231"/>
      <c r="AA64" s="1231"/>
      <c r="AB64" s="1231"/>
      <c r="AC64" s="1231"/>
      <c r="AD64" s="1231"/>
      <c r="AE64" s="1231"/>
      <c r="AF64" s="1231"/>
      <c r="AG64" s="1231"/>
      <c r="AH64" s="1231"/>
      <c r="AI64" s="1231"/>
      <c r="AJ64" s="1231"/>
      <c r="AK64" s="1231"/>
      <c r="AL64" s="1231"/>
      <c r="AM64" s="1231"/>
      <c r="AN64" s="1231"/>
      <c r="AO64" s="1231"/>
      <c r="AP64" s="1231"/>
      <c r="AQ64" s="1231"/>
      <c r="AR64" s="1231"/>
      <c r="AS64" s="1231"/>
      <c r="AT64" s="1231"/>
      <c r="AU64" s="1231"/>
      <c r="AV64" s="1231"/>
      <c r="AW64" s="1231"/>
      <c r="AX64" s="1231"/>
      <c r="AY64" s="1231"/>
      <c r="AZ64" s="1231"/>
      <c r="BA64" s="1231"/>
      <c r="BB64" s="1231"/>
      <c r="BC64" s="1231"/>
      <c r="BD64" s="1231"/>
      <c r="BE64" s="1231"/>
      <c r="BF64" s="1231"/>
    </row>
    <row r="65" spans="1:58">
      <c r="A65" s="2002"/>
      <c r="B65" s="1968"/>
      <c r="C65" s="1955"/>
      <c r="D65" s="1957"/>
      <c r="E65" s="1957"/>
      <c r="F65" s="1957"/>
      <c r="G65" s="1957"/>
      <c r="H65" s="1957"/>
      <c r="I65" s="1957"/>
      <c r="J65" s="1956"/>
      <c r="K65" s="1958"/>
      <c r="L65" s="1956"/>
      <c r="M65" s="1255" t="s">
        <v>49</v>
      </c>
      <c r="N65" s="1246">
        <v>1</v>
      </c>
      <c r="O65" s="1246">
        <v>0</v>
      </c>
      <c r="P65" s="1246">
        <v>0</v>
      </c>
      <c r="Q65" s="1246">
        <v>0</v>
      </c>
      <c r="R65" s="1246">
        <v>0</v>
      </c>
      <c r="S65" s="1246">
        <v>0</v>
      </c>
      <c r="T65" s="1246">
        <v>0</v>
      </c>
      <c r="U65" s="1246">
        <v>0</v>
      </c>
      <c r="V65" s="1246">
        <v>0</v>
      </c>
      <c r="W65" s="1242">
        <v>1</v>
      </c>
      <c r="X65" s="1231"/>
      <c r="Y65" s="1231"/>
      <c r="Z65" s="1231"/>
      <c r="AA65" s="1231"/>
      <c r="AB65" s="1231"/>
      <c r="AC65" s="1231"/>
      <c r="AD65" s="1231"/>
      <c r="AE65" s="1231"/>
      <c r="AF65" s="1231"/>
      <c r="AG65" s="1231"/>
      <c r="AH65" s="1231"/>
      <c r="AI65" s="1231"/>
      <c r="AJ65" s="1231"/>
      <c r="AK65" s="1231"/>
      <c r="AL65" s="1231"/>
      <c r="AM65" s="1231"/>
      <c r="AN65" s="1231"/>
      <c r="AO65" s="1231"/>
      <c r="AP65" s="1231"/>
      <c r="AQ65" s="1231"/>
      <c r="AR65" s="1231"/>
      <c r="AS65" s="1231"/>
      <c r="AT65" s="1231"/>
      <c r="AU65" s="1231"/>
      <c r="AV65" s="1231"/>
      <c r="AW65" s="1231"/>
      <c r="AX65" s="1231"/>
      <c r="AY65" s="1231"/>
      <c r="AZ65" s="1231"/>
      <c r="BA65" s="1231"/>
      <c r="BB65" s="1231"/>
      <c r="BC65" s="1231"/>
      <c r="BD65" s="1231"/>
      <c r="BE65" s="1231"/>
      <c r="BF65" s="1231"/>
    </row>
    <row r="66" spans="1:58">
      <c r="A66" s="2002"/>
      <c r="B66" s="1969"/>
      <c r="C66" s="1955"/>
      <c r="D66" s="1957"/>
      <c r="E66" s="1957"/>
      <c r="F66" s="1957"/>
      <c r="G66" s="1957"/>
      <c r="H66" s="1957"/>
      <c r="I66" s="1957"/>
      <c r="J66" s="1956"/>
      <c r="K66" s="1958"/>
      <c r="L66" s="1956"/>
      <c r="M66" s="1252" t="s">
        <v>1509</v>
      </c>
      <c r="N66" s="1246">
        <v>20</v>
      </c>
      <c r="O66" s="1246">
        <v>1</v>
      </c>
      <c r="P66" s="1246">
        <v>2</v>
      </c>
      <c r="Q66" s="1246">
        <v>0</v>
      </c>
      <c r="R66" s="1246">
        <v>0</v>
      </c>
      <c r="S66" s="1246">
        <v>0</v>
      </c>
      <c r="T66" s="1246">
        <v>0</v>
      </c>
      <c r="U66" s="1246">
        <v>3</v>
      </c>
      <c r="V66" s="1246">
        <v>13</v>
      </c>
      <c r="W66" s="1242">
        <v>1</v>
      </c>
      <c r="X66" s="1231"/>
      <c r="Y66" s="1231"/>
      <c r="Z66" s="1231"/>
      <c r="AA66" s="1231"/>
      <c r="AB66" s="1231"/>
      <c r="AC66" s="1231"/>
      <c r="AD66" s="1231"/>
      <c r="AE66" s="1231"/>
      <c r="AF66" s="1231"/>
      <c r="AG66" s="1231"/>
      <c r="AH66" s="1231"/>
      <c r="AI66" s="1231"/>
      <c r="AJ66" s="1231"/>
      <c r="AK66" s="1231"/>
      <c r="AL66" s="1231"/>
      <c r="AM66" s="1231"/>
      <c r="AN66" s="1231"/>
      <c r="AO66" s="1231"/>
      <c r="AP66" s="1231"/>
      <c r="AQ66" s="1231"/>
      <c r="AR66" s="1231"/>
      <c r="AS66" s="1231"/>
      <c r="AT66" s="1231"/>
      <c r="AU66" s="1231"/>
      <c r="AV66" s="1231"/>
      <c r="AW66" s="1231"/>
      <c r="AX66" s="1231"/>
      <c r="AY66" s="1231"/>
      <c r="AZ66" s="1231"/>
      <c r="BA66" s="1231"/>
      <c r="BB66" s="1231"/>
      <c r="BC66" s="1231"/>
      <c r="BD66" s="1231"/>
      <c r="BE66" s="1231"/>
      <c r="BF66" s="1231"/>
    </row>
    <row r="67" spans="1:58">
      <c r="A67" s="2002"/>
      <c r="B67" s="1964" t="s">
        <v>1559</v>
      </c>
      <c r="C67" s="1962">
        <v>1</v>
      </c>
      <c r="D67" s="1960">
        <v>0</v>
      </c>
      <c r="E67" s="1960">
        <v>0</v>
      </c>
      <c r="F67" s="1960">
        <v>0</v>
      </c>
      <c r="G67" s="1960">
        <v>0</v>
      </c>
      <c r="H67" s="1960">
        <v>0</v>
      </c>
      <c r="I67" s="1960">
        <v>1</v>
      </c>
      <c r="J67" s="1959">
        <v>0</v>
      </c>
      <c r="K67" s="1961">
        <v>0</v>
      </c>
      <c r="L67" s="1959">
        <v>1</v>
      </c>
      <c r="M67" s="1252" t="s">
        <v>227</v>
      </c>
      <c r="N67" s="1246">
        <v>14</v>
      </c>
      <c r="O67" s="1246">
        <v>1</v>
      </c>
      <c r="P67" s="1246">
        <v>2</v>
      </c>
      <c r="Q67" s="1246">
        <v>1</v>
      </c>
      <c r="R67" s="1246">
        <v>0</v>
      </c>
      <c r="S67" s="1246">
        <v>0</v>
      </c>
      <c r="T67" s="1246">
        <v>0</v>
      </c>
      <c r="U67" s="1246">
        <v>1</v>
      </c>
      <c r="V67" s="1246">
        <v>9</v>
      </c>
      <c r="W67" s="1242">
        <v>0</v>
      </c>
      <c r="X67" s="1231"/>
      <c r="Y67" s="1231"/>
      <c r="Z67" s="1231"/>
      <c r="AA67" s="1231"/>
      <c r="AB67" s="1231"/>
      <c r="AC67" s="1231"/>
      <c r="AD67" s="1231"/>
      <c r="AE67" s="1231"/>
      <c r="AF67" s="1231"/>
      <c r="AG67" s="1231"/>
      <c r="AH67" s="1231"/>
      <c r="AI67" s="1231"/>
      <c r="AJ67" s="1231"/>
      <c r="AK67" s="1231"/>
      <c r="AL67" s="1231"/>
      <c r="AM67" s="1231"/>
      <c r="AN67" s="1231"/>
      <c r="AO67" s="1231"/>
      <c r="AP67" s="1231"/>
      <c r="AQ67" s="1231"/>
      <c r="AR67" s="1231"/>
      <c r="AS67" s="1231"/>
      <c r="AT67" s="1231"/>
      <c r="AU67" s="1231"/>
      <c r="AV67" s="1231"/>
      <c r="AW67" s="1231"/>
      <c r="AX67" s="1231"/>
      <c r="AY67" s="1231"/>
      <c r="AZ67" s="1231"/>
      <c r="BA67" s="1231"/>
      <c r="BB67" s="1231"/>
      <c r="BC67" s="1231"/>
      <c r="BD67" s="1231"/>
      <c r="BE67" s="1231"/>
      <c r="BF67" s="1231"/>
    </row>
    <row r="68" spans="1:58">
      <c r="A68" s="2002"/>
      <c r="B68" s="1965"/>
      <c r="C68" s="1962"/>
      <c r="D68" s="1960"/>
      <c r="E68" s="1960"/>
      <c r="F68" s="1960"/>
      <c r="G68" s="1960"/>
      <c r="H68" s="1960"/>
      <c r="I68" s="1960"/>
      <c r="J68" s="1959"/>
      <c r="K68" s="1961"/>
      <c r="L68" s="1959"/>
      <c r="M68" s="1252" t="s">
        <v>49</v>
      </c>
      <c r="N68" s="1246">
        <v>0</v>
      </c>
      <c r="O68" s="1246">
        <v>0</v>
      </c>
      <c r="P68" s="1246">
        <v>0</v>
      </c>
      <c r="Q68" s="1246">
        <v>0</v>
      </c>
      <c r="R68" s="1246">
        <v>0</v>
      </c>
      <c r="S68" s="1246">
        <v>0</v>
      </c>
      <c r="T68" s="1246">
        <v>0</v>
      </c>
      <c r="U68" s="1246">
        <v>0</v>
      </c>
      <c r="V68" s="1246">
        <v>0</v>
      </c>
      <c r="W68" s="1242">
        <v>0</v>
      </c>
      <c r="X68" s="1231"/>
      <c r="Y68" s="1231"/>
      <c r="Z68" s="1231"/>
      <c r="AA68" s="1231"/>
      <c r="AB68" s="1231"/>
      <c r="AC68" s="1231"/>
      <c r="AD68" s="1231"/>
      <c r="AE68" s="1231"/>
      <c r="AF68" s="1231"/>
      <c r="AG68" s="1231"/>
      <c r="AH68" s="1231"/>
      <c r="AI68" s="1231"/>
      <c r="AJ68" s="1231"/>
      <c r="AK68" s="1231"/>
      <c r="AL68" s="1231"/>
      <c r="AM68" s="1231"/>
      <c r="AN68" s="1231"/>
      <c r="AO68" s="1231"/>
      <c r="AP68" s="1231"/>
      <c r="AQ68" s="1231"/>
      <c r="AR68" s="1231"/>
      <c r="AS68" s="1231"/>
      <c r="AT68" s="1231"/>
      <c r="AU68" s="1231"/>
      <c r="AV68" s="1231"/>
      <c r="AW68" s="1231"/>
      <c r="AX68" s="1231"/>
      <c r="AY68" s="1231"/>
      <c r="AZ68" s="1231"/>
      <c r="BA68" s="1231"/>
      <c r="BB68" s="1231"/>
      <c r="BC68" s="1231"/>
      <c r="BD68" s="1231"/>
      <c r="BE68" s="1231"/>
      <c r="BF68" s="1231"/>
    </row>
    <row r="69" spans="1:58">
      <c r="A69" s="2002"/>
      <c r="B69" s="1966"/>
      <c r="C69" s="1962"/>
      <c r="D69" s="1960"/>
      <c r="E69" s="1960"/>
      <c r="F69" s="1960"/>
      <c r="G69" s="1960"/>
      <c r="H69" s="1960"/>
      <c r="I69" s="1960"/>
      <c r="J69" s="1959"/>
      <c r="K69" s="1961"/>
      <c r="L69" s="1959"/>
      <c r="M69" s="1252" t="s">
        <v>1509</v>
      </c>
      <c r="N69" s="1246">
        <v>14</v>
      </c>
      <c r="O69" s="1246">
        <v>1</v>
      </c>
      <c r="P69" s="1246">
        <v>2</v>
      </c>
      <c r="Q69" s="1246">
        <v>1</v>
      </c>
      <c r="R69" s="1246">
        <v>0</v>
      </c>
      <c r="S69" s="1246">
        <v>0</v>
      </c>
      <c r="T69" s="1246">
        <v>0</v>
      </c>
      <c r="U69" s="1246">
        <v>1</v>
      </c>
      <c r="V69" s="1246">
        <v>9</v>
      </c>
      <c r="W69" s="1242">
        <v>0</v>
      </c>
      <c r="X69" s="1231"/>
      <c r="Y69" s="1231"/>
      <c r="Z69" s="1231"/>
      <c r="AA69" s="1231"/>
      <c r="AB69" s="1231"/>
      <c r="AC69" s="1231"/>
      <c r="AD69" s="1231"/>
      <c r="AE69" s="1231"/>
      <c r="AF69" s="1231"/>
      <c r="AG69" s="1231"/>
      <c r="AH69" s="1231"/>
      <c r="AI69" s="1231"/>
      <c r="AJ69" s="1231"/>
      <c r="AK69" s="1231"/>
      <c r="AL69" s="1231"/>
      <c r="AM69" s="1231"/>
      <c r="AN69" s="1231"/>
      <c r="AO69" s="1231"/>
      <c r="AP69" s="1231"/>
      <c r="AQ69" s="1231"/>
      <c r="AR69" s="1231"/>
      <c r="AS69" s="1231"/>
      <c r="AT69" s="1231"/>
      <c r="AU69" s="1231"/>
      <c r="AV69" s="1231"/>
      <c r="AW69" s="1231"/>
      <c r="AX69" s="1231"/>
      <c r="AY69" s="1231"/>
      <c r="AZ69" s="1231"/>
      <c r="BA69" s="1231"/>
      <c r="BB69" s="1231"/>
      <c r="BC69" s="1231"/>
      <c r="BD69" s="1231"/>
      <c r="BE69" s="1231"/>
      <c r="BF69" s="1231"/>
    </row>
    <row r="70" spans="1:58">
      <c r="A70" s="2002"/>
      <c r="B70" s="1967" t="s">
        <v>1560</v>
      </c>
      <c r="C70" s="1962">
        <v>1</v>
      </c>
      <c r="D70" s="1960">
        <v>1</v>
      </c>
      <c r="E70" s="1960">
        <v>0</v>
      </c>
      <c r="F70" s="1960">
        <v>0</v>
      </c>
      <c r="G70" s="1960">
        <v>0</v>
      </c>
      <c r="H70" s="1960">
        <v>0</v>
      </c>
      <c r="I70" s="1960">
        <v>0</v>
      </c>
      <c r="J70" s="1959">
        <v>0</v>
      </c>
      <c r="K70" s="1961">
        <v>0</v>
      </c>
      <c r="L70" s="1959">
        <v>1</v>
      </c>
      <c r="M70" s="1252" t="s">
        <v>227</v>
      </c>
      <c r="N70" s="1246">
        <v>12</v>
      </c>
      <c r="O70" s="1246">
        <v>1</v>
      </c>
      <c r="P70" s="1246">
        <v>2</v>
      </c>
      <c r="Q70" s="1246">
        <v>0</v>
      </c>
      <c r="R70" s="1246">
        <v>0</v>
      </c>
      <c r="S70" s="1246">
        <v>0</v>
      </c>
      <c r="T70" s="1246">
        <v>0</v>
      </c>
      <c r="U70" s="1246">
        <v>0</v>
      </c>
      <c r="V70" s="1246">
        <v>7</v>
      </c>
      <c r="W70" s="1242">
        <v>2</v>
      </c>
      <c r="X70" s="1231"/>
      <c r="Y70" s="1231"/>
      <c r="Z70" s="1231"/>
      <c r="AA70" s="1231"/>
      <c r="AB70" s="1231"/>
      <c r="AC70" s="1231"/>
      <c r="AD70" s="1231"/>
      <c r="AE70" s="1231"/>
      <c r="AF70" s="1231"/>
      <c r="AG70" s="1231"/>
      <c r="AH70" s="1231"/>
      <c r="AI70" s="1231"/>
      <c r="AJ70" s="1231"/>
      <c r="AK70" s="1231"/>
      <c r="AL70" s="1231"/>
      <c r="AM70" s="1231"/>
      <c r="AN70" s="1231"/>
      <c r="AO70" s="1231"/>
      <c r="AP70" s="1231"/>
      <c r="AQ70" s="1231"/>
      <c r="AR70" s="1231"/>
      <c r="AS70" s="1231"/>
      <c r="AT70" s="1231"/>
      <c r="AU70" s="1231"/>
      <c r="AV70" s="1231"/>
      <c r="AW70" s="1231"/>
      <c r="AX70" s="1231"/>
      <c r="AY70" s="1231"/>
      <c r="AZ70" s="1231"/>
      <c r="BA70" s="1231"/>
      <c r="BB70" s="1231"/>
      <c r="BC70" s="1231"/>
      <c r="BD70" s="1231"/>
      <c r="BE70" s="1231"/>
      <c r="BF70" s="1231"/>
    </row>
    <row r="71" spans="1:58">
      <c r="A71" s="2002"/>
      <c r="B71" s="1968"/>
      <c r="C71" s="1962"/>
      <c r="D71" s="1960"/>
      <c r="E71" s="1960"/>
      <c r="F71" s="1960"/>
      <c r="G71" s="1960"/>
      <c r="H71" s="1960"/>
      <c r="I71" s="1960"/>
      <c r="J71" s="1959"/>
      <c r="K71" s="1961"/>
      <c r="L71" s="1959"/>
      <c r="M71" s="1252" t="s">
        <v>49</v>
      </c>
      <c r="N71" s="1246">
        <v>0</v>
      </c>
      <c r="O71" s="1246">
        <v>0</v>
      </c>
      <c r="P71" s="1246">
        <v>0</v>
      </c>
      <c r="Q71" s="1246">
        <v>0</v>
      </c>
      <c r="R71" s="1246">
        <v>0</v>
      </c>
      <c r="S71" s="1246">
        <v>0</v>
      </c>
      <c r="T71" s="1246">
        <v>0</v>
      </c>
      <c r="U71" s="1246">
        <v>0</v>
      </c>
      <c r="V71" s="1246">
        <v>0</v>
      </c>
      <c r="W71" s="1242">
        <v>0</v>
      </c>
      <c r="X71" s="1231"/>
      <c r="Y71" s="1231"/>
      <c r="Z71" s="1231"/>
      <c r="AA71" s="1231"/>
      <c r="AB71" s="1231"/>
      <c r="AC71" s="1231"/>
      <c r="AD71" s="1231"/>
      <c r="AE71" s="1231"/>
      <c r="AF71" s="1231"/>
      <c r="AG71" s="1231"/>
      <c r="AH71" s="1231"/>
      <c r="AI71" s="1231"/>
      <c r="AJ71" s="1231"/>
      <c r="AK71" s="1231"/>
      <c r="AL71" s="1231"/>
      <c r="AM71" s="1231"/>
      <c r="AN71" s="1231"/>
      <c r="AO71" s="1231"/>
      <c r="AP71" s="1231"/>
      <c r="AQ71" s="1231"/>
      <c r="AR71" s="1231"/>
      <c r="AS71" s="1231"/>
      <c r="AT71" s="1231"/>
      <c r="AU71" s="1231"/>
      <c r="AV71" s="1231"/>
      <c r="AW71" s="1231"/>
      <c r="AX71" s="1231"/>
      <c r="AY71" s="1231"/>
      <c r="AZ71" s="1231"/>
      <c r="BA71" s="1231"/>
      <c r="BB71" s="1231"/>
      <c r="BC71" s="1231"/>
      <c r="BD71" s="1231"/>
      <c r="BE71" s="1231"/>
      <c r="BF71" s="1231"/>
    </row>
    <row r="72" spans="1:58">
      <c r="A72" s="2002"/>
      <c r="B72" s="1969"/>
      <c r="C72" s="1962"/>
      <c r="D72" s="1960"/>
      <c r="E72" s="1960"/>
      <c r="F72" s="1960"/>
      <c r="G72" s="1960"/>
      <c r="H72" s="1960"/>
      <c r="I72" s="1960"/>
      <c r="J72" s="1959"/>
      <c r="K72" s="1961"/>
      <c r="L72" s="1959"/>
      <c r="M72" s="1252" t="s">
        <v>1509</v>
      </c>
      <c r="N72" s="1246">
        <v>12</v>
      </c>
      <c r="O72" s="1246">
        <v>1</v>
      </c>
      <c r="P72" s="1246">
        <v>2</v>
      </c>
      <c r="Q72" s="1246">
        <v>0</v>
      </c>
      <c r="R72" s="1246">
        <v>0</v>
      </c>
      <c r="S72" s="1246">
        <v>0</v>
      </c>
      <c r="T72" s="1246">
        <v>0</v>
      </c>
      <c r="U72" s="1246">
        <v>0</v>
      </c>
      <c r="V72" s="1246">
        <v>7</v>
      </c>
      <c r="W72" s="1242">
        <v>2</v>
      </c>
      <c r="X72" s="1231"/>
      <c r="Y72" s="1231"/>
      <c r="Z72" s="1231"/>
      <c r="AA72" s="1231"/>
      <c r="AB72" s="1231"/>
      <c r="AC72" s="1231"/>
      <c r="AD72" s="1231"/>
      <c r="AE72" s="1231"/>
      <c r="AF72" s="1231"/>
      <c r="AG72" s="1231"/>
      <c r="AH72" s="1231"/>
      <c r="AI72" s="1231"/>
      <c r="AJ72" s="1231"/>
      <c r="AK72" s="1231"/>
      <c r="AL72" s="1231"/>
      <c r="AM72" s="1231"/>
      <c r="AN72" s="1231"/>
      <c r="AO72" s="1231"/>
      <c r="AP72" s="1231"/>
      <c r="AQ72" s="1231"/>
      <c r="AR72" s="1231"/>
      <c r="AS72" s="1231"/>
      <c r="AT72" s="1231"/>
      <c r="AU72" s="1231"/>
      <c r="AV72" s="1231"/>
      <c r="AW72" s="1231"/>
      <c r="AX72" s="1231"/>
      <c r="AY72" s="1231"/>
      <c r="AZ72" s="1231"/>
      <c r="BA72" s="1231"/>
      <c r="BB72" s="1231"/>
      <c r="BC72" s="1231"/>
      <c r="BD72" s="1231"/>
      <c r="BE72" s="1231"/>
      <c r="BF72" s="1231"/>
    </row>
    <row r="73" spans="1:58">
      <c r="A73" s="2002"/>
      <c r="B73" s="1967" t="s">
        <v>1561</v>
      </c>
      <c r="C73" s="1962">
        <v>1</v>
      </c>
      <c r="D73" s="1960">
        <v>0</v>
      </c>
      <c r="E73" s="1960">
        <v>0</v>
      </c>
      <c r="F73" s="1960">
        <v>0</v>
      </c>
      <c r="G73" s="1960">
        <v>0</v>
      </c>
      <c r="H73" s="1960">
        <v>0</v>
      </c>
      <c r="I73" s="1960">
        <v>1</v>
      </c>
      <c r="J73" s="1959">
        <v>0</v>
      </c>
      <c r="K73" s="1961">
        <v>0</v>
      </c>
      <c r="L73" s="1959">
        <v>1</v>
      </c>
      <c r="M73" s="1252" t="s">
        <v>227</v>
      </c>
      <c r="N73" s="1246">
        <v>10</v>
      </c>
      <c r="O73" s="1246">
        <v>1</v>
      </c>
      <c r="P73" s="1246">
        <v>1</v>
      </c>
      <c r="Q73" s="1246">
        <v>0</v>
      </c>
      <c r="R73" s="1246">
        <v>0</v>
      </c>
      <c r="S73" s="1246">
        <v>1</v>
      </c>
      <c r="T73" s="1246">
        <v>0</v>
      </c>
      <c r="U73" s="1246">
        <v>1</v>
      </c>
      <c r="V73" s="1246">
        <v>6</v>
      </c>
      <c r="W73" s="1242">
        <v>0</v>
      </c>
      <c r="X73" s="1231"/>
      <c r="Y73" s="1231"/>
      <c r="Z73" s="1231"/>
      <c r="AA73" s="1231"/>
      <c r="AB73" s="1231"/>
      <c r="AC73" s="1231"/>
      <c r="AD73" s="1231"/>
      <c r="AE73" s="1231"/>
      <c r="AF73" s="1231"/>
      <c r="AG73" s="1231"/>
      <c r="AH73" s="1231"/>
      <c r="AI73" s="1231"/>
      <c r="AJ73" s="1231"/>
      <c r="AK73" s="1231"/>
      <c r="AL73" s="1231"/>
      <c r="AM73" s="1231"/>
      <c r="AN73" s="1231"/>
      <c r="AO73" s="1231"/>
      <c r="AP73" s="1231"/>
      <c r="AQ73" s="1231"/>
      <c r="AR73" s="1231"/>
      <c r="AS73" s="1231"/>
      <c r="AT73" s="1231"/>
      <c r="AU73" s="1231"/>
      <c r="AV73" s="1231"/>
      <c r="AW73" s="1231"/>
      <c r="AX73" s="1231"/>
      <c r="AY73" s="1231"/>
      <c r="AZ73" s="1231"/>
      <c r="BA73" s="1231"/>
      <c r="BB73" s="1231"/>
      <c r="BC73" s="1231"/>
      <c r="BD73" s="1231"/>
      <c r="BE73" s="1231"/>
      <c r="BF73" s="1231"/>
    </row>
    <row r="74" spans="1:58">
      <c r="A74" s="2002"/>
      <c r="B74" s="1968"/>
      <c r="C74" s="1962"/>
      <c r="D74" s="1960"/>
      <c r="E74" s="1960"/>
      <c r="F74" s="1960"/>
      <c r="G74" s="1960"/>
      <c r="H74" s="1960"/>
      <c r="I74" s="1960"/>
      <c r="J74" s="1959"/>
      <c r="K74" s="1961"/>
      <c r="L74" s="1959"/>
      <c r="M74" s="1252" t="s">
        <v>49</v>
      </c>
      <c r="N74" s="1246">
        <v>0</v>
      </c>
      <c r="O74" s="1246">
        <v>0</v>
      </c>
      <c r="P74" s="1246">
        <v>0</v>
      </c>
      <c r="Q74" s="1246">
        <v>0</v>
      </c>
      <c r="R74" s="1246">
        <v>0</v>
      </c>
      <c r="S74" s="1246">
        <v>0</v>
      </c>
      <c r="T74" s="1246">
        <v>0</v>
      </c>
      <c r="U74" s="1246">
        <v>0</v>
      </c>
      <c r="V74" s="1246">
        <v>0</v>
      </c>
      <c r="W74" s="1242">
        <v>0</v>
      </c>
      <c r="X74" s="1231"/>
      <c r="Y74" s="1231"/>
      <c r="Z74" s="1231"/>
      <c r="AA74" s="1231"/>
      <c r="AB74" s="1231"/>
      <c r="AC74" s="1231"/>
      <c r="AD74" s="1231"/>
      <c r="AE74" s="1231"/>
      <c r="AF74" s="1231"/>
      <c r="AG74" s="1231"/>
      <c r="AH74" s="1231"/>
      <c r="AI74" s="1231"/>
      <c r="AJ74" s="1231"/>
      <c r="AK74" s="1231"/>
      <c r="AL74" s="1231"/>
      <c r="AM74" s="1231"/>
      <c r="AN74" s="1231"/>
      <c r="AO74" s="1231"/>
      <c r="AP74" s="1231"/>
      <c r="AQ74" s="1231"/>
      <c r="AR74" s="1231"/>
      <c r="AS74" s="1231"/>
      <c r="AT74" s="1231"/>
      <c r="AU74" s="1231"/>
      <c r="AV74" s="1231"/>
      <c r="AW74" s="1231"/>
      <c r="AX74" s="1231"/>
      <c r="AY74" s="1231"/>
      <c r="AZ74" s="1231"/>
      <c r="BA74" s="1231"/>
      <c r="BB74" s="1231"/>
      <c r="BC74" s="1231"/>
      <c r="BD74" s="1231"/>
      <c r="BE74" s="1231"/>
      <c r="BF74" s="1231"/>
    </row>
    <row r="75" spans="1:58">
      <c r="A75" s="2002"/>
      <c r="B75" s="1969"/>
      <c r="C75" s="1962"/>
      <c r="D75" s="1960"/>
      <c r="E75" s="1960"/>
      <c r="F75" s="1960"/>
      <c r="G75" s="1960"/>
      <c r="H75" s="1960"/>
      <c r="I75" s="1960"/>
      <c r="J75" s="1959"/>
      <c r="K75" s="1961"/>
      <c r="L75" s="1959"/>
      <c r="M75" s="1252" t="s">
        <v>1509</v>
      </c>
      <c r="N75" s="1246">
        <v>10</v>
      </c>
      <c r="O75" s="1246">
        <v>1</v>
      </c>
      <c r="P75" s="1246">
        <v>1</v>
      </c>
      <c r="Q75" s="1246">
        <v>0</v>
      </c>
      <c r="R75" s="1246">
        <v>0</v>
      </c>
      <c r="S75" s="1246">
        <v>1</v>
      </c>
      <c r="T75" s="1246">
        <v>0</v>
      </c>
      <c r="U75" s="1246">
        <v>1</v>
      </c>
      <c r="V75" s="1246">
        <v>6</v>
      </c>
      <c r="W75" s="1242">
        <v>0</v>
      </c>
      <c r="X75" s="1231"/>
      <c r="Y75" s="1231"/>
      <c r="Z75" s="1231"/>
      <c r="AA75" s="1231"/>
      <c r="AB75" s="1231"/>
      <c r="AC75" s="1231"/>
      <c r="AD75" s="1231"/>
      <c r="AE75" s="1231"/>
      <c r="AF75" s="1231"/>
      <c r="AG75" s="1231"/>
      <c r="AH75" s="1231"/>
      <c r="AI75" s="1231"/>
      <c r="AJ75" s="1231"/>
      <c r="AK75" s="1231"/>
      <c r="AL75" s="1231"/>
      <c r="AM75" s="1231"/>
      <c r="AN75" s="1231"/>
      <c r="AO75" s="1231"/>
      <c r="AP75" s="1231"/>
      <c r="AQ75" s="1231"/>
      <c r="AR75" s="1231"/>
      <c r="AS75" s="1231"/>
      <c r="AT75" s="1231"/>
      <c r="AU75" s="1231"/>
      <c r="AV75" s="1231"/>
      <c r="AW75" s="1231"/>
      <c r="AX75" s="1231"/>
      <c r="AY75" s="1231"/>
      <c r="AZ75" s="1231"/>
      <c r="BA75" s="1231"/>
      <c r="BB75" s="1231"/>
      <c r="BC75" s="1231"/>
      <c r="BD75" s="1231"/>
      <c r="BE75" s="1231"/>
      <c r="BF75" s="1231"/>
    </row>
    <row r="76" spans="1:58">
      <c r="A76" s="2002"/>
      <c r="B76" s="1967" t="s">
        <v>1562</v>
      </c>
      <c r="C76" s="1955">
        <v>1</v>
      </c>
      <c r="D76" s="1957">
        <v>0</v>
      </c>
      <c r="E76" s="1957">
        <v>0</v>
      </c>
      <c r="F76" s="1957">
        <v>1</v>
      </c>
      <c r="G76" s="1957">
        <v>0</v>
      </c>
      <c r="H76" s="1957">
        <v>0</v>
      </c>
      <c r="I76" s="1957">
        <v>0</v>
      </c>
      <c r="J76" s="1956">
        <v>0</v>
      </c>
      <c r="K76" s="1958">
        <v>0</v>
      </c>
      <c r="L76" s="1956">
        <v>1</v>
      </c>
      <c r="M76" s="1252" t="s">
        <v>227</v>
      </c>
      <c r="N76" s="1246">
        <v>12</v>
      </c>
      <c r="O76" s="1246">
        <v>1</v>
      </c>
      <c r="P76" s="1246">
        <v>2</v>
      </c>
      <c r="Q76" s="1246">
        <v>0</v>
      </c>
      <c r="R76" s="1246">
        <v>0</v>
      </c>
      <c r="S76" s="1246">
        <v>0</v>
      </c>
      <c r="T76" s="1246">
        <v>1</v>
      </c>
      <c r="U76" s="1246">
        <v>0</v>
      </c>
      <c r="V76" s="1246">
        <v>7</v>
      </c>
      <c r="W76" s="1242">
        <v>1</v>
      </c>
      <c r="X76" s="1231"/>
      <c r="Y76" s="1231"/>
      <c r="Z76" s="1231"/>
      <c r="AA76" s="1231"/>
      <c r="AB76" s="1231"/>
      <c r="AC76" s="1231"/>
      <c r="AD76" s="1231"/>
      <c r="AE76" s="1231"/>
      <c r="AF76" s="1231"/>
      <c r="AG76" s="1231"/>
      <c r="AH76" s="1231"/>
      <c r="AI76" s="1231"/>
      <c r="AJ76" s="1231"/>
      <c r="AK76" s="1231"/>
      <c r="AL76" s="1231"/>
      <c r="AM76" s="1231"/>
      <c r="AN76" s="1231"/>
      <c r="AO76" s="1231"/>
      <c r="AP76" s="1231"/>
      <c r="AQ76" s="1231"/>
      <c r="AR76" s="1231"/>
      <c r="AS76" s="1231"/>
      <c r="AT76" s="1231"/>
      <c r="AU76" s="1231"/>
      <c r="AV76" s="1231"/>
      <c r="AW76" s="1231"/>
      <c r="AX76" s="1231"/>
      <c r="AY76" s="1231"/>
      <c r="AZ76" s="1231"/>
      <c r="BA76" s="1231"/>
      <c r="BB76" s="1231"/>
      <c r="BC76" s="1231"/>
      <c r="BD76" s="1231"/>
      <c r="BE76" s="1231"/>
      <c r="BF76" s="1231"/>
    </row>
    <row r="77" spans="1:58">
      <c r="A77" s="2002"/>
      <c r="B77" s="1968"/>
      <c r="C77" s="1955"/>
      <c r="D77" s="1957"/>
      <c r="E77" s="1957"/>
      <c r="F77" s="1957"/>
      <c r="G77" s="1957"/>
      <c r="H77" s="1957"/>
      <c r="I77" s="1957"/>
      <c r="J77" s="1956"/>
      <c r="K77" s="1958"/>
      <c r="L77" s="1956"/>
      <c r="M77" s="1252" t="s">
        <v>49</v>
      </c>
      <c r="N77" s="1246">
        <v>0</v>
      </c>
      <c r="O77" s="1246">
        <v>0</v>
      </c>
      <c r="P77" s="1246">
        <v>0</v>
      </c>
      <c r="Q77" s="1246">
        <v>0</v>
      </c>
      <c r="R77" s="1246">
        <v>0</v>
      </c>
      <c r="S77" s="1246">
        <v>0</v>
      </c>
      <c r="T77" s="1246">
        <v>0</v>
      </c>
      <c r="U77" s="1246">
        <v>0</v>
      </c>
      <c r="V77" s="1246">
        <v>0</v>
      </c>
      <c r="W77" s="1242">
        <v>0</v>
      </c>
      <c r="X77" s="1231"/>
      <c r="Y77" s="1231"/>
      <c r="Z77" s="1231"/>
      <c r="AA77" s="1231"/>
      <c r="AB77" s="1231"/>
      <c r="AC77" s="1231"/>
      <c r="AD77" s="1231"/>
      <c r="AE77" s="1231"/>
      <c r="AF77" s="1231"/>
      <c r="AG77" s="1231"/>
      <c r="AH77" s="1231"/>
      <c r="AI77" s="1231"/>
      <c r="AJ77" s="1231"/>
      <c r="AK77" s="1231"/>
      <c r="AL77" s="1231"/>
      <c r="AM77" s="1231"/>
      <c r="AN77" s="1231"/>
      <c r="AO77" s="1231"/>
      <c r="AP77" s="1231"/>
      <c r="AQ77" s="1231"/>
      <c r="AR77" s="1231"/>
      <c r="AS77" s="1231"/>
      <c r="AT77" s="1231"/>
      <c r="AU77" s="1231"/>
      <c r="AV77" s="1231"/>
      <c r="AW77" s="1231"/>
      <c r="AX77" s="1231"/>
      <c r="AY77" s="1231"/>
      <c r="AZ77" s="1231"/>
      <c r="BA77" s="1231"/>
      <c r="BB77" s="1231"/>
      <c r="BC77" s="1231"/>
      <c r="BD77" s="1231"/>
      <c r="BE77" s="1231"/>
      <c r="BF77" s="1231"/>
    </row>
    <row r="78" spans="1:58">
      <c r="A78" s="2002"/>
      <c r="B78" s="1969"/>
      <c r="C78" s="1955"/>
      <c r="D78" s="1957"/>
      <c r="E78" s="1957"/>
      <c r="F78" s="1957"/>
      <c r="G78" s="1957"/>
      <c r="H78" s="1957"/>
      <c r="I78" s="1957"/>
      <c r="J78" s="1956"/>
      <c r="K78" s="1958"/>
      <c r="L78" s="1956"/>
      <c r="M78" s="1252" t="s">
        <v>1509</v>
      </c>
      <c r="N78" s="1246">
        <v>12</v>
      </c>
      <c r="O78" s="1246">
        <v>1</v>
      </c>
      <c r="P78" s="1246">
        <v>2</v>
      </c>
      <c r="Q78" s="1246">
        <v>0</v>
      </c>
      <c r="R78" s="1246">
        <v>0</v>
      </c>
      <c r="S78" s="1246">
        <v>0</v>
      </c>
      <c r="T78" s="1246">
        <v>1</v>
      </c>
      <c r="U78" s="1246">
        <v>0</v>
      </c>
      <c r="V78" s="1246">
        <v>7</v>
      </c>
      <c r="W78" s="1242">
        <v>1</v>
      </c>
      <c r="X78" s="1231"/>
      <c r="Y78" s="1231"/>
      <c r="Z78" s="1231"/>
      <c r="AA78" s="1231"/>
      <c r="AB78" s="1231"/>
      <c r="AC78" s="1231"/>
      <c r="AD78" s="1231"/>
      <c r="AE78" s="1231"/>
      <c r="AF78" s="1231"/>
      <c r="AG78" s="1231"/>
      <c r="AH78" s="1231"/>
      <c r="AI78" s="1231"/>
      <c r="AJ78" s="1231"/>
      <c r="AK78" s="1231"/>
      <c r="AL78" s="1231"/>
      <c r="AM78" s="1231"/>
      <c r="AN78" s="1231"/>
      <c r="AO78" s="1231"/>
      <c r="AP78" s="1231"/>
      <c r="AQ78" s="1231"/>
      <c r="AR78" s="1231"/>
      <c r="AS78" s="1231"/>
      <c r="AT78" s="1231"/>
      <c r="AU78" s="1231"/>
      <c r="AV78" s="1231"/>
      <c r="AW78" s="1231"/>
      <c r="AX78" s="1231"/>
      <c r="AY78" s="1231"/>
      <c r="AZ78" s="1231"/>
      <c r="BA78" s="1231"/>
      <c r="BB78" s="1231"/>
      <c r="BC78" s="1231"/>
      <c r="BD78" s="1231"/>
      <c r="BE78" s="1231"/>
      <c r="BF78" s="1231"/>
    </row>
    <row r="79" spans="1:58">
      <c r="A79" s="2002"/>
      <c r="B79" s="1967" t="s">
        <v>1563</v>
      </c>
      <c r="C79" s="1962">
        <v>1</v>
      </c>
      <c r="D79" s="1960">
        <v>0</v>
      </c>
      <c r="E79" s="1960">
        <v>0</v>
      </c>
      <c r="F79" s="1960">
        <v>0</v>
      </c>
      <c r="G79" s="1960">
        <v>0</v>
      </c>
      <c r="H79" s="1960">
        <v>0</v>
      </c>
      <c r="I79" s="1960">
        <v>1</v>
      </c>
      <c r="J79" s="1959">
        <v>0</v>
      </c>
      <c r="K79" s="1961">
        <v>0</v>
      </c>
      <c r="L79" s="1959">
        <v>1</v>
      </c>
      <c r="M79" s="1256" t="s">
        <v>227</v>
      </c>
      <c r="N79" s="1246">
        <v>14</v>
      </c>
      <c r="O79" s="1239">
        <v>1</v>
      </c>
      <c r="P79" s="1239">
        <v>2</v>
      </c>
      <c r="Q79" s="1239">
        <v>0</v>
      </c>
      <c r="R79" s="1239">
        <v>0</v>
      </c>
      <c r="S79" s="1239">
        <v>0</v>
      </c>
      <c r="T79" s="1239">
        <v>0</v>
      </c>
      <c r="U79" s="1239">
        <v>1</v>
      </c>
      <c r="V79" s="1239">
        <v>10</v>
      </c>
      <c r="W79" s="1251">
        <v>0</v>
      </c>
      <c r="X79" s="1231"/>
      <c r="Y79" s="1231"/>
      <c r="Z79" s="1231"/>
      <c r="AA79" s="1231"/>
      <c r="AB79" s="1231"/>
      <c r="AC79" s="1231"/>
      <c r="AD79" s="1231"/>
      <c r="AE79" s="1231"/>
      <c r="AF79" s="1231"/>
      <c r="AG79" s="1231"/>
      <c r="AH79" s="1231"/>
      <c r="AI79" s="1231"/>
      <c r="AJ79" s="1231"/>
      <c r="AK79" s="1231"/>
      <c r="AL79" s="1231"/>
      <c r="AM79" s="1231"/>
      <c r="AN79" s="1231"/>
      <c r="AO79" s="1231"/>
      <c r="AP79" s="1231"/>
      <c r="AQ79" s="1231"/>
      <c r="AR79" s="1231"/>
      <c r="AS79" s="1231"/>
      <c r="AT79" s="1231"/>
      <c r="AU79" s="1231"/>
      <c r="AV79" s="1231"/>
      <c r="AW79" s="1231"/>
      <c r="AX79" s="1231"/>
      <c r="AY79" s="1231"/>
      <c r="AZ79" s="1231"/>
      <c r="BA79" s="1231"/>
      <c r="BB79" s="1231"/>
      <c r="BC79" s="1231"/>
      <c r="BD79" s="1231"/>
      <c r="BE79" s="1231"/>
      <c r="BF79" s="1231"/>
    </row>
    <row r="80" spans="1:58">
      <c r="A80" s="2002"/>
      <c r="B80" s="1968"/>
      <c r="C80" s="1962"/>
      <c r="D80" s="1960"/>
      <c r="E80" s="1960"/>
      <c r="F80" s="1960"/>
      <c r="G80" s="1960"/>
      <c r="H80" s="1960"/>
      <c r="I80" s="1960"/>
      <c r="J80" s="1959"/>
      <c r="K80" s="1961"/>
      <c r="L80" s="1959"/>
      <c r="M80" s="1256" t="s">
        <v>49</v>
      </c>
      <c r="N80" s="1246">
        <v>0</v>
      </c>
      <c r="O80" s="1246">
        <v>0</v>
      </c>
      <c r="P80" s="1246">
        <v>0</v>
      </c>
      <c r="Q80" s="1246">
        <v>0</v>
      </c>
      <c r="R80" s="1246">
        <v>0</v>
      </c>
      <c r="S80" s="1246">
        <v>0</v>
      </c>
      <c r="T80" s="1246">
        <v>0</v>
      </c>
      <c r="U80" s="1246">
        <v>0</v>
      </c>
      <c r="V80" s="1246">
        <v>0</v>
      </c>
      <c r="W80" s="1242">
        <v>0</v>
      </c>
      <c r="X80" s="1231"/>
      <c r="Y80" s="1231"/>
      <c r="Z80" s="1231"/>
      <c r="AA80" s="1231"/>
      <c r="AB80" s="1231"/>
      <c r="AC80" s="1231"/>
      <c r="AD80" s="1231"/>
      <c r="AE80" s="1231"/>
      <c r="AF80" s="1231"/>
      <c r="AG80" s="1231"/>
      <c r="AH80" s="1231"/>
      <c r="AI80" s="1231"/>
      <c r="AJ80" s="1231"/>
      <c r="AK80" s="1231"/>
      <c r="AL80" s="1231"/>
      <c r="AM80" s="1231"/>
      <c r="AN80" s="1231"/>
      <c r="AO80" s="1231"/>
      <c r="AP80" s="1231"/>
      <c r="AQ80" s="1231"/>
      <c r="AR80" s="1231"/>
      <c r="AS80" s="1231"/>
      <c r="AT80" s="1231"/>
      <c r="AU80" s="1231"/>
      <c r="AV80" s="1231"/>
      <c r="AW80" s="1231"/>
      <c r="AX80" s="1231"/>
      <c r="AY80" s="1231"/>
      <c r="AZ80" s="1231"/>
      <c r="BA80" s="1231"/>
      <c r="BB80" s="1231"/>
      <c r="BC80" s="1231"/>
      <c r="BD80" s="1231"/>
      <c r="BE80" s="1231"/>
      <c r="BF80" s="1231"/>
    </row>
    <row r="81" spans="1:58">
      <c r="A81" s="2002"/>
      <c r="B81" s="1969"/>
      <c r="C81" s="1962"/>
      <c r="D81" s="1960"/>
      <c r="E81" s="1960"/>
      <c r="F81" s="1960"/>
      <c r="G81" s="1960"/>
      <c r="H81" s="1960"/>
      <c r="I81" s="1960"/>
      <c r="J81" s="1959"/>
      <c r="K81" s="1961"/>
      <c r="L81" s="1959"/>
      <c r="M81" s="1256" t="s">
        <v>1509</v>
      </c>
      <c r="N81" s="1246">
        <v>14</v>
      </c>
      <c r="O81" s="1246">
        <v>1</v>
      </c>
      <c r="P81" s="1246">
        <v>2</v>
      </c>
      <c r="Q81" s="1246">
        <v>0</v>
      </c>
      <c r="R81" s="1246">
        <v>0</v>
      </c>
      <c r="S81" s="1246">
        <v>0</v>
      </c>
      <c r="T81" s="1246">
        <v>0</v>
      </c>
      <c r="U81" s="1246">
        <v>1</v>
      </c>
      <c r="V81" s="1246">
        <v>10</v>
      </c>
      <c r="W81" s="1242">
        <v>0</v>
      </c>
      <c r="X81" s="1230"/>
      <c r="Y81" s="1231"/>
      <c r="Z81" s="1231"/>
      <c r="AA81" s="1231"/>
      <c r="AB81" s="1231"/>
      <c r="AC81" s="1231"/>
      <c r="AD81" s="1231"/>
      <c r="AE81" s="1231"/>
      <c r="AF81" s="1231"/>
      <c r="AG81" s="1231"/>
      <c r="AH81" s="1231"/>
      <c r="AI81" s="1231"/>
      <c r="AJ81" s="1231"/>
      <c r="AK81" s="1231"/>
      <c r="AL81" s="1231"/>
      <c r="AM81" s="1231"/>
      <c r="AN81" s="1231"/>
      <c r="AO81" s="1231"/>
      <c r="AP81" s="1231"/>
      <c r="AQ81" s="1231"/>
      <c r="AR81" s="1231"/>
      <c r="AS81" s="1231"/>
      <c r="AT81" s="1231"/>
      <c r="AU81" s="1231"/>
      <c r="AV81" s="1231"/>
      <c r="AW81" s="1231"/>
      <c r="AX81" s="1231"/>
      <c r="AY81" s="1231"/>
      <c r="AZ81" s="1231"/>
      <c r="BA81" s="1231"/>
      <c r="BB81" s="1231"/>
      <c r="BC81" s="1231"/>
      <c r="BD81" s="1231"/>
      <c r="BE81" s="1231"/>
      <c r="BF81" s="1231"/>
    </row>
    <row r="82" spans="1:58">
      <c r="A82" s="2002"/>
      <c r="B82" s="1967" t="s">
        <v>1564</v>
      </c>
      <c r="C82" s="1962">
        <v>1</v>
      </c>
      <c r="D82" s="1960">
        <v>0</v>
      </c>
      <c r="E82" s="1960">
        <v>0</v>
      </c>
      <c r="F82" s="1960">
        <v>0</v>
      </c>
      <c r="G82" s="1960">
        <v>1</v>
      </c>
      <c r="H82" s="1960">
        <v>0</v>
      </c>
      <c r="I82" s="1960">
        <v>0</v>
      </c>
      <c r="J82" s="1959">
        <v>1</v>
      </c>
      <c r="K82" s="1961">
        <v>0</v>
      </c>
      <c r="L82" s="1959">
        <v>1</v>
      </c>
      <c r="M82" s="1254" t="s">
        <v>227</v>
      </c>
      <c r="N82" s="1246">
        <v>14</v>
      </c>
      <c r="O82" s="1249">
        <v>1</v>
      </c>
      <c r="P82" s="1249">
        <v>3</v>
      </c>
      <c r="Q82" s="1249">
        <v>1</v>
      </c>
      <c r="R82" s="1249">
        <v>0</v>
      </c>
      <c r="S82" s="1249">
        <v>0</v>
      </c>
      <c r="T82" s="1249">
        <v>0</v>
      </c>
      <c r="U82" s="1249">
        <v>1</v>
      </c>
      <c r="V82" s="1249">
        <v>4</v>
      </c>
      <c r="W82" s="1250">
        <v>4</v>
      </c>
      <c r="X82" s="1238"/>
      <c r="Y82" s="1231"/>
      <c r="Z82" s="1231"/>
      <c r="AA82" s="1231"/>
      <c r="AB82" s="1231"/>
      <c r="AC82" s="1231"/>
      <c r="AD82" s="1231"/>
      <c r="AE82" s="1231"/>
      <c r="AF82" s="1231"/>
      <c r="AG82" s="1231"/>
      <c r="AH82" s="1231"/>
      <c r="AI82" s="1231"/>
      <c r="AJ82" s="1231"/>
      <c r="AK82" s="1231"/>
      <c r="AL82" s="1231"/>
      <c r="AM82" s="1231"/>
      <c r="AN82" s="1231"/>
      <c r="AO82" s="1231"/>
      <c r="AP82" s="1231"/>
      <c r="AQ82" s="1231"/>
      <c r="AR82" s="1231"/>
      <c r="AS82" s="1231"/>
      <c r="AT82" s="1231"/>
      <c r="AU82" s="1231"/>
      <c r="AV82" s="1231"/>
      <c r="AW82" s="1231"/>
      <c r="AX82" s="1231"/>
      <c r="AY82" s="1231"/>
      <c r="AZ82" s="1231"/>
      <c r="BA82" s="1231"/>
      <c r="BB82" s="1231"/>
      <c r="BC82" s="1231"/>
      <c r="BD82" s="1231"/>
      <c r="BE82" s="1231"/>
      <c r="BF82" s="1231"/>
    </row>
    <row r="83" spans="1:58">
      <c r="A83" s="2002"/>
      <c r="B83" s="1968"/>
      <c r="C83" s="1962"/>
      <c r="D83" s="1960"/>
      <c r="E83" s="1960"/>
      <c r="F83" s="1960"/>
      <c r="G83" s="1960"/>
      <c r="H83" s="1960"/>
      <c r="I83" s="1960"/>
      <c r="J83" s="1959"/>
      <c r="K83" s="1961"/>
      <c r="L83" s="1959"/>
      <c r="M83" s="1254" t="s">
        <v>49</v>
      </c>
      <c r="N83" s="1246">
        <v>1</v>
      </c>
      <c r="O83" s="1246">
        <v>0</v>
      </c>
      <c r="P83" s="1246">
        <v>0</v>
      </c>
      <c r="Q83" s="1246">
        <v>0</v>
      </c>
      <c r="R83" s="1246">
        <v>0</v>
      </c>
      <c r="S83" s="1246">
        <v>0</v>
      </c>
      <c r="T83" s="1246">
        <v>0</v>
      </c>
      <c r="U83" s="1246">
        <v>0</v>
      </c>
      <c r="V83" s="1246">
        <v>0</v>
      </c>
      <c r="W83" s="1242">
        <v>1</v>
      </c>
      <c r="X83" s="1238"/>
      <c r="Y83" s="1231"/>
      <c r="Z83" s="1231"/>
      <c r="AA83" s="1231"/>
      <c r="AB83" s="1231"/>
      <c r="AC83" s="1231"/>
      <c r="AD83" s="1231"/>
      <c r="AE83" s="1231"/>
      <c r="AF83" s="1231"/>
      <c r="AG83" s="1231"/>
      <c r="AH83" s="1231"/>
      <c r="AI83" s="1231"/>
      <c r="AJ83" s="1231"/>
      <c r="AK83" s="1231"/>
      <c r="AL83" s="1231"/>
      <c r="AM83" s="1231"/>
      <c r="AN83" s="1231"/>
      <c r="AO83" s="1231"/>
      <c r="AP83" s="1231"/>
      <c r="AQ83" s="1231"/>
      <c r="AR83" s="1231"/>
      <c r="AS83" s="1231"/>
      <c r="AT83" s="1231"/>
      <c r="AU83" s="1231"/>
      <c r="AV83" s="1231"/>
      <c r="AW83" s="1231"/>
      <c r="AX83" s="1231"/>
      <c r="AY83" s="1231"/>
      <c r="AZ83" s="1231"/>
      <c r="BA83" s="1231"/>
      <c r="BB83" s="1231"/>
      <c r="BC83" s="1231"/>
      <c r="BD83" s="1231"/>
      <c r="BE83" s="1231"/>
      <c r="BF83" s="1231"/>
    </row>
    <row r="84" spans="1:58">
      <c r="A84" s="2002"/>
      <c r="B84" s="1969"/>
      <c r="C84" s="1962"/>
      <c r="D84" s="1960"/>
      <c r="E84" s="1960"/>
      <c r="F84" s="1960"/>
      <c r="G84" s="1960"/>
      <c r="H84" s="1960"/>
      <c r="I84" s="1960"/>
      <c r="J84" s="1959"/>
      <c r="K84" s="1961"/>
      <c r="L84" s="1959"/>
      <c r="M84" s="1254" t="s">
        <v>1509</v>
      </c>
      <c r="N84" s="1246">
        <v>13</v>
      </c>
      <c r="O84" s="1246">
        <v>1</v>
      </c>
      <c r="P84" s="1246">
        <v>3</v>
      </c>
      <c r="Q84" s="1246">
        <v>1</v>
      </c>
      <c r="R84" s="1246">
        <v>0</v>
      </c>
      <c r="S84" s="1246">
        <v>0</v>
      </c>
      <c r="T84" s="1246">
        <v>0</v>
      </c>
      <c r="U84" s="1246">
        <v>1</v>
      </c>
      <c r="V84" s="1246">
        <v>4</v>
      </c>
      <c r="W84" s="1242">
        <v>3</v>
      </c>
      <c r="X84" s="1238"/>
      <c r="Y84" s="1231"/>
      <c r="Z84" s="1231"/>
      <c r="AA84" s="1231"/>
      <c r="AB84" s="1231"/>
      <c r="AC84" s="1231"/>
      <c r="AD84" s="1231"/>
      <c r="AE84" s="1231"/>
      <c r="AF84" s="1231"/>
      <c r="AG84" s="1231"/>
      <c r="AH84" s="1231"/>
      <c r="AI84" s="1231"/>
      <c r="AJ84" s="1231"/>
      <c r="AK84" s="1231"/>
      <c r="AL84" s="1231"/>
      <c r="AM84" s="1231"/>
      <c r="AN84" s="1231"/>
      <c r="AO84" s="1231"/>
      <c r="AP84" s="1231"/>
      <c r="AQ84" s="1231"/>
      <c r="AR84" s="1231"/>
      <c r="AS84" s="1231"/>
      <c r="AT84" s="1231"/>
      <c r="AU84" s="1231"/>
      <c r="AV84" s="1231"/>
      <c r="AW84" s="1231"/>
      <c r="AX84" s="1231"/>
      <c r="AY84" s="1231"/>
      <c r="AZ84" s="1231"/>
      <c r="BA84" s="1231"/>
      <c r="BB84" s="1231"/>
      <c r="BC84" s="1231"/>
      <c r="BD84" s="1231"/>
      <c r="BE84" s="1231"/>
      <c r="BF84" s="1231"/>
    </row>
    <row r="85" spans="1:58">
      <c r="A85" s="2002"/>
      <c r="B85" s="1967" t="s">
        <v>1565</v>
      </c>
      <c r="C85" s="1962">
        <v>1</v>
      </c>
      <c r="D85" s="1960">
        <v>0</v>
      </c>
      <c r="E85" s="1960">
        <v>0</v>
      </c>
      <c r="F85" s="1960">
        <v>0</v>
      </c>
      <c r="G85" s="1960">
        <v>1</v>
      </c>
      <c r="H85" s="1960">
        <v>0</v>
      </c>
      <c r="I85" s="1960">
        <v>0</v>
      </c>
      <c r="J85" s="1959">
        <v>1</v>
      </c>
      <c r="K85" s="1961">
        <v>1</v>
      </c>
      <c r="L85" s="1959">
        <v>0</v>
      </c>
      <c r="M85" s="1252" t="s">
        <v>227</v>
      </c>
      <c r="N85" s="1246">
        <v>4</v>
      </c>
      <c r="O85" s="1246">
        <v>1</v>
      </c>
      <c r="P85" s="1246">
        <v>2</v>
      </c>
      <c r="Q85" s="1246">
        <v>0</v>
      </c>
      <c r="R85" s="1246">
        <v>0</v>
      </c>
      <c r="S85" s="1246">
        <v>0</v>
      </c>
      <c r="T85" s="1246">
        <v>0</v>
      </c>
      <c r="U85" s="1246">
        <v>0</v>
      </c>
      <c r="V85" s="1246">
        <v>0</v>
      </c>
      <c r="W85" s="1242">
        <v>1</v>
      </c>
      <c r="X85" s="1230"/>
      <c r="Y85" s="1231"/>
      <c r="Z85" s="1231"/>
      <c r="AA85" s="1231"/>
      <c r="AB85" s="1231"/>
      <c r="AC85" s="1231"/>
      <c r="AD85" s="1231"/>
      <c r="AE85" s="1231"/>
      <c r="AF85" s="1231"/>
      <c r="AG85" s="1231"/>
      <c r="AH85" s="1231"/>
      <c r="AI85" s="1231"/>
      <c r="AJ85" s="1231"/>
      <c r="AK85" s="1231"/>
      <c r="AL85" s="1231"/>
      <c r="AM85" s="1231"/>
      <c r="AN85" s="1231"/>
      <c r="AO85" s="1231"/>
      <c r="AP85" s="1231"/>
      <c r="AQ85" s="1231"/>
      <c r="AR85" s="1231"/>
      <c r="AS85" s="1231"/>
      <c r="AT85" s="1231"/>
      <c r="AU85" s="1231"/>
      <c r="AV85" s="1231"/>
      <c r="AW85" s="1231"/>
      <c r="AX85" s="1231"/>
      <c r="AY85" s="1231"/>
      <c r="AZ85" s="1231"/>
      <c r="BA85" s="1231"/>
      <c r="BB85" s="1231"/>
      <c r="BC85" s="1231"/>
      <c r="BD85" s="1231"/>
      <c r="BE85" s="1231"/>
      <c r="BF85" s="1231"/>
    </row>
    <row r="86" spans="1:58">
      <c r="A86" s="2002"/>
      <c r="B86" s="1968"/>
      <c r="C86" s="1962"/>
      <c r="D86" s="1960"/>
      <c r="E86" s="1960"/>
      <c r="F86" s="1960"/>
      <c r="G86" s="1960"/>
      <c r="H86" s="1960"/>
      <c r="I86" s="1960"/>
      <c r="J86" s="1959"/>
      <c r="K86" s="1961"/>
      <c r="L86" s="1959"/>
      <c r="M86" s="1252" t="s">
        <v>49</v>
      </c>
      <c r="N86" s="1246">
        <v>0</v>
      </c>
      <c r="O86" s="1246">
        <v>0</v>
      </c>
      <c r="P86" s="1246">
        <v>0</v>
      </c>
      <c r="Q86" s="1246">
        <v>0</v>
      </c>
      <c r="R86" s="1246">
        <v>0</v>
      </c>
      <c r="S86" s="1246">
        <v>0</v>
      </c>
      <c r="T86" s="1246">
        <v>0</v>
      </c>
      <c r="U86" s="1246">
        <v>0</v>
      </c>
      <c r="V86" s="1246">
        <v>0</v>
      </c>
      <c r="W86" s="1242">
        <v>0</v>
      </c>
      <c r="X86" s="1230"/>
      <c r="Y86" s="1231"/>
      <c r="Z86" s="1231"/>
      <c r="AA86" s="1231"/>
      <c r="AB86" s="1231"/>
      <c r="AC86" s="1231"/>
      <c r="AD86" s="1231"/>
      <c r="AE86" s="1231"/>
      <c r="AF86" s="1231"/>
      <c r="AG86" s="1231"/>
      <c r="AH86" s="1231"/>
      <c r="AI86" s="1231"/>
      <c r="AJ86" s="1231"/>
      <c r="AK86" s="1231"/>
      <c r="AL86" s="1231"/>
      <c r="AM86" s="1231"/>
      <c r="AN86" s="1231"/>
      <c r="AO86" s="1231"/>
      <c r="AP86" s="1231"/>
      <c r="AQ86" s="1231"/>
      <c r="AR86" s="1231"/>
      <c r="AS86" s="1231"/>
      <c r="AT86" s="1231"/>
      <c r="AU86" s="1231"/>
      <c r="AV86" s="1231"/>
      <c r="AW86" s="1231"/>
      <c r="AX86" s="1231"/>
      <c r="AY86" s="1231"/>
      <c r="AZ86" s="1231"/>
      <c r="BA86" s="1231"/>
      <c r="BB86" s="1231"/>
      <c r="BC86" s="1231"/>
      <c r="BD86" s="1231"/>
      <c r="BE86" s="1231"/>
      <c r="BF86" s="1231"/>
    </row>
    <row r="87" spans="1:58">
      <c r="A87" s="2002"/>
      <c r="B87" s="1969"/>
      <c r="C87" s="1962"/>
      <c r="D87" s="1960"/>
      <c r="E87" s="1960"/>
      <c r="F87" s="1960"/>
      <c r="G87" s="1960"/>
      <c r="H87" s="1960"/>
      <c r="I87" s="1960"/>
      <c r="J87" s="1959"/>
      <c r="K87" s="1961"/>
      <c r="L87" s="1959"/>
      <c r="M87" s="1252" t="s">
        <v>1509</v>
      </c>
      <c r="N87" s="1246">
        <v>4</v>
      </c>
      <c r="O87" s="1246">
        <v>1</v>
      </c>
      <c r="P87" s="1246">
        <v>2</v>
      </c>
      <c r="Q87" s="1246">
        <v>0</v>
      </c>
      <c r="R87" s="1246">
        <v>0</v>
      </c>
      <c r="S87" s="1246">
        <v>0</v>
      </c>
      <c r="T87" s="1246">
        <v>0</v>
      </c>
      <c r="U87" s="1246">
        <v>0</v>
      </c>
      <c r="V87" s="1246">
        <v>0</v>
      </c>
      <c r="W87" s="1242">
        <v>1</v>
      </c>
      <c r="X87" s="1230"/>
      <c r="Y87" s="1231"/>
      <c r="Z87" s="1231"/>
      <c r="AA87" s="1231"/>
      <c r="AB87" s="1231"/>
      <c r="AC87" s="1231"/>
      <c r="AD87" s="1231"/>
      <c r="AE87" s="1231"/>
      <c r="AF87" s="1231"/>
      <c r="AG87" s="1231"/>
      <c r="AH87" s="1231"/>
      <c r="AI87" s="1231"/>
      <c r="AJ87" s="1231"/>
      <c r="AK87" s="1231"/>
      <c r="AL87" s="1231"/>
      <c r="AM87" s="1231"/>
      <c r="AN87" s="1231"/>
      <c r="AO87" s="1231"/>
      <c r="AP87" s="1231"/>
      <c r="AQ87" s="1231"/>
      <c r="AR87" s="1231"/>
      <c r="AS87" s="1231"/>
      <c r="AT87" s="1231"/>
      <c r="AU87" s="1231"/>
      <c r="AV87" s="1231"/>
      <c r="AW87" s="1231"/>
      <c r="AX87" s="1231"/>
      <c r="AY87" s="1231"/>
      <c r="AZ87" s="1231"/>
      <c r="BA87" s="1231"/>
      <c r="BB87" s="1231"/>
      <c r="BC87" s="1231"/>
      <c r="BD87" s="1231"/>
      <c r="BE87" s="1231"/>
      <c r="BF87" s="1231"/>
    </row>
    <row r="88" spans="1:58">
      <c r="A88" s="2002"/>
      <c r="B88" s="1967" t="s">
        <v>1566</v>
      </c>
      <c r="C88" s="1955">
        <v>1</v>
      </c>
      <c r="D88" s="1957">
        <v>0</v>
      </c>
      <c r="E88" s="1957">
        <v>0</v>
      </c>
      <c r="F88" s="1957">
        <v>0</v>
      </c>
      <c r="G88" s="1957">
        <v>0</v>
      </c>
      <c r="H88" s="1957">
        <v>0</v>
      </c>
      <c r="I88" s="1957">
        <v>1</v>
      </c>
      <c r="J88" s="1956">
        <v>1</v>
      </c>
      <c r="K88" s="1958">
        <v>0</v>
      </c>
      <c r="L88" s="1956">
        <v>1</v>
      </c>
      <c r="M88" s="1252" t="s">
        <v>227</v>
      </c>
      <c r="N88" s="1246">
        <v>8</v>
      </c>
      <c r="O88" s="1246">
        <v>1</v>
      </c>
      <c r="P88" s="1246">
        <v>3</v>
      </c>
      <c r="Q88" s="1246">
        <v>0</v>
      </c>
      <c r="R88" s="1246">
        <v>0</v>
      </c>
      <c r="S88" s="1246">
        <v>0</v>
      </c>
      <c r="T88" s="1246">
        <v>0</v>
      </c>
      <c r="U88" s="1246">
        <v>0</v>
      </c>
      <c r="V88" s="1246">
        <v>0</v>
      </c>
      <c r="W88" s="1242">
        <v>4</v>
      </c>
      <c r="X88" s="1230"/>
      <c r="Y88" s="1231"/>
      <c r="Z88" s="1231"/>
      <c r="AA88" s="1231"/>
      <c r="AB88" s="1231"/>
      <c r="AC88" s="1231"/>
      <c r="AD88" s="1231"/>
      <c r="AE88" s="1231"/>
      <c r="AF88" s="1231"/>
      <c r="AG88" s="1231"/>
      <c r="AH88" s="1231"/>
      <c r="AI88" s="1231"/>
      <c r="AJ88" s="1231"/>
      <c r="AK88" s="1231"/>
      <c r="AL88" s="1231"/>
      <c r="AM88" s="1231"/>
      <c r="AN88" s="1231"/>
      <c r="AO88" s="1231"/>
      <c r="AP88" s="1231"/>
      <c r="AQ88" s="1231"/>
      <c r="AR88" s="1231"/>
      <c r="AS88" s="1231"/>
      <c r="AT88" s="1231"/>
      <c r="AU88" s="1231"/>
      <c r="AV88" s="1231"/>
      <c r="AW88" s="1231"/>
      <c r="AX88" s="1231"/>
      <c r="AY88" s="1231"/>
      <c r="AZ88" s="1231"/>
      <c r="BA88" s="1231"/>
      <c r="BB88" s="1231"/>
      <c r="BC88" s="1231"/>
      <c r="BD88" s="1231"/>
      <c r="BE88" s="1231"/>
      <c r="BF88" s="1231"/>
    </row>
    <row r="89" spans="1:58">
      <c r="A89" s="2002"/>
      <c r="B89" s="1968"/>
      <c r="C89" s="1955"/>
      <c r="D89" s="1957"/>
      <c r="E89" s="1957"/>
      <c r="F89" s="1957"/>
      <c r="G89" s="1957"/>
      <c r="H89" s="1957"/>
      <c r="I89" s="1957"/>
      <c r="J89" s="1956"/>
      <c r="K89" s="1958"/>
      <c r="L89" s="1956"/>
      <c r="M89" s="1252" t="s">
        <v>49</v>
      </c>
      <c r="N89" s="1246">
        <v>0</v>
      </c>
      <c r="O89" s="1246">
        <v>0</v>
      </c>
      <c r="P89" s="1246">
        <v>0</v>
      </c>
      <c r="Q89" s="1246">
        <v>0</v>
      </c>
      <c r="R89" s="1246">
        <v>0</v>
      </c>
      <c r="S89" s="1246">
        <v>0</v>
      </c>
      <c r="T89" s="1246">
        <v>0</v>
      </c>
      <c r="U89" s="1246">
        <v>0</v>
      </c>
      <c r="V89" s="1246">
        <v>0</v>
      </c>
      <c r="W89" s="1242">
        <v>0</v>
      </c>
      <c r="X89" s="1230"/>
      <c r="Y89" s="1231"/>
      <c r="Z89" s="1231"/>
      <c r="AA89" s="1231"/>
      <c r="AB89" s="1231"/>
      <c r="AC89" s="1231"/>
      <c r="AD89" s="1231"/>
      <c r="AE89" s="1231"/>
      <c r="AF89" s="1231"/>
      <c r="AG89" s="1231"/>
      <c r="AH89" s="1231"/>
      <c r="AI89" s="1231"/>
      <c r="AJ89" s="1231"/>
      <c r="AK89" s="1231"/>
      <c r="AL89" s="1231"/>
      <c r="AM89" s="1231"/>
      <c r="AN89" s="1231"/>
      <c r="AO89" s="1231"/>
      <c r="AP89" s="1231"/>
      <c r="AQ89" s="1231"/>
      <c r="AR89" s="1231"/>
      <c r="AS89" s="1231"/>
      <c r="AT89" s="1231"/>
      <c r="AU89" s="1231"/>
      <c r="AV89" s="1231"/>
      <c r="AW89" s="1231"/>
      <c r="AX89" s="1231"/>
      <c r="AY89" s="1231"/>
      <c r="AZ89" s="1231"/>
      <c r="BA89" s="1231"/>
      <c r="BB89" s="1231"/>
      <c r="BC89" s="1231"/>
      <c r="BD89" s="1231"/>
      <c r="BE89" s="1231"/>
      <c r="BF89" s="1231"/>
    </row>
    <row r="90" spans="1:58">
      <c r="A90" s="2002"/>
      <c r="B90" s="1969"/>
      <c r="C90" s="1955"/>
      <c r="D90" s="1957"/>
      <c r="E90" s="1957"/>
      <c r="F90" s="1957"/>
      <c r="G90" s="1957"/>
      <c r="H90" s="1957"/>
      <c r="I90" s="1957"/>
      <c r="J90" s="1956"/>
      <c r="K90" s="1958"/>
      <c r="L90" s="1956"/>
      <c r="M90" s="1252" t="s">
        <v>1509</v>
      </c>
      <c r="N90" s="1246">
        <v>8</v>
      </c>
      <c r="O90" s="1246">
        <v>1</v>
      </c>
      <c r="P90" s="1246">
        <v>3</v>
      </c>
      <c r="Q90" s="1246">
        <v>0</v>
      </c>
      <c r="R90" s="1246">
        <v>0</v>
      </c>
      <c r="S90" s="1246">
        <v>0</v>
      </c>
      <c r="T90" s="1246">
        <v>0</v>
      </c>
      <c r="U90" s="1246">
        <v>0</v>
      </c>
      <c r="V90" s="1246">
        <v>0</v>
      </c>
      <c r="W90" s="1242">
        <v>4</v>
      </c>
      <c r="X90" s="1230"/>
      <c r="Y90" s="1231"/>
      <c r="Z90" s="1231"/>
      <c r="AA90" s="1231"/>
      <c r="AB90" s="1231"/>
      <c r="AC90" s="1231"/>
      <c r="AD90" s="1231"/>
      <c r="AE90" s="1231"/>
      <c r="AF90" s="1231"/>
      <c r="AG90" s="1231"/>
      <c r="AH90" s="1231"/>
      <c r="AI90" s="1231"/>
      <c r="AJ90" s="1231"/>
      <c r="AK90" s="1231"/>
      <c r="AL90" s="1231"/>
      <c r="AM90" s="1231"/>
      <c r="AN90" s="1231"/>
      <c r="AO90" s="1231"/>
      <c r="AP90" s="1231"/>
      <c r="AQ90" s="1231"/>
      <c r="AR90" s="1231"/>
      <c r="AS90" s="1231"/>
      <c r="AT90" s="1231"/>
      <c r="AU90" s="1231"/>
      <c r="AV90" s="1231"/>
      <c r="AW90" s="1231"/>
      <c r="AX90" s="1231"/>
      <c r="AY90" s="1231"/>
      <c r="AZ90" s="1231"/>
      <c r="BA90" s="1231"/>
      <c r="BB90" s="1231"/>
      <c r="BC90" s="1231"/>
      <c r="BD90" s="1231"/>
      <c r="BE90" s="1231"/>
      <c r="BF90" s="1231"/>
    </row>
    <row r="91" spans="1:58">
      <c r="A91" s="2002"/>
      <c r="B91" s="1967" t="s">
        <v>1567</v>
      </c>
      <c r="C91" s="1962">
        <v>1</v>
      </c>
      <c r="D91" s="1960">
        <v>0</v>
      </c>
      <c r="E91" s="1960">
        <v>0</v>
      </c>
      <c r="F91" s="1960">
        <v>0</v>
      </c>
      <c r="G91" s="1960">
        <v>0</v>
      </c>
      <c r="H91" s="1960">
        <v>0</v>
      </c>
      <c r="I91" s="1960">
        <v>1</v>
      </c>
      <c r="J91" s="1959">
        <v>2</v>
      </c>
      <c r="K91" s="1961">
        <v>0</v>
      </c>
      <c r="L91" s="1959">
        <v>1</v>
      </c>
      <c r="M91" s="1252" t="s">
        <v>227</v>
      </c>
      <c r="N91" s="1246">
        <v>13</v>
      </c>
      <c r="O91" s="1246">
        <v>1</v>
      </c>
      <c r="P91" s="1246">
        <v>2</v>
      </c>
      <c r="Q91" s="1246">
        <v>0</v>
      </c>
      <c r="R91" s="1246">
        <v>0</v>
      </c>
      <c r="S91" s="1246">
        <v>0</v>
      </c>
      <c r="T91" s="1246">
        <v>0</v>
      </c>
      <c r="U91" s="1246">
        <v>0</v>
      </c>
      <c r="V91" s="1246">
        <v>0</v>
      </c>
      <c r="W91" s="1242">
        <v>10</v>
      </c>
      <c r="X91" s="1230"/>
      <c r="Y91" s="1231"/>
      <c r="Z91" s="1231"/>
      <c r="AA91" s="1231"/>
      <c r="AB91" s="1231"/>
      <c r="AC91" s="1231"/>
      <c r="AD91" s="1231"/>
      <c r="AE91" s="1231"/>
      <c r="AF91" s="1231"/>
      <c r="AG91" s="1231"/>
      <c r="AH91" s="1231"/>
      <c r="AI91" s="1231"/>
      <c r="AJ91" s="1231"/>
      <c r="AK91" s="1231"/>
      <c r="AL91" s="1231"/>
      <c r="AM91" s="1231"/>
      <c r="AN91" s="1231"/>
      <c r="AO91" s="1231"/>
      <c r="AP91" s="1231"/>
      <c r="AQ91" s="1231"/>
      <c r="AR91" s="1231"/>
      <c r="AS91" s="1231"/>
      <c r="AT91" s="1231"/>
      <c r="AU91" s="1231"/>
      <c r="AV91" s="1231"/>
      <c r="AW91" s="1231"/>
      <c r="AX91" s="1231"/>
      <c r="AY91" s="1231"/>
      <c r="AZ91" s="1231"/>
      <c r="BA91" s="1231"/>
      <c r="BB91" s="1231"/>
      <c r="BC91" s="1231"/>
      <c r="BD91" s="1231"/>
      <c r="BE91" s="1231"/>
      <c r="BF91" s="1231"/>
    </row>
    <row r="92" spans="1:58">
      <c r="A92" s="2002"/>
      <c r="B92" s="1968"/>
      <c r="C92" s="1962"/>
      <c r="D92" s="1960"/>
      <c r="E92" s="1960"/>
      <c r="F92" s="1960"/>
      <c r="G92" s="1960"/>
      <c r="H92" s="1960"/>
      <c r="I92" s="1960"/>
      <c r="J92" s="1959"/>
      <c r="K92" s="1961"/>
      <c r="L92" s="1959"/>
      <c r="M92" s="1252" t="s">
        <v>49</v>
      </c>
      <c r="N92" s="1246">
        <v>0</v>
      </c>
      <c r="O92" s="1246">
        <v>0</v>
      </c>
      <c r="P92" s="1246">
        <v>0</v>
      </c>
      <c r="Q92" s="1246">
        <v>0</v>
      </c>
      <c r="R92" s="1246">
        <v>0</v>
      </c>
      <c r="S92" s="1246">
        <v>0</v>
      </c>
      <c r="T92" s="1246">
        <v>0</v>
      </c>
      <c r="U92" s="1246">
        <v>0</v>
      </c>
      <c r="V92" s="1246">
        <v>0</v>
      </c>
      <c r="W92" s="1242">
        <v>0</v>
      </c>
      <c r="X92" s="1230"/>
      <c r="Y92" s="1231"/>
      <c r="Z92" s="1231"/>
      <c r="AA92" s="1231"/>
      <c r="AB92" s="1231"/>
      <c r="AC92" s="1231"/>
      <c r="AD92" s="1231"/>
      <c r="AE92" s="1231"/>
      <c r="AF92" s="1231"/>
      <c r="AG92" s="1231"/>
      <c r="AH92" s="1231"/>
      <c r="AI92" s="1231"/>
      <c r="AJ92" s="1231"/>
      <c r="AK92" s="1231"/>
      <c r="AL92" s="1231"/>
      <c r="AM92" s="1231"/>
      <c r="AN92" s="1231"/>
      <c r="AO92" s="1231"/>
      <c r="AP92" s="1231"/>
      <c r="AQ92" s="1231"/>
      <c r="AR92" s="1231"/>
      <c r="AS92" s="1231"/>
      <c r="AT92" s="1231"/>
      <c r="AU92" s="1231"/>
      <c r="AV92" s="1231"/>
      <c r="AW92" s="1231"/>
      <c r="AX92" s="1231"/>
      <c r="AY92" s="1231"/>
      <c r="AZ92" s="1231"/>
      <c r="BA92" s="1231"/>
      <c r="BB92" s="1231"/>
      <c r="BC92" s="1231"/>
      <c r="BD92" s="1231"/>
      <c r="BE92" s="1231"/>
      <c r="BF92" s="1231"/>
    </row>
    <row r="93" spans="1:58">
      <c r="A93" s="2002"/>
      <c r="B93" s="1969"/>
      <c r="C93" s="1962"/>
      <c r="D93" s="1960"/>
      <c r="E93" s="1960"/>
      <c r="F93" s="1960"/>
      <c r="G93" s="1960"/>
      <c r="H93" s="1960"/>
      <c r="I93" s="1960"/>
      <c r="J93" s="1959"/>
      <c r="K93" s="1961"/>
      <c r="L93" s="1959"/>
      <c r="M93" s="1252" t="s">
        <v>1509</v>
      </c>
      <c r="N93" s="1246">
        <v>13</v>
      </c>
      <c r="O93" s="1246">
        <v>1</v>
      </c>
      <c r="P93" s="1246">
        <v>2</v>
      </c>
      <c r="Q93" s="1246">
        <v>0</v>
      </c>
      <c r="R93" s="1246">
        <v>0</v>
      </c>
      <c r="S93" s="1246">
        <v>0</v>
      </c>
      <c r="T93" s="1246">
        <v>0</v>
      </c>
      <c r="U93" s="1246">
        <v>0</v>
      </c>
      <c r="V93" s="1246">
        <v>0</v>
      </c>
      <c r="W93" s="1242">
        <v>10</v>
      </c>
      <c r="X93" s="1230"/>
      <c r="Y93" s="1231"/>
      <c r="Z93" s="1231"/>
      <c r="AA93" s="1231"/>
      <c r="AB93" s="1231"/>
      <c r="AC93" s="1231"/>
      <c r="AD93" s="1231"/>
      <c r="AE93" s="1231"/>
      <c r="AF93" s="1231"/>
      <c r="AG93" s="1231"/>
      <c r="AH93" s="1231"/>
      <c r="AI93" s="1231"/>
      <c r="AJ93" s="1231"/>
      <c r="AK93" s="1231"/>
      <c r="AL93" s="1231"/>
      <c r="AM93" s="1231"/>
      <c r="AN93" s="1231"/>
      <c r="AO93" s="1231"/>
      <c r="AP93" s="1231"/>
      <c r="AQ93" s="1231"/>
      <c r="AR93" s="1231"/>
      <c r="AS93" s="1231"/>
      <c r="AT93" s="1231"/>
      <c r="AU93" s="1231"/>
      <c r="AV93" s="1231"/>
      <c r="AW93" s="1231"/>
      <c r="AX93" s="1231"/>
      <c r="AY93" s="1231"/>
      <c r="AZ93" s="1231"/>
      <c r="BA93" s="1231"/>
      <c r="BB93" s="1231"/>
      <c r="BC93" s="1231"/>
      <c r="BD93" s="1231"/>
      <c r="BE93" s="1231"/>
      <c r="BF93" s="1231"/>
    </row>
    <row r="94" spans="1:58">
      <c r="A94" s="2002"/>
      <c r="B94" s="1967" t="s">
        <v>1568</v>
      </c>
      <c r="C94" s="1973">
        <v>1</v>
      </c>
      <c r="D94" s="1972">
        <v>1</v>
      </c>
      <c r="E94" s="1972">
        <v>0</v>
      </c>
      <c r="F94" s="1972">
        <v>0</v>
      </c>
      <c r="G94" s="1972">
        <v>0</v>
      </c>
      <c r="H94" s="1972">
        <v>0</v>
      </c>
      <c r="I94" s="1972">
        <v>0</v>
      </c>
      <c r="J94" s="1971">
        <v>1</v>
      </c>
      <c r="K94" s="1970">
        <v>0</v>
      </c>
      <c r="L94" s="1971">
        <v>1</v>
      </c>
      <c r="M94" s="1257" t="s">
        <v>227</v>
      </c>
      <c r="N94" s="1246">
        <v>13</v>
      </c>
      <c r="O94" s="1249">
        <v>1</v>
      </c>
      <c r="P94" s="1249">
        <v>4</v>
      </c>
      <c r="Q94" s="1249">
        <v>0</v>
      </c>
      <c r="R94" s="1249">
        <v>0</v>
      </c>
      <c r="S94" s="1249">
        <v>0</v>
      </c>
      <c r="T94" s="1249">
        <v>6</v>
      </c>
      <c r="U94" s="1249">
        <v>0</v>
      </c>
      <c r="V94" s="1249">
        <v>0</v>
      </c>
      <c r="W94" s="1250">
        <v>2</v>
      </c>
      <c r="X94" s="1230"/>
      <c r="Y94" s="1231"/>
      <c r="Z94" s="1231"/>
      <c r="AA94" s="1231"/>
      <c r="AB94" s="1231"/>
      <c r="AC94" s="1231"/>
      <c r="AD94" s="1231"/>
      <c r="AE94" s="1231"/>
      <c r="AF94" s="1231"/>
      <c r="AG94" s="1231"/>
      <c r="AH94" s="1231"/>
      <c r="AI94" s="1231"/>
      <c r="AJ94" s="1231"/>
      <c r="AK94" s="1231"/>
      <c r="AL94" s="1231"/>
      <c r="AM94" s="1231"/>
      <c r="AN94" s="1231"/>
      <c r="AO94" s="1231"/>
      <c r="AP94" s="1231"/>
      <c r="AQ94" s="1231"/>
      <c r="AR94" s="1231"/>
      <c r="AS94" s="1231"/>
      <c r="AT94" s="1231"/>
      <c r="AU94" s="1231"/>
      <c r="AV94" s="1231"/>
      <c r="AW94" s="1231"/>
      <c r="AX94" s="1231"/>
      <c r="AY94" s="1231"/>
      <c r="AZ94" s="1231"/>
      <c r="BA94" s="1231"/>
      <c r="BB94" s="1231"/>
      <c r="BC94" s="1231"/>
      <c r="BD94" s="1231"/>
      <c r="BE94" s="1231"/>
      <c r="BF94" s="1231"/>
    </row>
    <row r="95" spans="1:58">
      <c r="A95" s="2002"/>
      <c r="B95" s="1968"/>
      <c r="C95" s="1973"/>
      <c r="D95" s="1972"/>
      <c r="E95" s="1972"/>
      <c r="F95" s="1972"/>
      <c r="G95" s="1972"/>
      <c r="H95" s="1972"/>
      <c r="I95" s="1972"/>
      <c r="J95" s="1971"/>
      <c r="K95" s="1970"/>
      <c r="L95" s="1971"/>
      <c r="M95" s="1257" t="s">
        <v>49</v>
      </c>
      <c r="N95" s="1246">
        <v>1</v>
      </c>
      <c r="O95" s="1249">
        <v>0</v>
      </c>
      <c r="P95" s="1249">
        <v>0</v>
      </c>
      <c r="Q95" s="1249">
        <v>0</v>
      </c>
      <c r="R95" s="1249">
        <v>0</v>
      </c>
      <c r="S95" s="1249">
        <v>0</v>
      </c>
      <c r="T95" s="1249">
        <v>1</v>
      </c>
      <c r="U95" s="1249">
        <v>0</v>
      </c>
      <c r="V95" s="1249">
        <v>0</v>
      </c>
      <c r="W95" s="1250">
        <v>0</v>
      </c>
      <c r="X95" s="1230"/>
      <c r="Y95" s="1231"/>
      <c r="Z95" s="1231"/>
      <c r="AA95" s="1231"/>
      <c r="AB95" s="1231"/>
      <c r="AC95" s="1231"/>
      <c r="AD95" s="1231"/>
      <c r="AE95" s="1231"/>
      <c r="AF95" s="1231"/>
      <c r="AG95" s="1231"/>
      <c r="AH95" s="1231"/>
      <c r="AI95" s="1231"/>
      <c r="AJ95" s="1231"/>
      <c r="AK95" s="1231"/>
      <c r="AL95" s="1231"/>
      <c r="AM95" s="1231"/>
      <c r="AN95" s="1231"/>
      <c r="AO95" s="1231"/>
      <c r="AP95" s="1231"/>
      <c r="AQ95" s="1231"/>
      <c r="AR95" s="1231"/>
      <c r="AS95" s="1231"/>
      <c r="AT95" s="1231"/>
      <c r="AU95" s="1231"/>
      <c r="AV95" s="1231"/>
      <c r="AW95" s="1231"/>
      <c r="AX95" s="1231"/>
      <c r="AY95" s="1231"/>
      <c r="AZ95" s="1231"/>
      <c r="BA95" s="1231"/>
      <c r="BB95" s="1231"/>
      <c r="BC95" s="1231"/>
      <c r="BD95" s="1231"/>
      <c r="BE95" s="1231"/>
      <c r="BF95" s="1231"/>
    </row>
    <row r="96" spans="1:58">
      <c r="A96" s="2002"/>
      <c r="B96" s="1969"/>
      <c r="C96" s="1973"/>
      <c r="D96" s="1972"/>
      <c r="E96" s="1972"/>
      <c r="F96" s="1972"/>
      <c r="G96" s="1972"/>
      <c r="H96" s="1972"/>
      <c r="I96" s="1972"/>
      <c r="J96" s="1971"/>
      <c r="K96" s="1970"/>
      <c r="L96" s="1971"/>
      <c r="M96" s="1257" t="s">
        <v>1509</v>
      </c>
      <c r="N96" s="1246">
        <v>12</v>
      </c>
      <c r="O96" s="1249">
        <v>1</v>
      </c>
      <c r="P96" s="1249">
        <v>4</v>
      </c>
      <c r="Q96" s="1249">
        <v>0</v>
      </c>
      <c r="R96" s="1249">
        <v>0</v>
      </c>
      <c r="S96" s="1249">
        <v>0</v>
      </c>
      <c r="T96" s="1249">
        <v>5</v>
      </c>
      <c r="U96" s="1249">
        <v>0</v>
      </c>
      <c r="V96" s="1249">
        <v>0</v>
      </c>
      <c r="W96" s="1250">
        <v>2</v>
      </c>
      <c r="X96" s="1230"/>
      <c r="Y96" s="1231"/>
      <c r="Z96" s="1231"/>
      <c r="AA96" s="1231"/>
      <c r="AB96" s="1231"/>
      <c r="AC96" s="1231"/>
      <c r="AD96" s="1231"/>
      <c r="AE96" s="1231"/>
      <c r="AF96" s="1231"/>
      <c r="AG96" s="1231"/>
      <c r="AH96" s="1231"/>
      <c r="AI96" s="1231"/>
      <c r="AJ96" s="1231"/>
      <c r="AK96" s="1231"/>
      <c r="AL96" s="1231"/>
      <c r="AM96" s="1231"/>
      <c r="AN96" s="1231"/>
      <c r="AO96" s="1231"/>
      <c r="AP96" s="1231"/>
      <c r="AQ96" s="1231"/>
      <c r="AR96" s="1231"/>
      <c r="AS96" s="1231"/>
      <c r="AT96" s="1231"/>
      <c r="AU96" s="1231"/>
      <c r="AV96" s="1231"/>
      <c r="AW96" s="1231"/>
      <c r="AX96" s="1231"/>
      <c r="AY96" s="1231"/>
      <c r="AZ96" s="1231"/>
      <c r="BA96" s="1231"/>
      <c r="BB96" s="1231"/>
      <c r="BC96" s="1231"/>
      <c r="BD96" s="1231"/>
      <c r="BE96" s="1231"/>
      <c r="BF96" s="1231"/>
    </row>
    <row r="97" spans="1:58">
      <c r="A97" s="2002"/>
      <c r="B97" s="1967" t="s">
        <v>1569</v>
      </c>
      <c r="C97" s="1955">
        <v>1</v>
      </c>
      <c r="D97" s="1957">
        <v>0</v>
      </c>
      <c r="E97" s="1957">
        <v>0</v>
      </c>
      <c r="F97" s="1957">
        <v>0</v>
      </c>
      <c r="G97" s="1957">
        <v>0</v>
      </c>
      <c r="H97" s="1957">
        <v>0</v>
      </c>
      <c r="I97" s="1957">
        <v>1</v>
      </c>
      <c r="J97" s="1956">
        <v>2</v>
      </c>
      <c r="K97" s="1958">
        <v>0</v>
      </c>
      <c r="L97" s="1956">
        <v>1</v>
      </c>
      <c r="M97" s="1257" t="s">
        <v>227</v>
      </c>
      <c r="N97" s="1246">
        <v>25</v>
      </c>
      <c r="O97" s="1246">
        <v>1</v>
      </c>
      <c r="P97" s="1246">
        <v>2</v>
      </c>
      <c r="Q97" s="1246">
        <v>0</v>
      </c>
      <c r="R97" s="1246">
        <v>0</v>
      </c>
      <c r="S97" s="1246">
        <v>1</v>
      </c>
      <c r="T97" s="1246">
        <v>0</v>
      </c>
      <c r="U97" s="1246">
        <v>3</v>
      </c>
      <c r="V97" s="1246">
        <v>10</v>
      </c>
      <c r="W97" s="1242">
        <v>8</v>
      </c>
      <c r="X97" s="1231"/>
      <c r="Y97" s="1231"/>
      <c r="Z97" s="1231"/>
      <c r="AA97" s="1231"/>
      <c r="AB97" s="1231"/>
      <c r="AC97" s="1231"/>
      <c r="AD97" s="1231"/>
      <c r="AE97" s="1231"/>
      <c r="AF97" s="1231"/>
      <c r="AG97" s="1231"/>
      <c r="AH97" s="1231"/>
      <c r="AI97" s="1231"/>
      <c r="AJ97" s="1231"/>
      <c r="AK97" s="1231"/>
      <c r="AL97" s="1231"/>
      <c r="AM97" s="1231"/>
      <c r="AN97" s="1231"/>
      <c r="AO97" s="1231"/>
      <c r="AP97" s="1231"/>
      <c r="AQ97" s="1231"/>
      <c r="AR97" s="1231"/>
      <c r="AS97" s="1231"/>
      <c r="AT97" s="1231"/>
      <c r="AU97" s="1231"/>
      <c r="AV97" s="1231"/>
      <c r="AW97" s="1231"/>
      <c r="AX97" s="1231"/>
      <c r="AY97" s="1231"/>
      <c r="AZ97" s="1231"/>
      <c r="BA97" s="1231"/>
      <c r="BB97" s="1231"/>
      <c r="BC97" s="1231"/>
      <c r="BD97" s="1231"/>
      <c r="BE97" s="1231"/>
      <c r="BF97" s="1231"/>
    </row>
    <row r="98" spans="1:58">
      <c r="A98" s="2002"/>
      <c r="B98" s="1968"/>
      <c r="C98" s="1955"/>
      <c r="D98" s="1957"/>
      <c r="E98" s="1957"/>
      <c r="F98" s="1957"/>
      <c r="G98" s="1957"/>
      <c r="H98" s="1957"/>
      <c r="I98" s="1957"/>
      <c r="J98" s="1956"/>
      <c r="K98" s="1958"/>
      <c r="L98" s="1956"/>
      <c r="M98" s="1257" t="s">
        <v>49</v>
      </c>
      <c r="N98" s="1246">
        <v>1</v>
      </c>
      <c r="O98" s="1246">
        <v>0</v>
      </c>
      <c r="P98" s="1246">
        <v>0</v>
      </c>
      <c r="Q98" s="1246">
        <v>0</v>
      </c>
      <c r="R98" s="1246">
        <v>0</v>
      </c>
      <c r="S98" s="1246">
        <v>0</v>
      </c>
      <c r="T98" s="1246">
        <v>0</v>
      </c>
      <c r="U98" s="1246">
        <v>0</v>
      </c>
      <c r="V98" s="1246">
        <v>0</v>
      </c>
      <c r="W98" s="1242">
        <v>1</v>
      </c>
      <c r="X98" s="1231"/>
      <c r="Y98" s="1231"/>
      <c r="Z98" s="1231"/>
      <c r="AA98" s="1231"/>
      <c r="AB98" s="1231"/>
      <c r="AC98" s="1231"/>
      <c r="AD98" s="1231"/>
      <c r="AE98" s="1231"/>
      <c r="AF98" s="1231"/>
      <c r="AG98" s="1231"/>
      <c r="AH98" s="1231"/>
      <c r="AI98" s="1231"/>
      <c r="AJ98" s="1231"/>
      <c r="AK98" s="1231"/>
      <c r="AL98" s="1231"/>
      <c r="AM98" s="1231"/>
      <c r="AN98" s="1231"/>
      <c r="AO98" s="1231"/>
      <c r="AP98" s="1231"/>
      <c r="AQ98" s="1231"/>
      <c r="AR98" s="1231"/>
      <c r="AS98" s="1231"/>
      <c r="AT98" s="1231"/>
      <c r="AU98" s="1231"/>
      <c r="AV98" s="1231"/>
      <c r="AW98" s="1231"/>
      <c r="AX98" s="1231"/>
      <c r="AY98" s="1231"/>
      <c r="AZ98" s="1231"/>
      <c r="BA98" s="1231"/>
      <c r="BB98" s="1231"/>
      <c r="BC98" s="1231"/>
      <c r="BD98" s="1231"/>
      <c r="BE98" s="1231"/>
      <c r="BF98" s="1231"/>
    </row>
    <row r="99" spans="1:58">
      <c r="A99" s="2002"/>
      <c r="B99" s="1969"/>
      <c r="C99" s="1955"/>
      <c r="D99" s="1957"/>
      <c r="E99" s="1957"/>
      <c r="F99" s="1957"/>
      <c r="G99" s="1957"/>
      <c r="H99" s="1957"/>
      <c r="I99" s="1957"/>
      <c r="J99" s="1956"/>
      <c r="K99" s="1958"/>
      <c r="L99" s="1956"/>
      <c r="M99" s="1257" t="s">
        <v>1509</v>
      </c>
      <c r="N99" s="1246">
        <v>24</v>
      </c>
      <c r="O99" s="1246">
        <v>1</v>
      </c>
      <c r="P99" s="1246">
        <v>2</v>
      </c>
      <c r="Q99" s="1246">
        <v>0</v>
      </c>
      <c r="R99" s="1246">
        <v>0</v>
      </c>
      <c r="S99" s="1246">
        <v>1</v>
      </c>
      <c r="T99" s="1246">
        <v>0</v>
      </c>
      <c r="U99" s="1246">
        <v>3</v>
      </c>
      <c r="V99" s="1246">
        <v>10</v>
      </c>
      <c r="W99" s="1242">
        <v>7</v>
      </c>
      <c r="X99" s="1231"/>
      <c r="Y99" s="1231"/>
      <c r="Z99" s="1231"/>
      <c r="AA99" s="1231"/>
      <c r="AB99" s="1231"/>
      <c r="AC99" s="1231"/>
      <c r="AD99" s="1231"/>
      <c r="AE99" s="1231"/>
      <c r="AF99" s="1231"/>
      <c r="AG99" s="1231"/>
      <c r="AH99" s="1231"/>
      <c r="AI99" s="1231"/>
      <c r="AJ99" s="1231"/>
      <c r="AK99" s="1231"/>
      <c r="AL99" s="1231"/>
      <c r="AM99" s="1231"/>
      <c r="AN99" s="1231"/>
      <c r="AO99" s="1231"/>
      <c r="AP99" s="1231"/>
      <c r="AQ99" s="1231"/>
      <c r="AR99" s="1231"/>
      <c r="AS99" s="1231"/>
      <c r="AT99" s="1231"/>
      <c r="AU99" s="1231"/>
      <c r="AV99" s="1231"/>
      <c r="AW99" s="1231"/>
      <c r="AX99" s="1231"/>
      <c r="AY99" s="1231"/>
      <c r="AZ99" s="1231"/>
      <c r="BA99" s="1231"/>
      <c r="BB99" s="1231"/>
      <c r="BC99" s="1231"/>
      <c r="BD99" s="1231"/>
      <c r="BE99" s="1231"/>
      <c r="BF99" s="1231"/>
    </row>
    <row r="100" spans="1:58">
      <c r="A100" s="2002"/>
      <c r="B100" s="1967" t="s">
        <v>1570</v>
      </c>
      <c r="C100" s="1962">
        <v>1</v>
      </c>
      <c r="D100" s="1960">
        <v>0</v>
      </c>
      <c r="E100" s="1960">
        <v>0</v>
      </c>
      <c r="F100" s="1960">
        <v>0</v>
      </c>
      <c r="G100" s="1960">
        <v>0</v>
      </c>
      <c r="H100" s="1960">
        <v>0</v>
      </c>
      <c r="I100" s="1960">
        <v>1</v>
      </c>
      <c r="J100" s="1959">
        <v>3</v>
      </c>
      <c r="K100" s="1961">
        <v>0</v>
      </c>
      <c r="L100" s="1959">
        <v>1</v>
      </c>
      <c r="M100" s="1257" t="s">
        <v>227</v>
      </c>
      <c r="N100" s="1246">
        <v>13</v>
      </c>
      <c r="O100" s="1246">
        <v>1</v>
      </c>
      <c r="P100" s="1246">
        <v>3</v>
      </c>
      <c r="Q100" s="1246">
        <v>0</v>
      </c>
      <c r="R100" s="1246">
        <v>0</v>
      </c>
      <c r="S100" s="1246">
        <v>0</v>
      </c>
      <c r="T100" s="1246">
        <v>0</v>
      </c>
      <c r="U100" s="1246">
        <v>0</v>
      </c>
      <c r="V100" s="1246">
        <v>0</v>
      </c>
      <c r="W100" s="1242">
        <v>9</v>
      </c>
      <c r="X100" s="1231"/>
      <c r="Y100" s="1231"/>
      <c r="Z100" s="1231"/>
      <c r="AA100" s="1231"/>
      <c r="AB100" s="1231"/>
      <c r="AC100" s="1231"/>
      <c r="AD100" s="1231"/>
      <c r="AE100" s="1231"/>
      <c r="AF100" s="1231"/>
      <c r="AG100" s="1231"/>
      <c r="AH100" s="1231"/>
      <c r="AI100" s="1231"/>
      <c r="AJ100" s="1231"/>
      <c r="AK100" s="1231"/>
      <c r="AL100" s="1231"/>
      <c r="AM100" s="1231"/>
      <c r="AN100" s="1231"/>
      <c r="AO100" s="1231"/>
      <c r="AP100" s="1231"/>
      <c r="AQ100" s="1231"/>
      <c r="AR100" s="1231"/>
      <c r="AS100" s="1231"/>
      <c r="AT100" s="1231"/>
      <c r="AU100" s="1231"/>
      <c r="AV100" s="1231"/>
      <c r="AW100" s="1231"/>
      <c r="AX100" s="1231"/>
      <c r="AY100" s="1231"/>
      <c r="AZ100" s="1231"/>
      <c r="BA100" s="1231"/>
      <c r="BB100" s="1231"/>
      <c r="BC100" s="1231"/>
      <c r="BD100" s="1231"/>
      <c r="BE100" s="1231"/>
      <c r="BF100" s="1231"/>
    </row>
    <row r="101" spans="1:58">
      <c r="A101" s="2002"/>
      <c r="B101" s="1968"/>
      <c r="C101" s="1962"/>
      <c r="D101" s="1960"/>
      <c r="E101" s="1960"/>
      <c r="F101" s="1960"/>
      <c r="G101" s="1960"/>
      <c r="H101" s="1960"/>
      <c r="I101" s="1960"/>
      <c r="J101" s="1959"/>
      <c r="K101" s="1961"/>
      <c r="L101" s="1959"/>
      <c r="M101" s="1257" t="s">
        <v>49</v>
      </c>
      <c r="N101" s="1246">
        <v>1</v>
      </c>
      <c r="O101" s="1246">
        <v>0</v>
      </c>
      <c r="P101" s="1246">
        <v>0</v>
      </c>
      <c r="Q101" s="1246">
        <v>0</v>
      </c>
      <c r="R101" s="1246">
        <v>0</v>
      </c>
      <c r="S101" s="1246">
        <v>0</v>
      </c>
      <c r="T101" s="1246">
        <v>0</v>
      </c>
      <c r="U101" s="1246">
        <v>0</v>
      </c>
      <c r="V101" s="1246">
        <v>0</v>
      </c>
      <c r="W101" s="1242">
        <v>1</v>
      </c>
      <c r="X101" s="1231"/>
      <c r="Y101" s="1231"/>
      <c r="Z101" s="1231"/>
      <c r="AA101" s="1231"/>
      <c r="AB101" s="1231"/>
      <c r="AC101" s="1231"/>
      <c r="AD101" s="1231"/>
      <c r="AE101" s="1231"/>
      <c r="AF101" s="1231"/>
      <c r="AG101" s="1231"/>
      <c r="AH101" s="1231"/>
      <c r="AI101" s="1231"/>
      <c r="AJ101" s="1231"/>
      <c r="AK101" s="1231"/>
      <c r="AL101" s="1231"/>
      <c r="AM101" s="1231"/>
      <c r="AN101" s="1231"/>
      <c r="AO101" s="1231"/>
      <c r="AP101" s="1231"/>
      <c r="AQ101" s="1231"/>
      <c r="AR101" s="1231"/>
      <c r="AS101" s="1231"/>
      <c r="AT101" s="1231"/>
      <c r="AU101" s="1231"/>
      <c r="AV101" s="1231"/>
      <c r="AW101" s="1231"/>
      <c r="AX101" s="1231"/>
      <c r="AY101" s="1231"/>
      <c r="AZ101" s="1231"/>
      <c r="BA101" s="1231"/>
      <c r="BB101" s="1231"/>
      <c r="BC101" s="1231"/>
      <c r="BD101" s="1231"/>
      <c r="BE101" s="1231"/>
      <c r="BF101" s="1231"/>
    </row>
    <row r="102" spans="1:58">
      <c r="A102" s="2002"/>
      <c r="B102" s="1969"/>
      <c r="C102" s="1962"/>
      <c r="D102" s="1960"/>
      <c r="E102" s="1960"/>
      <c r="F102" s="1960"/>
      <c r="G102" s="1960"/>
      <c r="H102" s="1960"/>
      <c r="I102" s="1960"/>
      <c r="J102" s="1959"/>
      <c r="K102" s="1961"/>
      <c r="L102" s="1959"/>
      <c r="M102" s="1257" t="s">
        <v>1509</v>
      </c>
      <c r="N102" s="1246">
        <v>12</v>
      </c>
      <c r="O102" s="1246">
        <v>1</v>
      </c>
      <c r="P102" s="1246">
        <v>3</v>
      </c>
      <c r="Q102" s="1246">
        <v>0</v>
      </c>
      <c r="R102" s="1246">
        <v>0</v>
      </c>
      <c r="S102" s="1246">
        <v>0</v>
      </c>
      <c r="T102" s="1246">
        <v>0</v>
      </c>
      <c r="U102" s="1246">
        <v>0</v>
      </c>
      <c r="V102" s="1246">
        <v>0</v>
      </c>
      <c r="W102" s="1242">
        <v>8</v>
      </c>
      <c r="X102" s="1231"/>
      <c r="Y102" s="1231"/>
      <c r="Z102" s="1231"/>
      <c r="AA102" s="1231"/>
      <c r="AB102" s="1231"/>
      <c r="AC102" s="1231"/>
      <c r="AD102" s="1231"/>
      <c r="AE102" s="1231"/>
      <c r="AF102" s="1231"/>
      <c r="AG102" s="1231"/>
      <c r="AH102" s="1231"/>
      <c r="AI102" s="1231"/>
      <c r="AJ102" s="1231"/>
      <c r="AK102" s="1231"/>
      <c r="AL102" s="1231"/>
      <c r="AM102" s="1231"/>
      <c r="AN102" s="1231"/>
      <c r="AO102" s="1231"/>
      <c r="AP102" s="1231"/>
      <c r="AQ102" s="1231"/>
      <c r="AR102" s="1231"/>
      <c r="AS102" s="1231"/>
      <c r="AT102" s="1231"/>
      <c r="AU102" s="1231"/>
      <c r="AV102" s="1231"/>
      <c r="AW102" s="1231"/>
      <c r="AX102" s="1231"/>
      <c r="AY102" s="1231"/>
      <c r="AZ102" s="1231"/>
      <c r="BA102" s="1231"/>
      <c r="BB102" s="1231"/>
      <c r="BC102" s="1231"/>
      <c r="BD102" s="1231"/>
      <c r="BE102" s="1231"/>
      <c r="BF102" s="1231"/>
    </row>
    <row r="103" spans="1:58">
      <c r="A103" s="2002"/>
      <c r="B103" s="1967" t="s">
        <v>1571</v>
      </c>
      <c r="C103" s="1962">
        <v>1</v>
      </c>
      <c r="D103" s="1960">
        <v>0</v>
      </c>
      <c r="E103" s="1960">
        <v>0</v>
      </c>
      <c r="F103" s="1960">
        <v>0</v>
      </c>
      <c r="G103" s="1960">
        <v>1</v>
      </c>
      <c r="H103" s="1960">
        <v>0</v>
      </c>
      <c r="I103" s="1960">
        <v>0</v>
      </c>
      <c r="J103" s="1959">
        <v>0</v>
      </c>
      <c r="K103" s="1961">
        <v>0</v>
      </c>
      <c r="L103" s="1959">
        <v>1</v>
      </c>
      <c r="M103" s="1254" t="s">
        <v>227</v>
      </c>
      <c r="N103" s="1246">
        <v>4</v>
      </c>
      <c r="O103" s="1246">
        <v>1</v>
      </c>
      <c r="P103" s="1246">
        <v>2</v>
      </c>
      <c r="Q103" s="1246">
        <v>1</v>
      </c>
      <c r="R103" s="1246">
        <v>0</v>
      </c>
      <c r="S103" s="1246">
        <v>0</v>
      </c>
      <c r="T103" s="1246">
        <v>0</v>
      </c>
      <c r="U103" s="1246">
        <v>0</v>
      </c>
      <c r="V103" s="1246">
        <v>0</v>
      </c>
      <c r="W103" s="1242">
        <v>0</v>
      </c>
      <c r="X103" s="1231"/>
      <c r="Y103" s="1231"/>
      <c r="Z103" s="1231"/>
      <c r="AA103" s="1231"/>
      <c r="AB103" s="1231"/>
      <c r="AC103" s="1231"/>
      <c r="AD103" s="1231"/>
      <c r="AE103" s="1231"/>
      <c r="AF103" s="1231"/>
      <c r="AG103" s="1231"/>
      <c r="AH103" s="1231"/>
      <c r="AI103" s="1231"/>
      <c r="AJ103" s="1231"/>
      <c r="AK103" s="1231"/>
      <c r="AL103" s="1231"/>
      <c r="AM103" s="1231"/>
      <c r="AN103" s="1231"/>
      <c r="AO103" s="1231"/>
      <c r="AP103" s="1231"/>
      <c r="AQ103" s="1231"/>
      <c r="AR103" s="1231"/>
      <c r="AS103" s="1231"/>
      <c r="AT103" s="1231"/>
      <c r="AU103" s="1231"/>
      <c r="AV103" s="1231"/>
      <c r="AW103" s="1231"/>
      <c r="AX103" s="1231"/>
      <c r="AY103" s="1231"/>
      <c r="AZ103" s="1231"/>
      <c r="BA103" s="1231"/>
      <c r="BB103" s="1231"/>
      <c r="BC103" s="1231"/>
      <c r="BD103" s="1231"/>
      <c r="BE103" s="1231"/>
      <c r="BF103" s="1231"/>
    </row>
    <row r="104" spans="1:58">
      <c r="A104" s="2002"/>
      <c r="B104" s="1968"/>
      <c r="C104" s="1962"/>
      <c r="D104" s="1960"/>
      <c r="E104" s="1960"/>
      <c r="F104" s="1960"/>
      <c r="G104" s="1960"/>
      <c r="H104" s="1960"/>
      <c r="I104" s="1960"/>
      <c r="J104" s="1959"/>
      <c r="K104" s="1961"/>
      <c r="L104" s="1959"/>
      <c r="M104" s="1254" t="s">
        <v>49</v>
      </c>
      <c r="N104" s="1246">
        <v>0</v>
      </c>
      <c r="O104" s="1246">
        <v>0</v>
      </c>
      <c r="P104" s="1246">
        <v>0</v>
      </c>
      <c r="Q104" s="1246">
        <v>0</v>
      </c>
      <c r="R104" s="1246">
        <v>0</v>
      </c>
      <c r="S104" s="1246">
        <v>0</v>
      </c>
      <c r="T104" s="1246">
        <v>0</v>
      </c>
      <c r="U104" s="1246">
        <v>0</v>
      </c>
      <c r="V104" s="1246">
        <v>0</v>
      </c>
      <c r="W104" s="1242">
        <v>0</v>
      </c>
      <c r="X104" s="1231"/>
      <c r="Y104" s="1231"/>
      <c r="Z104" s="1231"/>
      <c r="AA104" s="1231"/>
      <c r="AB104" s="1231"/>
      <c r="AC104" s="1231"/>
      <c r="AD104" s="1231"/>
      <c r="AE104" s="1231"/>
      <c r="AF104" s="1231"/>
      <c r="AG104" s="1231"/>
      <c r="AH104" s="1231"/>
      <c r="AI104" s="1231"/>
      <c r="AJ104" s="1231"/>
      <c r="AK104" s="1231"/>
      <c r="AL104" s="1231"/>
      <c r="AM104" s="1231"/>
      <c r="AN104" s="1231"/>
      <c r="AO104" s="1231"/>
      <c r="AP104" s="1231"/>
      <c r="AQ104" s="1231"/>
      <c r="AR104" s="1231"/>
      <c r="AS104" s="1231"/>
      <c r="AT104" s="1231"/>
      <c r="AU104" s="1231"/>
      <c r="AV104" s="1231"/>
      <c r="AW104" s="1231"/>
      <c r="AX104" s="1231"/>
      <c r="AY104" s="1231"/>
      <c r="AZ104" s="1231"/>
      <c r="BA104" s="1231"/>
      <c r="BB104" s="1231"/>
      <c r="BC104" s="1231"/>
      <c r="BD104" s="1231"/>
      <c r="BE104" s="1231"/>
      <c r="BF104" s="1231"/>
    </row>
    <row r="105" spans="1:58">
      <c r="A105" s="2002"/>
      <c r="B105" s="1969"/>
      <c r="C105" s="1962"/>
      <c r="D105" s="1960"/>
      <c r="E105" s="1960"/>
      <c r="F105" s="1960"/>
      <c r="G105" s="1960"/>
      <c r="H105" s="1960"/>
      <c r="I105" s="1960"/>
      <c r="J105" s="1959"/>
      <c r="K105" s="1961"/>
      <c r="L105" s="1959"/>
      <c r="M105" s="1254" t="s">
        <v>1509</v>
      </c>
      <c r="N105" s="1246">
        <v>4</v>
      </c>
      <c r="O105" s="1246">
        <v>1</v>
      </c>
      <c r="P105" s="1246">
        <v>2</v>
      </c>
      <c r="Q105" s="1246">
        <v>1</v>
      </c>
      <c r="R105" s="1246">
        <v>0</v>
      </c>
      <c r="S105" s="1246">
        <v>0</v>
      </c>
      <c r="T105" s="1246">
        <v>0</v>
      </c>
      <c r="U105" s="1246">
        <v>0</v>
      </c>
      <c r="V105" s="1246">
        <v>0</v>
      </c>
      <c r="W105" s="1242">
        <v>0</v>
      </c>
      <c r="X105" s="1231"/>
      <c r="Y105" s="1231"/>
      <c r="Z105" s="1231"/>
      <c r="AA105" s="1231"/>
      <c r="AB105" s="1231"/>
      <c r="AC105" s="1231"/>
      <c r="AD105" s="1231"/>
      <c r="AE105" s="1231"/>
      <c r="AF105" s="1231"/>
      <c r="AG105" s="1231"/>
      <c r="AH105" s="1231"/>
      <c r="AI105" s="1231"/>
      <c r="AJ105" s="1231"/>
      <c r="AK105" s="1231"/>
      <c r="AL105" s="1231"/>
      <c r="AM105" s="1231"/>
      <c r="AN105" s="1231"/>
      <c r="AO105" s="1231"/>
      <c r="AP105" s="1231"/>
      <c r="AQ105" s="1231"/>
      <c r="AR105" s="1231"/>
      <c r="AS105" s="1231"/>
      <c r="AT105" s="1231"/>
      <c r="AU105" s="1231"/>
      <c r="AV105" s="1231"/>
      <c r="AW105" s="1231"/>
      <c r="AX105" s="1231"/>
      <c r="AY105" s="1231"/>
      <c r="AZ105" s="1231"/>
      <c r="BA105" s="1231"/>
      <c r="BB105" s="1231"/>
      <c r="BC105" s="1231"/>
      <c r="BD105" s="1231"/>
      <c r="BE105" s="1231"/>
      <c r="BF105" s="1231"/>
    </row>
    <row r="106" spans="1:58">
      <c r="A106" s="2002"/>
      <c r="B106" s="1967" t="s">
        <v>1572</v>
      </c>
      <c r="C106" s="1955">
        <v>1</v>
      </c>
      <c r="D106" s="1957">
        <v>0</v>
      </c>
      <c r="E106" s="1957">
        <v>0</v>
      </c>
      <c r="F106" s="1957">
        <v>0</v>
      </c>
      <c r="G106" s="1957">
        <v>0</v>
      </c>
      <c r="H106" s="1957">
        <v>0</v>
      </c>
      <c r="I106" s="1957">
        <v>1</v>
      </c>
      <c r="J106" s="1956">
        <v>0</v>
      </c>
      <c r="K106" s="1958">
        <v>0</v>
      </c>
      <c r="L106" s="1956">
        <v>1</v>
      </c>
      <c r="M106" s="1252" t="s">
        <v>227</v>
      </c>
      <c r="N106" s="1246">
        <v>10</v>
      </c>
      <c r="O106" s="1246">
        <v>1</v>
      </c>
      <c r="P106" s="1246">
        <v>3</v>
      </c>
      <c r="Q106" s="1246">
        <v>0</v>
      </c>
      <c r="R106" s="1246">
        <v>0</v>
      </c>
      <c r="S106" s="1246">
        <v>1</v>
      </c>
      <c r="T106" s="1246">
        <v>1</v>
      </c>
      <c r="U106" s="1246">
        <v>0</v>
      </c>
      <c r="V106" s="1246">
        <v>4</v>
      </c>
      <c r="W106" s="1242">
        <v>0</v>
      </c>
      <c r="X106" s="1231"/>
      <c r="Y106" s="1231"/>
      <c r="Z106" s="1231"/>
      <c r="AA106" s="1231"/>
      <c r="AB106" s="1231"/>
      <c r="AC106" s="1231"/>
      <c r="AD106" s="1231"/>
      <c r="AE106" s="1231"/>
      <c r="AF106" s="1231"/>
      <c r="AG106" s="1231"/>
      <c r="AH106" s="1231"/>
      <c r="AI106" s="1231"/>
      <c r="AJ106" s="1231"/>
      <c r="AK106" s="1231"/>
      <c r="AL106" s="1231"/>
      <c r="AM106" s="1231"/>
      <c r="AN106" s="1231"/>
      <c r="AO106" s="1231"/>
      <c r="AP106" s="1231"/>
      <c r="AQ106" s="1231"/>
      <c r="AR106" s="1231"/>
      <c r="AS106" s="1231"/>
      <c r="AT106" s="1231"/>
      <c r="AU106" s="1231"/>
      <c r="AV106" s="1231"/>
      <c r="AW106" s="1231"/>
      <c r="AX106" s="1231"/>
      <c r="AY106" s="1231"/>
      <c r="AZ106" s="1231"/>
      <c r="BA106" s="1231"/>
      <c r="BB106" s="1231"/>
      <c r="BC106" s="1231"/>
      <c r="BD106" s="1231"/>
      <c r="BE106" s="1231"/>
      <c r="BF106" s="1231"/>
    </row>
    <row r="107" spans="1:58">
      <c r="A107" s="2002"/>
      <c r="B107" s="1968"/>
      <c r="C107" s="1955"/>
      <c r="D107" s="1957"/>
      <c r="E107" s="1957"/>
      <c r="F107" s="1957"/>
      <c r="G107" s="1957"/>
      <c r="H107" s="1957"/>
      <c r="I107" s="1957"/>
      <c r="J107" s="1956"/>
      <c r="K107" s="1958"/>
      <c r="L107" s="1956"/>
      <c r="M107" s="1252" t="s">
        <v>49</v>
      </c>
      <c r="N107" s="1246">
        <v>0</v>
      </c>
      <c r="O107" s="1246">
        <v>0</v>
      </c>
      <c r="P107" s="1246">
        <v>0</v>
      </c>
      <c r="Q107" s="1246">
        <v>0</v>
      </c>
      <c r="R107" s="1246">
        <v>0</v>
      </c>
      <c r="S107" s="1246">
        <v>0</v>
      </c>
      <c r="T107" s="1246">
        <v>0</v>
      </c>
      <c r="U107" s="1246">
        <v>0</v>
      </c>
      <c r="V107" s="1246">
        <v>0</v>
      </c>
      <c r="W107" s="1242">
        <v>0</v>
      </c>
      <c r="X107" s="1231"/>
      <c r="Y107" s="1231"/>
      <c r="Z107" s="1231"/>
      <c r="AA107" s="1231"/>
      <c r="AB107" s="1231"/>
      <c r="AC107" s="1231"/>
      <c r="AD107" s="1231"/>
      <c r="AE107" s="1231"/>
      <c r="AF107" s="1231"/>
      <c r="AG107" s="1231"/>
      <c r="AH107" s="1231"/>
      <c r="AI107" s="1231"/>
      <c r="AJ107" s="1231"/>
      <c r="AK107" s="1231"/>
      <c r="AL107" s="1231"/>
      <c r="AM107" s="1231"/>
      <c r="AN107" s="1231"/>
      <c r="AO107" s="1231"/>
      <c r="AP107" s="1231"/>
      <c r="AQ107" s="1231"/>
      <c r="AR107" s="1231"/>
      <c r="AS107" s="1231"/>
      <c r="AT107" s="1231"/>
      <c r="AU107" s="1231"/>
      <c r="AV107" s="1231"/>
      <c r="AW107" s="1231"/>
      <c r="AX107" s="1231"/>
      <c r="AY107" s="1231"/>
      <c r="AZ107" s="1231"/>
      <c r="BA107" s="1231"/>
      <c r="BB107" s="1231"/>
      <c r="BC107" s="1231"/>
      <c r="BD107" s="1231"/>
      <c r="BE107" s="1231"/>
      <c r="BF107" s="1231"/>
    </row>
    <row r="108" spans="1:58">
      <c r="A108" s="2002"/>
      <c r="B108" s="1969"/>
      <c r="C108" s="1955"/>
      <c r="D108" s="1957"/>
      <c r="E108" s="1957"/>
      <c r="F108" s="1957"/>
      <c r="G108" s="1957"/>
      <c r="H108" s="1957"/>
      <c r="I108" s="1957"/>
      <c r="J108" s="1956"/>
      <c r="K108" s="1958"/>
      <c r="L108" s="1956"/>
      <c r="M108" s="1252" t="s">
        <v>1509</v>
      </c>
      <c r="N108" s="1246">
        <v>10</v>
      </c>
      <c r="O108" s="1246">
        <v>1</v>
      </c>
      <c r="P108" s="1246">
        <v>3</v>
      </c>
      <c r="Q108" s="1246">
        <v>0</v>
      </c>
      <c r="R108" s="1246">
        <v>0</v>
      </c>
      <c r="S108" s="1246">
        <v>1</v>
      </c>
      <c r="T108" s="1246">
        <v>1</v>
      </c>
      <c r="U108" s="1246">
        <v>0</v>
      </c>
      <c r="V108" s="1246">
        <v>4</v>
      </c>
      <c r="W108" s="1242">
        <v>0</v>
      </c>
      <c r="X108" s="1231"/>
      <c r="Y108" s="1231"/>
      <c r="Z108" s="1231"/>
      <c r="AA108" s="1231"/>
      <c r="AB108" s="1231"/>
      <c r="AC108" s="1231"/>
      <c r="AD108" s="1231"/>
      <c r="AE108" s="1231"/>
      <c r="AF108" s="1231"/>
      <c r="AG108" s="1231"/>
      <c r="AH108" s="1231"/>
      <c r="AI108" s="1231"/>
      <c r="AJ108" s="1231"/>
      <c r="AK108" s="1231"/>
      <c r="AL108" s="1231"/>
      <c r="AM108" s="1231"/>
      <c r="AN108" s="1231"/>
      <c r="AO108" s="1231"/>
      <c r="AP108" s="1231"/>
      <c r="AQ108" s="1231"/>
      <c r="AR108" s="1231"/>
      <c r="AS108" s="1231"/>
      <c r="AT108" s="1231"/>
      <c r="AU108" s="1231"/>
      <c r="AV108" s="1231"/>
      <c r="AW108" s="1231"/>
      <c r="AX108" s="1231"/>
      <c r="AY108" s="1231"/>
      <c r="AZ108" s="1231"/>
      <c r="BA108" s="1231"/>
      <c r="BB108" s="1231"/>
      <c r="BC108" s="1231"/>
      <c r="BD108" s="1231"/>
      <c r="BE108" s="1231"/>
      <c r="BF108" s="1231"/>
    </row>
    <row r="109" spans="1:58">
      <c r="A109" s="2002"/>
      <c r="B109" s="1974" t="s">
        <v>1573</v>
      </c>
      <c r="C109" s="1962">
        <v>1</v>
      </c>
      <c r="D109" s="1960">
        <v>0</v>
      </c>
      <c r="E109" s="1960">
        <v>0</v>
      </c>
      <c r="F109" s="1960">
        <v>0</v>
      </c>
      <c r="G109" s="1960">
        <v>0</v>
      </c>
      <c r="H109" s="1960">
        <v>1</v>
      </c>
      <c r="I109" s="1960">
        <v>0</v>
      </c>
      <c r="J109" s="1959">
        <v>2</v>
      </c>
      <c r="K109" s="1961">
        <v>0</v>
      </c>
      <c r="L109" s="1959">
        <v>1</v>
      </c>
      <c r="M109" s="1252" t="s">
        <v>227</v>
      </c>
      <c r="N109" s="1246">
        <v>19</v>
      </c>
      <c r="O109" s="1246">
        <v>1</v>
      </c>
      <c r="P109" s="1246">
        <v>6</v>
      </c>
      <c r="Q109" s="1246">
        <v>0</v>
      </c>
      <c r="R109" s="1246">
        <v>0</v>
      </c>
      <c r="S109" s="1246">
        <v>1</v>
      </c>
      <c r="T109" s="1246">
        <v>1</v>
      </c>
      <c r="U109" s="1246">
        <v>0</v>
      </c>
      <c r="V109" s="1246">
        <v>10</v>
      </c>
      <c r="W109" s="1242">
        <v>0</v>
      </c>
      <c r="X109" s="1231"/>
      <c r="Y109" s="1231"/>
      <c r="Z109" s="1231"/>
      <c r="AA109" s="1231"/>
      <c r="AB109" s="1231"/>
      <c r="AC109" s="1231"/>
      <c r="AD109" s="1231"/>
      <c r="AE109" s="1231"/>
      <c r="AF109" s="1231"/>
      <c r="AG109" s="1231"/>
      <c r="AH109" s="1231"/>
      <c r="AI109" s="1231"/>
      <c r="AJ109" s="1231"/>
      <c r="AK109" s="1231"/>
      <c r="AL109" s="1231"/>
      <c r="AM109" s="1231"/>
      <c r="AN109" s="1231"/>
      <c r="AO109" s="1231"/>
      <c r="AP109" s="1231"/>
      <c r="AQ109" s="1231"/>
      <c r="AR109" s="1231"/>
      <c r="AS109" s="1231"/>
      <c r="AT109" s="1231"/>
      <c r="AU109" s="1231"/>
      <c r="AV109" s="1231"/>
      <c r="AW109" s="1231"/>
      <c r="AX109" s="1231"/>
      <c r="AY109" s="1231"/>
      <c r="AZ109" s="1231"/>
      <c r="BA109" s="1231"/>
      <c r="BB109" s="1231"/>
      <c r="BC109" s="1231"/>
      <c r="BD109" s="1231"/>
      <c r="BE109" s="1231"/>
      <c r="BF109" s="1231"/>
    </row>
    <row r="110" spans="1:58">
      <c r="A110" s="2002"/>
      <c r="B110" s="1975"/>
      <c r="C110" s="1962"/>
      <c r="D110" s="1960"/>
      <c r="E110" s="1960"/>
      <c r="F110" s="1960"/>
      <c r="G110" s="1960"/>
      <c r="H110" s="1960"/>
      <c r="I110" s="1960"/>
      <c r="J110" s="1959"/>
      <c r="K110" s="1961"/>
      <c r="L110" s="1959"/>
      <c r="M110" s="1252" t="s">
        <v>49</v>
      </c>
      <c r="N110" s="1246">
        <v>0</v>
      </c>
      <c r="O110" s="1246">
        <v>0</v>
      </c>
      <c r="P110" s="1246">
        <v>0</v>
      </c>
      <c r="Q110" s="1246">
        <v>0</v>
      </c>
      <c r="R110" s="1246">
        <v>0</v>
      </c>
      <c r="S110" s="1246">
        <v>0</v>
      </c>
      <c r="T110" s="1246">
        <v>0</v>
      </c>
      <c r="U110" s="1246">
        <v>0</v>
      </c>
      <c r="V110" s="1246">
        <v>0</v>
      </c>
      <c r="W110" s="1242">
        <v>0</v>
      </c>
      <c r="X110" s="1231"/>
      <c r="Y110" s="1231"/>
      <c r="Z110" s="1231"/>
      <c r="AA110" s="1231"/>
      <c r="AB110" s="1231"/>
      <c r="AC110" s="1231"/>
      <c r="AD110" s="1231"/>
      <c r="AE110" s="1231"/>
      <c r="AF110" s="1231"/>
      <c r="AG110" s="1231"/>
      <c r="AH110" s="1231"/>
      <c r="AI110" s="1231"/>
      <c r="AJ110" s="1231"/>
      <c r="AK110" s="1231"/>
      <c r="AL110" s="1231"/>
      <c r="AM110" s="1231"/>
      <c r="AN110" s="1231"/>
      <c r="AO110" s="1231"/>
      <c r="AP110" s="1231"/>
      <c r="AQ110" s="1231"/>
      <c r="AR110" s="1231"/>
      <c r="AS110" s="1231"/>
      <c r="AT110" s="1231"/>
      <c r="AU110" s="1231"/>
      <c r="AV110" s="1231"/>
      <c r="AW110" s="1231"/>
      <c r="AX110" s="1231"/>
      <c r="AY110" s="1231"/>
      <c r="AZ110" s="1231"/>
      <c r="BA110" s="1231"/>
      <c r="BB110" s="1231"/>
      <c r="BC110" s="1231"/>
      <c r="BD110" s="1231"/>
      <c r="BE110" s="1231"/>
      <c r="BF110" s="1231"/>
    </row>
    <row r="111" spans="1:58">
      <c r="A111" s="2002"/>
      <c r="B111" s="1976"/>
      <c r="C111" s="1962"/>
      <c r="D111" s="1960"/>
      <c r="E111" s="1960"/>
      <c r="F111" s="1960"/>
      <c r="G111" s="1960"/>
      <c r="H111" s="1960"/>
      <c r="I111" s="1960"/>
      <c r="J111" s="1959"/>
      <c r="K111" s="1961"/>
      <c r="L111" s="1959"/>
      <c r="M111" s="1252" t="s">
        <v>1509</v>
      </c>
      <c r="N111" s="1246">
        <v>19</v>
      </c>
      <c r="O111" s="1246">
        <v>1</v>
      </c>
      <c r="P111" s="1246">
        <v>6</v>
      </c>
      <c r="Q111" s="1246">
        <v>0</v>
      </c>
      <c r="R111" s="1246">
        <v>0</v>
      </c>
      <c r="S111" s="1246">
        <v>1</v>
      </c>
      <c r="T111" s="1246">
        <v>1</v>
      </c>
      <c r="U111" s="1246">
        <v>0</v>
      </c>
      <c r="V111" s="1246">
        <v>10</v>
      </c>
      <c r="W111" s="1242">
        <v>0</v>
      </c>
      <c r="X111" s="1231"/>
      <c r="Y111" s="1231"/>
      <c r="Z111" s="1231"/>
      <c r="AA111" s="1231"/>
      <c r="AB111" s="1231"/>
      <c r="AC111" s="1231"/>
      <c r="AD111" s="1231"/>
      <c r="AE111" s="1231"/>
      <c r="AF111" s="1231"/>
      <c r="AG111" s="1231"/>
      <c r="AH111" s="1231"/>
      <c r="AI111" s="1231"/>
      <c r="AJ111" s="1231"/>
      <c r="AK111" s="1231"/>
      <c r="AL111" s="1231"/>
      <c r="AM111" s="1231"/>
      <c r="AN111" s="1231"/>
      <c r="AO111" s="1231"/>
      <c r="AP111" s="1231"/>
      <c r="AQ111" s="1231"/>
      <c r="AR111" s="1231"/>
      <c r="AS111" s="1231"/>
      <c r="AT111" s="1231"/>
      <c r="AU111" s="1231"/>
      <c r="AV111" s="1231"/>
      <c r="AW111" s="1231"/>
      <c r="AX111" s="1231"/>
      <c r="AY111" s="1231"/>
      <c r="AZ111" s="1231"/>
      <c r="BA111" s="1231"/>
      <c r="BB111" s="1231"/>
      <c r="BC111" s="1231"/>
      <c r="BD111" s="1231"/>
      <c r="BE111" s="1231"/>
      <c r="BF111" s="1231"/>
    </row>
    <row r="112" spans="1:58">
      <c r="A112" s="2002"/>
      <c r="B112" s="1967" t="s">
        <v>1574</v>
      </c>
      <c r="C112" s="1962">
        <v>1</v>
      </c>
      <c r="D112" s="1960">
        <v>0</v>
      </c>
      <c r="E112" s="1960">
        <v>0</v>
      </c>
      <c r="F112" s="1960">
        <v>0</v>
      </c>
      <c r="G112" s="1960">
        <v>0</v>
      </c>
      <c r="H112" s="1960">
        <v>0</v>
      </c>
      <c r="I112" s="1960">
        <v>1</v>
      </c>
      <c r="J112" s="1959">
        <v>8</v>
      </c>
      <c r="K112" s="1961">
        <v>0</v>
      </c>
      <c r="L112" s="1959">
        <v>1</v>
      </c>
      <c r="M112" s="1252" t="s">
        <v>227</v>
      </c>
      <c r="N112" s="1246">
        <v>91</v>
      </c>
      <c r="O112" s="1246">
        <v>1</v>
      </c>
      <c r="P112" s="1246">
        <v>13</v>
      </c>
      <c r="Q112" s="1246">
        <v>1</v>
      </c>
      <c r="R112" s="1246">
        <v>0</v>
      </c>
      <c r="S112" s="1246">
        <v>1</v>
      </c>
      <c r="T112" s="1246">
        <v>1</v>
      </c>
      <c r="U112" s="1246">
        <v>10</v>
      </c>
      <c r="V112" s="1246">
        <v>15</v>
      </c>
      <c r="W112" s="1242">
        <v>49</v>
      </c>
      <c r="X112" s="1231"/>
      <c r="Y112" s="1231"/>
      <c r="Z112" s="1231"/>
      <c r="AA112" s="1231"/>
      <c r="AB112" s="1231"/>
      <c r="AC112" s="1231"/>
      <c r="AD112" s="1231"/>
      <c r="AE112" s="1231"/>
      <c r="AF112" s="1231"/>
      <c r="AG112" s="1231"/>
      <c r="AH112" s="1231"/>
      <c r="AI112" s="1231"/>
      <c r="AJ112" s="1231"/>
      <c r="AK112" s="1231"/>
      <c r="AL112" s="1231"/>
      <c r="AM112" s="1231"/>
      <c r="AN112" s="1231"/>
      <c r="AO112" s="1231"/>
      <c r="AP112" s="1231"/>
      <c r="AQ112" s="1231"/>
      <c r="AR112" s="1231"/>
      <c r="AS112" s="1231"/>
      <c r="AT112" s="1231"/>
      <c r="AU112" s="1231"/>
      <c r="AV112" s="1231"/>
      <c r="AW112" s="1231"/>
      <c r="AX112" s="1231"/>
      <c r="AY112" s="1231"/>
      <c r="AZ112" s="1231"/>
      <c r="BA112" s="1231"/>
      <c r="BB112" s="1231"/>
      <c r="BC112" s="1231"/>
      <c r="BD112" s="1231"/>
      <c r="BE112" s="1231"/>
      <c r="BF112" s="1231"/>
    </row>
    <row r="113" spans="1:58">
      <c r="A113" s="2002"/>
      <c r="B113" s="1968"/>
      <c r="C113" s="1962"/>
      <c r="D113" s="1960"/>
      <c r="E113" s="1960"/>
      <c r="F113" s="1960"/>
      <c r="G113" s="1960"/>
      <c r="H113" s="1960"/>
      <c r="I113" s="1960"/>
      <c r="J113" s="1959"/>
      <c r="K113" s="1961"/>
      <c r="L113" s="1959"/>
      <c r="M113" s="1252" t="s">
        <v>49</v>
      </c>
      <c r="N113" s="1246">
        <v>0</v>
      </c>
      <c r="O113" s="1246">
        <v>0</v>
      </c>
      <c r="P113" s="1246">
        <v>0</v>
      </c>
      <c r="Q113" s="1246">
        <v>0</v>
      </c>
      <c r="R113" s="1246">
        <v>0</v>
      </c>
      <c r="S113" s="1246">
        <v>0</v>
      </c>
      <c r="T113" s="1246">
        <v>0</v>
      </c>
      <c r="U113" s="1246">
        <v>0</v>
      </c>
      <c r="V113" s="1246">
        <v>0</v>
      </c>
      <c r="W113" s="1240">
        <v>0</v>
      </c>
      <c r="X113" s="1231"/>
      <c r="Y113" s="1231"/>
      <c r="Z113" s="1231"/>
      <c r="AA113" s="1231"/>
      <c r="AB113" s="1231"/>
      <c r="AC113" s="1231"/>
      <c r="AD113" s="1231"/>
      <c r="AE113" s="1231"/>
      <c r="AF113" s="1231"/>
      <c r="AG113" s="1231"/>
      <c r="AH113" s="1231"/>
      <c r="AI113" s="1231"/>
      <c r="AJ113" s="1231"/>
      <c r="AK113" s="1231"/>
      <c r="AL113" s="1231"/>
      <c r="AM113" s="1231"/>
      <c r="AN113" s="1231"/>
      <c r="AO113" s="1231"/>
      <c r="AP113" s="1231"/>
      <c r="AQ113" s="1231"/>
      <c r="AR113" s="1231"/>
      <c r="AS113" s="1231"/>
      <c r="AT113" s="1231"/>
      <c r="AU113" s="1231"/>
      <c r="AV113" s="1231"/>
      <c r="AW113" s="1231"/>
      <c r="AX113" s="1231"/>
      <c r="AY113" s="1231"/>
      <c r="AZ113" s="1231"/>
      <c r="BA113" s="1231"/>
      <c r="BB113" s="1231"/>
      <c r="BC113" s="1231"/>
      <c r="BD113" s="1231"/>
      <c r="BE113" s="1231"/>
      <c r="BF113" s="1231"/>
    </row>
    <row r="114" spans="1:58">
      <c r="A114" s="2002"/>
      <c r="B114" s="1969"/>
      <c r="C114" s="1962"/>
      <c r="D114" s="1960"/>
      <c r="E114" s="1960"/>
      <c r="F114" s="1960"/>
      <c r="G114" s="1960"/>
      <c r="H114" s="1960"/>
      <c r="I114" s="1960"/>
      <c r="J114" s="1959"/>
      <c r="K114" s="1961"/>
      <c r="L114" s="1959"/>
      <c r="M114" s="1252" t="s">
        <v>1509</v>
      </c>
      <c r="N114" s="1246">
        <v>91</v>
      </c>
      <c r="O114" s="1246">
        <v>1</v>
      </c>
      <c r="P114" s="1246">
        <v>13</v>
      </c>
      <c r="Q114" s="1246">
        <v>1</v>
      </c>
      <c r="R114" s="1246">
        <v>0</v>
      </c>
      <c r="S114" s="1246">
        <v>1</v>
      </c>
      <c r="T114" s="1246">
        <v>1</v>
      </c>
      <c r="U114" s="1246">
        <v>10</v>
      </c>
      <c r="V114" s="1246">
        <v>15</v>
      </c>
      <c r="W114" s="1242">
        <v>49</v>
      </c>
      <c r="X114" s="1231"/>
      <c r="Y114" s="1231"/>
      <c r="Z114" s="1231"/>
      <c r="AA114" s="1231"/>
      <c r="AB114" s="1231"/>
      <c r="AC114" s="1231"/>
      <c r="AD114" s="1231"/>
      <c r="AE114" s="1231"/>
      <c r="AF114" s="1231"/>
      <c r="AG114" s="1231"/>
      <c r="AH114" s="1231"/>
      <c r="AI114" s="1231"/>
      <c r="AJ114" s="1231"/>
      <c r="AK114" s="1231"/>
      <c r="AL114" s="1231"/>
      <c r="AM114" s="1231"/>
      <c r="AN114" s="1231"/>
      <c r="AO114" s="1231"/>
      <c r="AP114" s="1231"/>
      <c r="AQ114" s="1231"/>
      <c r="AR114" s="1231"/>
      <c r="AS114" s="1231"/>
      <c r="AT114" s="1231"/>
      <c r="AU114" s="1231"/>
      <c r="AV114" s="1231"/>
      <c r="AW114" s="1231"/>
      <c r="AX114" s="1231"/>
      <c r="AY114" s="1231"/>
      <c r="AZ114" s="1231"/>
      <c r="BA114" s="1231"/>
      <c r="BB114" s="1231"/>
      <c r="BC114" s="1231"/>
      <c r="BD114" s="1231"/>
      <c r="BE114" s="1231"/>
      <c r="BF114" s="1231"/>
    </row>
    <row r="115" spans="1:58">
      <c r="A115" s="2002"/>
      <c r="B115" s="1967" t="s">
        <v>1575</v>
      </c>
      <c r="C115" s="1962">
        <v>1</v>
      </c>
      <c r="D115" s="1960">
        <v>1</v>
      </c>
      <c r="E115" s="1960">
        <v>0</v>
      </c>
      <c r="F115" s="1960">
        <v>0</v>
      </c>
      <c r="G115" s="1960">
        <v>0</v>
      </c>
      <c r="H115" s="1960">
        <v>0</v>
      </c>
      <c r="I115" s="1960">
        <v>0</v>
      </c>
      <c r="J115" s="1959">
        <v>2</v>
      </c>
      <c r="K115" s="1961">
        <v>0</v>
      </c>
      <c r="L115" s="1959">
        <v>1</v>
      </c>
      <c r="M115" s="1252" t="s">
        <v>227</v>
      </c>
      <c r="N115" s="1246">
        <v>29</v>
      </c>
      <c r="O115" s="1246">
        <v>1</v>
      </c>
      <c r="P115" s="1246">
        <v>3</v>
      </c>
      <c r="Q115" s="1246">
        <v>1</v>
      </c>
      <c r="R115" s="1246">
        <v>0</v>
      </c>
      <c r="S115" s="1246">
        <v>0</v>
      </c>
      <c r="T115" s="1246">
        <v>0</v>
      </c>
      <c r="U115" s="1246">
        <v>0</v>
      </c>
      <c r="V115" s="1246">
        <v>11</v>
      </c>
      <c r="W115" s="1242">
        <v>13</v>
      </c>
      <c r="X115" s="1231"/>
      <c r="Y115" s="1231"/>
      <c r="Z115" s="1231"/>
      <c r="AA115" s="1231"/>
      <c r="AB115" s="1231"/>
      <c r="AC115" s="1231"/>
      <c r="AD115" s="1231"/>
      <c r="AE115" s="1231"/>
      <c r="AF115" s="1231"/>
      <c r="AG115" s="1231"/>
      <c r="AH115" s="1231"/>
      <c r="AI115" s="1231"/>
      <c r="AJ115" s="1231"/>
      <c r="AK115" s="1231"/>
      <c r="AL115" s="1231"/>
      <c r="AM115" s="1231"/>
      <c r="AN115" s="1231"/>
      <c r="AO115" s="1231"/>
      <c r="AP115" s="1231"/>
      <c r="AQ115" s="1231"/>
      <c r="AR115" s="1231"/>
      <c r="AS115" s="1231"/>
      <c r="AT115" s="1231"/>
      <c r="AU115" s="1231"/>
      <c r="AV115" s="1231"/>
      <c r="AW115" s="1231"/>
      <c r="AX115" s="1231"/>
      <c r="AY115" s="1231"/>
      <c r="AZ115" s="1231"/>
      <c r="BA115" s="1231"/>
      <c r="BB115" s="1231"/>
      <c r="BC115" s="1231"/>
      <c r="BD115" s="1231"/>
      <c r="BE115" s="1231"/>
      <c r="BF115" s="1231"/>
    </row>
    <row r="116" spans="1:58">
      <c r="A116" s="2002"/>
      <c r="B116" s="1968"/>
      <c r="C116" s="1962"/>
      <c r="D116" s="1960"/>
      <c r="E116" s="1960"/>
      <c r="F116" s="1960"/>
      <c r="G116" s="1960"/>
      <c r="H116" s="1960"/>
      <c r="I116" s="1960"/>
      <c r="J116" s="1959"/>
      <c r="K116" s="1961"/>
      <c r="L116" s="1959"/>
      <c r="M116" s="1252" t="s">
        <v>49</v>
      </c>
      <c r="N116" s="1246">
        <v>0</v>
      </c>
      <c r="O116" s="1246">
        <v>0</v>
      </c>
      <c r="P116" s="1246">
        <v>0</v>
      </c>
      <c r="Q116" s="1246">
        <v>0</v>
      </c>
      <c r="R116" s="1246">
        <v>0</v>
      </c>
      <c r="S116" s="1246">
        <v>0</v>
      </c>
      <c r="T116" s="1246">
        <v>0</v>
      </c>
      <c r="U116" s="1246">
        <v>0</v>
      </c>
      <c r="V116" s="1246">
        <v>0</v>
      </c>
      <c r="W116" s="1242">
        <v>0</v>
      </c>
      <c r="X116" s="1231"/>
      <c r="Y116" s="1231"/>
      <c r="Z116" s="1231"/>
      <c r="AA116" s="1231"/>
      <c r="AB116" s="1231"/>
      <c r="AC116" s="1231"/>
      <c r="AD116" s="1231"/>
      <c r="AE116" s="1231"/>
      <c r="AF116" s="1231"/>
      <c r="AG116" s="1231"/>
      <c r="AH116" s="1231"/>
      <c r="AI116" s="1231"/>
      <c r="AJ116" s="1231"/>
      <c r="AK116" s="1231"/>
      <c r="AL116" s="1231"/>
      <c r="AM116" s="1231"/>
      <c r="AN116" s="1231"/>
      <c r="AO116" s="1231"/>
      <c r="AP116" s="1231"/>
      <c r="AQ116" s="1231"/>
      <c r="AR116" s="1231"/>
      <c r="AS116" s="1231"/>
      <c r="AT116" s="1231"/>
      <c r="AU116" s="1231"/>
      <c r="AV116" s="1231"/>
      <c r="AW116" s="1231"/>
      <c r="AX116" s="1231"/>
      <c r="AY116" s="1231"/>
      <c r="AZ116" s="1231"/>
      <c r="BA116" s="1231"/>
      <c r="BB116" s="1231"/>
      <c r="BC116" s="1231"/>
      <c r="BD116" s="1231"/>
      <c r="BE116" s="1231"/>
      <c r="BF116" s="1231"/>
    </row>
    <row r="117" spans="1:58">
      <c r="A117" s="2002"/>
      <c r="B117" s="1969"/>
      <c r="C117" s="1962"/>
      <c r="D117" s="1960"/>
      <c r="E117" s="1960"/>
      <c r="F117" s="1960"/>
      <c r="G117" s="1960"/>
      <c r="H117" s="1960"/>
      <c r="I117" s="1960"/>
      <c r="J117" s="1959"/>
      <c r="K117" s="1961"/>
      <c r="L117" s="1959"/>
      <c r="M117" s="1252" t="s">
        <v>1509</v>
      </c>
      <c r="N117" s="1246">
        <v>29</v>
      </c>
      <c r="O117" s="1246">
        <v>1</v>
      </c>
      <c r="P117" s="1246">
        <v>3</v>
      </c>
      <c r="Q117" s="1246">
        <v>1</v>
      </c>
      <c r="R117" s="1246">
        <v>0</v>
      </c>
      <c r="S117" s="1246">
        <v>0</v>
      </c>
      <c r="T117" s="1246">
        <v>0</v>
      </c>
      <c r="U117" s="1246">
        <v>0</v>
      </c>
      <c r="V117" s="1246">
        <v>11</v>
      </c>
      <c r="W117" s="1242">
        <v>13</v>
      </c>
      <c r="X117" s="1231"/>
      <c r="Y117" s="1231"/>
      <c r="Z117" s="1231"/>
      <c r="AA117" s="1231"/>
      <c r="AB117" s="1231"/>
      <c r="AC117" s="1231"/>
      <c r="AD117" s="1231"/>
      <c r="AE117" s="1231"/>
      <c r="AF117" s="1231"/>
      <c r="AG117" s="1231"/>
      <c r="AH117" s="1231"/>
      <c r="AI117" s="1231"/>
      <c r="AJ117" s="1231"/>
      <c r="AK117" s="1231"/>
      <c r="AL117" s="1231"/>
      <c r="AM117" s="1231"/>
      <c r="AN117" s="1231"/>
      <c r="AO117" s="1231"/>
      <c r="AP117" s="1231"/>
      <c r="AQ117" s="1231"/>
      <c r="AR117" s="1231"/>
      <c r="AS117" s="1231"/>
      <c r="AT117" s="1231"/>
      <c r="AU117" s="1231"/>
      <c r="AV117" s="1231"/>
      <c r="AW117" s="1231"/>
      <c r="AX117" s="1231"/>
      <c r="AY117" s="1231"/>
      <c r="AZ117" s="1231"/>
      <c r="BA117" s="1231"/>
      <c r="BB117" s="1231"/>
      <c r="BC117" s="1231"/>
      <c r="BD117" s="1231"/>
      <c r="BE117" s="1231"/>
      <c r="BF117" s="1231"/>
    </row>
    <row r="118" spans="1:58">
      <c r="A118" s="2002"/>
      <c r="B118" s="1967" t="s">
        <v>1576</v>
      </c>
      <c r="C118" s="1962">
        <v>1</v>
      </c>
      <c r="D118" s="1960">
        <v>0</v>
      </c>
      <c r="E118" s="1960">
        <v>0</v>
      </c>
      <c r="F118" s="1960">
        <v>0</v>
      </c>
      <c r="G118" s="1960">
        <v>0</v>
      </c>
      <c r="H118" s="1960">
        <v>0</v>
      </c>
      <c r="I118" s="1960">
        <v>1</v>
      </c>
      <c r="J118" s="1959">
        <v>1</v>
      </c>
      <c r="K118" s="1961">
        <v>0</v>
      </c>
      <c r="L118" s="1959">
        <v>1</v>
      </c>
      <c r="M118" s="1252" t="s">
        <v>227</v>
      </c>
      <c r="N118" s="1246">
        <v>14</v>
      </c>
      <c r="O118" s="1246">
        <v>1</v>
      </c>
      <c r="P118" s="1246">
        <v>2</v>
      </c>
      <c r="Q118" s="1246">
        <v>0</v>
      </c>
      <c r="R118" s="1246">
        <v>0</v>
      </c>
      <c r="S118" s="1246">
        <v>0</v>
      </c>
      <c r="T118" s="1246">
        <v>0</v>
      </c>
      <c r="U118" s="1246">
        <v>1</v>
      </c>
      <c r="V118" s="1246">
        <v>9</v>
      </c>
      <c r="W118" s="1242">
        <v>1</v>
      </c>
      <c r="X118" s="1231"/>
      <c r="Y118" s="1231"/>
      <c r="Z118" s="1231"/>
      <c r="AA118" s="1231"/>
      <c r="AB118" s="1231"/>
      <c r="AC118" s="1231"/>
      <c r="AD118" s="1231"/>
      <c r="AE118" s="1231"/>
      <c r="AF118" s="1231"/>
      <c r="AG118" s="1231"/>
      <c r="AH118" s="1231"/>
      <c r="AI118" s="1231"/>
      <c r="AJ118" s="1231"/>
      <c r="AK118" s="1231"/>
      <c r="AL118" s="1231"/>
      <c r="AM118" s="1231"/>
      <c r="AN118" s="1231"/>
      <c r="AO118" s="1231"/>
      <c r="AP118" s="1231"/>
      <c r="AQ118" s="1231"/>
      <c r="AR118" s="1231"/>
      <c r="AS118" s="1231"/>
      <c r="AT118" s="1231"/>
      <c r="AU118" s="1231"/>
      <c r="AV118" s="1231"/>
      <c r="AW118" s="1231"/>
      <c r="AX118" s="1231"/>
      <c r="AY118" s="1231"/>
      <c r="AZ118" s="1231"/>
      <c r="BA118" s="1231"/>
      <c r="BB118" s="1231"/>
      <c r="BC118" s="1231"/>
      <c r="BD118" s="1231"/>
      <c r="BE118" s="1231"/>
      <c r="BF118" s="1231"/>
    </row>
    <row r="119" spans="1:58">
      <c r="A119" s="2002"/>
      <c r="B119" s="1968"/>
      <c r="C119" s="1962"/>
      <c r="D119" s="1960"/>
      <c r="E119" s="1960"/>
      <c r="F119" s="1960"/>
      <c r="G119" s="1960"/>
      <c r="H119" s="1960"/>
      <c r="I119" s="1960"/>
      <c r="J119" s="1959"/>
      <c r="K119" s="1961"/>
      <c r="L119" s="1959"/>
      <c r="M119" s="1252" t="s">
        <v>49</v>
      </c>
      <c r="N119" s="1246">
        <v>0</v>
      </c>
      <c r="O119" s="1246">
        <v>0</v>
      </c>
      <c r="P119" s="1246">
        <v>0</v>
      </c>
      <c r="Q119" s="1246">
        <v>0</v>
      </c>
      <c r="R119" s="1246">
        <v>0</v>
      </c>
      <c r="S119" s="1246">
        <v>0</v>
      </c>
      <c r="T119" s="1246">
        <v>0</v>
      </c>
      <c r="U119" s="1246">
        <v>0</v>
      </c>
      <c r="V119" s="1246">
        <v>0</v>
      </c>
      <c r="W119" s="1242">
        <v>0</v>
      </c>
      <c r="X119" s="1231"/>
      <c r="Y119" s="1231"/>
      <c r="Z119" s="1231"/>
      <c r="AA119" s="1231"/>
      <c r="AB119" s="1231"/>
      <c r="AC119" s="1231"/>
      <c r="AD119" s="1231"/>
      <c r="AE119" s="1231"/>
      <c r="AF119" s="1231"/>
      <c r="AG119" s="1231"/>
      <c r="AH119" s="1231"/>
      <c r="AI119" s="1231"/>
      <c r="AJ119" s="1231"/>
      <c r="AK119" s="1231"/>
      <c r="AL119" s="1231"/>
      <c r="AM119" s="1231"/>
      <c r="AN119" s="1231"/>
      <c r="AO119" s="1231"/>
      <c r="AP119" s="1231"/>
      <c r="AQ119" s="1231"/>
      <c r="AR119" s="1231"/>
      <c r="AS119" s="1231"/>
      <c r="AT119" s="1231"/>
      <c r="AU119" s="1231"/>
      <c r="AV119" s="1231"/>
      <c r="AW119" s="1231"/>
      <c r="AX119" s="1231"/>
      <c r="AY119" s="1231"/>
      <c r="AZ119" s="1231"/>
      <c r="BA119" s="1231"/>
      <c r="BB119" s="1231"/>
      <c r="BC119" s="1231"/>
      <c r="BD119" s="1231"/>
      <c r="BE119" s="1231"/>
      <c r="BF119" s="1231"/>
    </row>
    <row r="120" spans="1:58">
      <c r="A120" s="2002"/>
      <c r="B120" s="1969"/>
      <c r="C120" s="1962"/>
      <c r="D120" s="1960"/>
      <c r="E120" s="1960"/>
      <c r="F120" s="1960"/>
      <c r="G120" s="1960"/>
      <c r="H120" s="1960"/>
      <c r="I120" s="1960"/>
      <c r="J120" s="1959"/>
      <c r="K120" s="1961"/>
      <c r="L120" s="1959"/>
      <c r="M120" s="1252" t="s">
        <v>1509</v>
      </c>
      <c r="N120" s="1246">
        <v>14</v>
      </c>
      <c r="O120" s="1246">
        <v>1</v>
      </c>
      <c r="P120" s="1246">
        <v>2</v>
      </c>
      <c r="Q120" s="1246">
        <v>0</v>
      </c>
      <c r="R120" s="1246">
        <v>0</v>
      </c>
      <c r="S120" s="1246">
        <v>0</v>
      </c>
      <c r="T120" s="1246">
        <v>0</v>
      </c>
      <c r="U120" s="1246">
        <v>1</v>
      </c>
      <c r="V120" s="1246">
        <v>9</v>
      </c>
      <c r="W120" s="1242">
        <v>1</v>
      </c>
      <c r="X120" s="1231"/>
      <c r="Y120" s="1231"/>
      <c r="Z120" s="1231"/>
      <c r="AA120" s="1231"/>
      <c r="AB120" s="1231"/>
      <c r="AC120" s="1231"/>
      <c r="AD120" s="1231"/>
      <c r="AE120" s="1231"/>
      <c r="AF120" s="1231"/>
      <c r="AG120" s="1231"/>
      <c r="AH120" s="1231"/>
      <c r="AI120" s="1231"/>
      <c r="AJ120" s="1231"/>
      <c r="AK120" s="1231"/>
      <c r="AL120" s="1231"/>
      <c r="AM120" s="1231"/>
      <c r="AN120" s="1231"/>
      <c r="AO120" s="1231"/>
      <c r="AP120" s="1231"/>
      <c r="AQ120" s="1231"/>
      <c r="AR120" s="1231"/>
      <c r="AS120" s="1231"/>
      <c r="AT120" s="1231"/>
      <c r="AU120" s="1231"/>
      <c r="AV120" s="1231"/>
      <c r="AW120" s="1231"/>
      <c r="AX120" s="1231"/>
      <c r="AY120" s="1231"/>
      <c r="AZ120" s="1231"/>
      <c r="BA120" s="1231"/>
      <c r="BB120" s="1231"/>
      <c r="BC120" s="1231"/>
      <c r="BD120" s="1231"/>
      <c r="BE120" s="1231"/>
      <c r="BF120" s="1231"/>
    </row>
    <row r="121" spans="1:58">
      <c r="A121" s="2002"/>
      <c r="B121" s="1967" t="s">
        <v>1577</v>
      </c>
      <c r="C121" s="1977">
        <v>1</v>
      </c>
      <c r="D121" s="1978">
        <v>0</v>
      </c>
      <c r="E121" s="1978">
        <v>0</v>
      </c>
      <c r="F121" s="1978">
        <v>0</v>
      </c>
      <c r="G121" s="1978">
        <v>0</v>
      </c>
      <c r="H121" s="1978">
        <v>0</v>
      </c>
      <c r="I121" s="1978">
        <v>1</v>
      </c>
      <c r="J121" s="1979">
        <v>1</v>
      </c>
      <c r="K121" s="1980">
        <v>0</v>
      </c>
      <c r="L121" s="1979">
        <v>1</v>
      </c>
      <c r="M121" s="1252" t="s">
        <v>227</v>
      </c>
      <c r="N121" s="1245">
        <v>18</v>
      </c>
      <c r="O121" s="1245">
        <v>1</v>
      </c>
      <c r="P121" s="1245">
        <v>3</v>
      </c>
      <c r="Q121" s="1245">
        <v>0</v>
      </c>
      <c r="R121" s="1245">
        <v>0</v>
      </c>
      <c r="S121" s="1245">
        <v>1</v>
      </c>
      <c r="T121" s="1245">
        <v>0</v>
      </c>
      <c r="U121" s="1245">
        <v>0</v>
      </c>
      <c r="V121" s="1245">
        <v>6</v>
      </c>
      <c r="W121" s="1241">
        <v>7</v>
      </c>
      <c r="X121" s="1231"/>
      <c r="Y121" s="1231"/>
      <c r="Z121" s="1231"/>
      <c r="AA121" s="1231"/>
      <c r="AB121" s="1231"/>
      <c r="AC121" s="1231"/>
      <c r="AD121" s="1231"/>
      <c r="AE121" s="1231"/>
      <c r="AF121" s="1231"/>
      <c r="AG121" s="1231"/>
      <c r="AH121" s="1231"/>
      <c r="AI121" s="1231"/>
      <c r="AJ121" s="1231"/>
      <c r="AK121" s="1231"/>
      <c r="AL121" s="1231"/>
      <c r="AM121" s="1231"/>
      <c r="AN121" s="1231"/>
      <c r="AO121" s="1231"/>
      <c r="AP121" s="1231"/>
      <c r="AQ121" s="1231"/>
      <c r="AR121" s="1231"/>
      <c r="AS121" s="1231"/>
      <c r="AT121" s="1231"/>
      <c r="AU121" s="1231"/>
      <c r="AV121" s="1231"/>
      <c r="AW121" s="1231"/>
      <c r="AX121" s="1231"/>
      <c r="AY121" s="1231"/>
      <c r="AZ121" s="1231"/>
      <c r="BA121" s="1231"/>
      <c r="BB121" s="1231"/>
      <c r="BC121" s="1231"/>
      <c r="BD121" s="1231"/>
      <c r="BE121" s="1231"/>
      <c r="BF121" s="1231"/>
    </row>
    <row r="122" spans="1:58">
      <c r="A122" s="2002"/>
      <c r="B122" s="1968"/>
      <c r="C122" s="1977"/>
      <c r="D122" s="1978"/>
      <c r="E122" s="1978"/>
      <c r="F122" s="1978"/>
      <c r="G122" s="1978"/>
      <c r="H122" s="1978"/>
      <c r="I122" s="1978"/>
      <c r="J122" s="1979"/>
      <c r="K122" s="1980"/>
      <c r="L122" s="1979"/>
      <c r="M122" s="1252" t="s">
        <v>49</v>
      </c>
      <c r="N122" s="1245">
        <v>0</v>
      </c>
      <c r="O122" s="1245">
        <v>0</v>
      </c>
      <c r="P122" s="1245">
        <v>0</v>
      </c>
      <c r="Q122" s="1245">
        <v>0</v>
      </c>
      <c r="R122" s="1245">
        <v>0</v>
      </c>
      <c r="S122" s="1245">
        <v>0</v>
      </c>
      <c r="T122" s="1245">
        <v>0</v>
      </c>
      <c r="U122" s="1245">
        <v>0</v>
      </c>
      <c r="V122" s="1245">
        <v>0</v>
      </c>
      <c r="W122" s="1241">
        <v>0</v>
      </c>
      <c r="X122" s="1231"/>
      <c r="Y122" s="1231"/>
      <c r="Z122" s="1231"/>
      <c r="AA122" s="1231"/>
      <c r="AB122" s="1231"/>
      <c r="AC122" s="1231"/>
      <c r="AD122" s="1231"/>
      <c r="AE122" s="1231"/>
      <c r="AF122" s="1231"/>
      <c r="AG122" s="1231"/>
      <c r="AH122" s="1231"/>
      <c r="AI122" s="1231"/>
      <c r="AJ122" s="1231"/>
      <c r="AK122" s="1231"/>
      <c r="AL122" s="1231"/>
      <c r="AM122" s="1231"/>
      <c r="AN122" s="1231"/>
      <c r="AO122" s="1231"/>
      <c r="AP122" s="1231"/>
      <c r="AQ122" s="1231"/>
      <c r="AR122" s="1231"/>
      <c r="AS122" s="1231"/>
      <c r="AT122" s="1231"/>
      <c r="AU122" s="1231"/>
      <c r="AV122" s="1231"/>
      <c r="AW122" s="1231"/>
      <c r="AX122" s="1231"/>
      <c r="AY122" s="1231"/>
      <c r="AZ122" s="1231"/>
      <c r="BA122" s="1231"/>
      <c r="BB122" s="1231"/>
      <c r="BC122" s="1231"/>
      <c r="BD122" s="1231"/>
      <c r="BE122" s="1231"/>
      <c r="BF122" s="1231"/>
    </row>
    <row r="123" spans="1:58">
      <c r="A123" s="2002"/>
      <c r="B123" s="1969"/>
      <c r="C123" s="1977"/>
      <c r="D123" s="1978"/>
      <c r="E123" s="1978"/>
      <c r="F123" s="1978"/>
      <c r="G123" s="1978"/>
      <c r="H123" s="1978"/>
      <c r="I123" s="1978"/>
      <c r="J123" s="1979"/>
      <c r="K123" s="1980"/>
      <c r="L123" s="1979"/>
      <c r="M123" s="1252" t="s">
        <v>1509</v>
      </c>
      <c r="N123" s="1245">
        <v>18</v>
      </c>
      <c r="O123" s="1245">
        <v>1</v>
      </c>
      <c r="P123" s="1245">
        <v>3</v>
      </c>
      <c r="Q123" s="1245">
        <v>0</v>
      </c>
      <c r="R123" s="1245">
        <v>0</v>
      </c>
      <c r="S123" s="1245">
        <v>1</v>
      </c>
      <c r="T123" s="1271">
        <v>0</v>
      </c>
      <c r="U123" s="1245">
        <v>0</v>
      </c>
      <c r="V123" s="1245">
        <v>6</v>
      </c>
      <c r="W123" s="1241">
        <v>7</v>
      </c>
      <c r="X123" s="1231"/>
      <c r="Y123" s="1231"/>
      <c r="Z123" s="1231"/>
      <c r="AA123" s="1231"/>
      <c r="AB123" s="1231"/>
      <c r="AC123" s="1231"/>
      <c r="AD123" s="1231"/>
      <c r="AE123" s="1231"/>
      <c r="AF123" s="1231"/>
      <c r="AG123" s="1231"/>
      <c r="AH123" s="1231"/>
      <c r="AI123" s="1231"/>
      <c r="AJ123" s="1231"/>
      <c r="AK123" s="1231"/>
      <c r="AL123" s="1231"/>
      <c r="AM123" s="1231"/>
      <c r="AN123" s="1231"/>
      <c r="AO123" s="1231"/>
      <c r="AP123" s="1231"/>
      <c r="AQ123" s="1231"/>
      <c r="AR123" s="1231"/>
      <c r="AS123" s="1231"/>
      <c r="AT123" s="1231"/>
      <c r="AU123" s="1231"/>
      <c r="AV123" s="1231"/>
      <c r="AW123" s="1231"/>
      <c r="AX123" s="1231"/>
      <c r="AY123" s="1231"/>
      <c r="AZ123" s="1231"/>
      <c r="BA123" s="1231"/>
      <c r="BB123" s="1231"/>
      <c r="BC123" s="1231"/>
      <c r="BD123" s="1231"/>
      <c r="BE123" s="1231"/>
      <c r="BF123" s="1231"/>
    </row>
    <row r="124" spans="1:58">
      <c r="A124" s="2002"/>
      <c r="B124" s="1967" t="s">
        <v>1578</v>
      </c>
      <c r="C124" s="1962">
        <v>1</v>
      </c>
      <c r="D124" s="1960">
        <v>0</v>
      </c>
      <c r="E124" s="1960">
        <v>0</v>
      </c>
      <c r="F124" s="1960">
        <v>0</v>
      </c>
      <c r="G124" s="1960">
        <v>0</v>
      </c>
      <c r="H124" s="1960">
        <v>0</v>
      </c>
      <c r="I124" s="1960">
        <v>1</v>
      </c>
      <c r="J124" s="1959">
        <v>1</v>
      </c>
      <c r="K124" s="1961">
        <v>0</v>
      </c>
      <c r="L124" s="1959">
        <v>1</v>
      </c>
      <c r="M124" s="1252" t="s">
        <v>227</v>
      </c>
      <c r="N124" s="1246">
        <v>18</v>
      </c>
      <c r="O124" s="1246">
        <v>1</v>
      </c>
      <c r="P124" s="1246">
        <v>7</v>
      </c>
      <c r="Q124" s="1246">
        <v>0</v>
      </c>
      <c r="R124" s="1246">
        <v>0</v>
      </c>
      <c r="S124" s="1246">
        <v>0</v>
      </c>
      <c r="T124" s="1246">
        <v>0</v>
      </c>
      <c r="U124" s="1246">
        <v>0</v>
      </c>
      <c r="V124" s="1246">
        <v>9</v>
      </c>
      <c r="W124" s="1242">
        <v>1</v>
      </c>
      <c r="X124" s="1231"/>
      <c r="Y124" s="1231"/>
      <c r="Z124" s="1231"/>
      <c r="AA124" s="1231"/>
      <c r="AB124" s="1231"/>
      <c r="AC124" s="1231"/>
      <c r="AD124" s="1231"/>
      <c r="AE124" s="1231"/>
      <c r="AF124" s="1231"/>
      <c r="AG124" s="1231"/>
      <c r="AH124" s="1231"/>
      <c r="AI124" s="1231"/>
      <c r="AJ124" s="1231"/>
      <c r="AK124" s="1231"/>
      <c r="AL124" s="1231"/>
      <c r="AM124" s="1231"/>
      <c r="AN124" s="1231"/>
      <c r="AO124" s="1231"/>
      <c r="AP124" s="1231"/>
      <c r="AQ124" s="1231"/>
      <c r="AR124" s="1231"/>
      <c r="AS124" s="1231"/>
      <c r="AT124" s="1231"/>
      <c r="AU124" s="1231"/>
      <c r="AV124" s="1231"/>
      <c r="AW124" s="1231"/>
      <c r="AX124" s="1231"/>
      <c r="AY124" s="1231"/>
      <c r="AZ124" s="1231"/>
      <c r="BA124" s="1231"/>
      <c r="BB124" s="1231"/>
      <c r="BC124" s="1231"/>
      <c r="BD124" s="1231"/>
      <c r="BE124" s="1231"/>
      <c r="BF124" s="1231"/>
    </row>
    <row r="125" spans="1:58">
      <c r="A125" s="2002"/>
      <c r="B125" s="1968"/>
      <c r="C125" s="1962"/>
      <c r="D125" s="1960"/>
      <c r="E125" s="1960"/>
      <c r="F125" s="1960"/>
      <c r="G125" s="1960"/>
      <c r="H125" s="1960"/>
      <c r="I125" s="1960"/>
      <c r="J125" s="1959"/>
      <c r="K125" s="1961"/>
      <c r="L125" s="1959"/>
      <c r="M125" s="1252" t="s">
        <v>49</v>
      </c>
      <c r="N125" s="1246">
        <v>0</v>
      </c>
      <c r="O125" s="1246">
        <v>0</v>
      </c>
      <c r="P125" s="1246">
        <v>0</v>
      </c>
      <c r="Q125" s="1246">
        <v>0</v>
      </c>
      <c r="R125" s="1246">
        <v>0</v>
      </c>
      <c r="S125" s="1246">
        <v>0</v>
      </c>
      <c r="T125" s="1246">
        <v>0</v>
      </c>
      <c r="U125" s="1246">
        <v>0</v>
      </c>
      <c r="V125" s="1246">
        <v>0</v>
      </c>
      <c r="W125" s="1242">
        <v>0</v>
      </c>
      <c r="X125" s="1231"/>
      <c r="Y125" s="1231"/>
      <c r="Z125" s="1231"/>
      <c r="AA125" s="1231"/>
      <c r="AB125" s="1231"/>
      <c r="AC125" s="1231"/>
      <c r="AD125" s="1231"/>
      <c r="AE125" s="1231"/>
      <c r="AF125" s="1231"/>
      <c r="AG125" s="1231"/>
      <c r="AH125" s="1231"/>
      <c r="AI125" s="1231"/>
      <c r="AJ125" s="1231"/>
      <c r="AK125" s="1231"/>
      <c r="AL125" s="1231"/>
      <c r="AM125" s="1231"/>
      <c r="AN125" s="1231"/>
      <c r="AO125" s="1231"/>
      <c r="AP125" s="1231"/>
      <c r="AQ125" s="1231"/>
      <c r="AR125" s="1231"/>
      <c r="AS125" s="1231"/>
      <c r="AT125" s="1231"/>
      <c r="AU125" s="1231"/>
      <c r="AV125" s="1231"/>
      <c r="AW125" s="1231"/>
      <c r="AX125" s="1231"/>
      <c r="AY125" s="1231"/>
      <c r="AZ125" s="1231"/>
      <c r="BA125" s="1231"/>
      <c r="BB125" s="1231"/>
      <c r="BC125" s="1231"/>
      <c r="BD125" s="1231"/>
      <c r="BE125" s="1231"/>
      <c r="BF125" s="1231"/>
    </row>
    <row r="126" spans="1:58">
      <c r="A126" s="2002"/>
      <c r="B126" s="1969"/>
      <c r="C126" s="1962"/>
      <c r="D126" s="1960"/>
      <c r="E126" s="1960"/>
      <c r="F126" s="1960"/>
      <c r="G126" s="1960"/>
      <c r="H126" s="1960"/>
      <c r="I126" s="1960"/>
      <c r="J126" s="1959"/>
      <c r="K126" s="1961"/>
      <c r="L126" s="1959"/>
      <c r="M126" s="1252" t="s">
        <v>1509</v>
      </c>
      <c r="N126" s="1246">
        <v>18</v>
      </c>
      <c r="O126" s="1246">
        <v>1</v>
      </c>
      <c r="P126" s="1246">
        <v>7</v>
      </c>
      <c r="Q126" s="1246">
        <v>0</v>
      </c>
      <c r="R126" s="1246">
        <v>0</v>
      </c>
      <c r="S126" s="1246">
        <v>0</v>
      </c>
      <c r="T126" s="1246">
        <v>0</v>
      </c>
      <c r="U126" s="1246">
        <v>0</v>
      </c>
      <c r="V126" s="1246">
        <v>9</v>
      </c>
      <c r="W126" s="1242">
        <v>1</v>
      </c>
      <c r="X126" s="1231"/>
      <c r="Y126" s="1231"/>
      <c r="Z126" s="1231"/>
      <c r="AA126" s="1231"/>
      <c r="AB126" s="1231"/>
      <c r="AC126" s="1231"/>
      <c r="AD126" s="1231"/>
      <c r="AE126" s="1231"/>
      <c r="AF126" s="1231"/>
      <c r="AG126" s="1231"/>
      <c r="AH126" s="1231"/>
      <c r="AI126" s="1231"/>
      <c r="AJ126" s="1231"/>
      <c r="AK126" s="1231"/>
      <c r="AL126" s="1231"/>
      <c r="AM126" s="1231"/>
      <c r="AN126" s="1231"/>
      <c r="AO126" s="1231"/>
      <c r="AP126" s="1231"/>
      <c r="AQ126" s="1231"/>
      <c r="AR126" s="1231"/>
      <c r="AS126" s="1231"/>
      <c r="AT126" s="1231"/>
      <c r="AU126" s="1231"/>
      <c r="AV126" s="1231"/>
      <c r="AW126" s="1231"/>
      <c r="AX126" s="1231"/>
      <c r="AY126" s="1231"/>
      <c r="AZ126" s="1231"/>
      <c r="BA126" s="1231"/>
      <c r="BB126" s="1231"/>
      <c r="BC126" s="1231"/>
      <c r="BD126" s="1231"/>
      <c r="BE126" s="1231"/>
      <c r="BF126" s="1231"/>
    </row>
    <row r="127" spans="1:58">
      <c r="A127" s="2002"/>
      <c r="B127" s="1967" t="s">
        <v>1579</v>
      </c>
      <c r="C127" s="1962">
        <v>1</v>
      </c>
      <c r="D127" s="1960">
        <v>1</v>
      </c>
      <c r="E127" s="1960">
        <v>0</v>
      </c>
      <c r="F127" s="1960">
        <v>0</v>
      </c>
      <c r="G127" s="1960">
        <v>0</v>
      </c>
      <c r="H127" s="1960">
        <v>0</v>
      </c>
      <c r="I127" s="1960">
        <v>0</v>
      </c>
      <c r="J127" s="1959">
        <v>0</v>
      </c>
      <c r="K127" s="1961">
        <v>1</v>
      </c>
      <c r="L127" s="1959">
        <v>0</v>
      </c>
      <c r="M127" s="1252" t="s">
        <v>227</v>
      </c>
      <c r="N127" s="1246">
        <v>3</v>
      </c>
      <c r="O127" s="1246">
        <v>1</v>
      </c>
      <c r="P127" s="1246">
        <v>2</v>
      </c>
      <c r="Q127" s="1246">
        <v>0</v>
      </c>
      <c r="R127" s="1246">
        <v>0</v>
      </c>
      <c r="S127" s="1246">
        <v>0</v>
      </c>
      <c r="T127" s="1246">
        <v>0</v>
      </c>
      <c r="U127" s="1246">
        <v>0</v>
      </c>
      <c r="V127" s="1246">
        <v>0</v>
      </c>
      <c r="W127" s="1242">
        <v>0</v>
      </c>
      <c r="X127" s="1231"/>
      <c r="Y127" s="1231"/>
      <c r="Z127" s="1231"/>
      <c r="AA127" s="1231"/>
      <c r="AB127" s="1231"/>
      <c r="AC127" s="1231"/>
      <c r="AD127" s="1231"/>
      <c r="AE127" s="1231"/>
      <c r="AF127" s="1231"/>
      <c r="AG127" s="1231"/>
      <c r="AH127" s="1231"/>
      <c r="AI127" s="1231"/>
      <c r="AJ127" s="1231"/>
      <c r="AK127" s="1231"/>
      <c r="AL127" s="1231"/>
      <c r="AM127" s="1231"/>
      <c r="AN127" s="1231"/>
      <c r="AO127" s="1231"/>
      <c r="AP127" s="1231"/>
      <c r="AQ127" s="1231"/>
      <c r="AR127" s="1231"/>
      <c r="AS127" s="1231"/>
      <c r="AT127" s="1231"/>
      <c r="AU127" s="1231"/>
      <c r="AV127" s="1231"/>
      <c r="AW127" s="1231"/>
      <c r="AX127" s="1231"/>
      <c r="AY127" s="1231"/>
      <c r="AZ127" s="1231"/>
      <c r="BA127" s="1231"/>
      <c r="BB127" s="1231"/>
      <c r="BC127" s="1231"/>
      <c r="BD127" s="1231"/>
      <c r="BE127" s="1231"/>
      <c r="BF127" s="1231"/>
    </row>
    <row r="128" spans="1:58">
      <c r="A128" s="2002"/>
      <c r="B128" s="1968"/>
      <c r="C128" s="1962"/>
      <c r="D128" s="1960"/>
      <c r="E128" s="1960"/>
      <c r="F128" s="1960"/>
      <c r="G128" s="1960"/>
      <c r="H128" s="1960"/>
      <c r="I128" s="1960"/>
      <c r="J128" s="1959"/>
      <c r="K128" s="1961"/>
      <c r="L128" s="1959"/>
      <c r="M128" s="1252" t="s">
        <v>49</v>
      </c>
      <c r="N128" s="1246">
        <v>0</v>
      </c>
      <c r="O128" s="1246">
        <v>0</v>
      </c>
      <c r="P128" s="1246">
        <v>0</v>
      </c>
      <c r="Q128" s="1246">
        <v>0</v>
      </c>
      <c r="R128" s="1246">
        <v>0</v>
      </c>
      <c r="S128" s="1246">
        <v>0</v>
      </c>
      <c r="T128" s="1246">
        <v>0</v>
      </c>
      <c r="U128" s="1246">
        <v>0</v>
      </c>
      <c r="V128" s="1246">
        <v>0</v>
      </c>
      <c r="W128" s="1242">
        <v>0</v>
      </c>
      <c r="X128" s="1231"/>
      <c r="Y128" s="1231"/>
      <c r="Z128" s="1231"/>
      <c r="AA128" s="1231"/>
      <c r="AB128" s="1231"/>
      <c r="AC128" s="1231"/>
      <c r="AD128" s="1231"/>
      <c r="AE128" s="1231"/>
      <c r="AF128" s="1231"/>
      <c r="AG128" s="1231"/>
      <c r="AH128" s="1231"/>
      <c r="AI128" s="1231"/>
      <c r="AJ128" s="1231"/>
      <c r="AK128" s="1231"/>
      <c r="AL128" s="1231"/>
      <c r="AM128" s="1231"/>
      <c r="AN128" s="1231"/>
      <c r="AO128" s="1231"/>
      <c r="AP128" s="1231"/>
      <c r="AQ128" s="1231"/>
      <c r="AR128" s="1231"/>
      <c r="AS128" s="1231"/>
      <c r="AT128" s="1231"/>
      <c r="AU128" s="1231"/>
      <c r="AV128" s="1231"/>
      <c r="AW128" s="1231"/>
      <c r="AX128" s="1231"/>
      <c r="AY128" s="1231"/>
      <c r="AZ128" s="1231"/>
      <c r="BA128" s="1231"/>
      <c r="BB128" s="1231"/>
      <c r="BC128" s="1231"/>
      <c r="BD128" s="1231"/>
      <c r="BE128" s="1231"/>
      <c r="BF128" s="1231"/>
    </row>
    <row r="129" spans="1:58">
      <c r="A129" s="2002"/>
      <c r="B129" s="1969"/>
      <c r="C129" s="1962"/>
      <c r="D129" s="1960"/>
      <c r="E129" s="1960"/>
      <c r="F129" s="1960"/>
      <c r="G129" s="1960"/>
      <c r="H129" s="1960"/>
      <c r="I129" s="1960"/>
      <c r="J129" s="1959"/>
      <c r="K129" s="1961"/>
      <c r="L129" s="1959"/>
      <c r="M129" s="1252" t="s">
        <v>1509</v>
      </c>
      <c r="N129" s="1246">
        <v>3</v>
      </c>
      <c r="O129" s="1246">
        <v>1</v>
      </c>
      <c r="P129" s="1246">
        <v>2</v>
      </c>
      <c r="Q129" s="1246">
        <v>0</v>
      </c>
      <c r="R129" s="1246">
        <v>0</v>
      </c>
      <c r="S129" s="1246">
        <v>0</v>
      </c>
      <c r="T129" s="1246">
        <v>0</v>
      </c>
      <c r="U129" s="1246">
        <v>0</v>
      </c>
      <c r="V129" s="1246">
        <v>0</v>
      </c>
      <c r="W129" s="1242">
        <v>0</v>
      </c>
      <c r="X129" s="1230"/>
      <c r="Y129" s="1231"/>
      <c r="Z129" s="1231"/>
      <c r="AA129" s="1231"/>
      <c r="AB129" s="1231"/>
      <c r="AC129" s="1231"/>
      <c r="AD129" s="1231"/>
      <c r="AE129" s="1231"/>
      <c r="AF129" s="1231"/>
      <c r="AG129" s="1231"/>
      <c r="AH129" s="1231"/>
      <c r="AI129" s="1231"/>
      <c r="AJ129" s="1231"/>
      <c r="AK129" s="1231"/>
      <c r="AL129" s="1231"/>
      <c r="AM129" s="1231"/>
      <c r="AN129" s="1231"/>
      <c r="AO129" s="1231"/>
      <c r="AP129" s="1231"/>
      <c r="AQ129" s="1231"/>
      <c r="AR129" s="1231"/>
      <c r="AS129" s="1231"/>
      <c r="AT129" s="1231"/>
      <c r="AU129" s="1231"/>
      <c r="AV129" s="1231"/>
      <c r="AW129" s="1231"/>
      <c r="AX129" s="1231"/>
      <c r="AY129" s="1231"/>
      <c r="AZ129" s="1231"/>
      <c r="BA129" s="1231"/>
      <c r="BB129" s="1231"/>
      <c r="BC129" s="1231"/>
      <c r="BD129" s="1231"/>
      <c r="BE129" s="1231"/>
      <c r="BF129" s="1231"/>
    </row>
    <row r="130" spans="1:58">
      <c r="A130" s="2002"/>
      <c r="B130" s="1967" t="s">
        <v>1580</v>
      </c>
      <c r="C130" s="1962">
        <v>1</v>
      </c>
      <c r="D130" s="1960">
        <v>0</v>
      </c>
      <c r="E130" s="1960">
        <v>0</v>
      </c>
      <c r="F130" s="1960">
        <v>0</v>
      </c>
      <c r="G130" s="1960">
        <v>0</v>
      </c>
      <c r="H130" s="1960">
        <v>0</v>
      </c>
      <c r="I130" s="1960">
        <v>1</v>
      </c>
      <c r="J130" s="1959">
        <v>0</v>
      </c>
      <c r="K130" s="1961">
        <v>0</v>
      </c>
      <c r="L130" s="1959">
        <v>1</v>
      </c>
      <c r="M130" s="1252" t="s">
        <v>227</v>
      </c>
      <c r="N130" s="1246">
        <v>8</v>
      </c>
      <c r="O130" s="1246">
        <v>1</v>
      </c>
      <c r="P130" s="1246">
        <v>5</v>
      </c>
      <c r="Q130" s="1246">
        <v>0</v>
      </c>
      <c r="R130" s="1246">
        <v>0</v>
      </c>
      <c r="S130" s="1246">
        <v>0</v>
      </c>
      <c r="T130" s="1246">
        <v>0</v>
      </c>
      <c r="U130" s="1246">
        <v>0</v>
      </c>
      <c r="V130" s="1246">
        <v>2</v>
      </c>
      <c r="W130" s="1242">
        <v>0</v>
      </c>
      <c r="X130" s="1230"/>
      <c r="Y130" s="1231"/>
      <c r="Z130" s="1231"/>
      <c r="AA130" s="1231"/>
      <c r="AB130" s="1231"/>
      <c r="AC130" s="1231"/>
      <c r="AD130" s="1231"/>
      <c r="AE130" s="1231"/>
      <c r="AF130" s="1231"/>
      <c r="AG130" s="1231"/>
      <c r="AH130" s="1231"/>
      <c r="AI130" s="1231"/>
      <c r="AJ130" s="1231"/>
      <c r="AK130" s="1231"/>
      <c r="AL130" s="1231"/>
      <c r="AM130" s="1231"/>
      <c r="AN130" s="1231"/>
      <c r="AO130" s="1231"/>
      <c r="AP130" s="1231"/>
      <c r="AQ130" s="1231"/>
      <c r="AR130" s="1231"/>
      <c r="AS130" s="1231"/>
      <c r="AT130" s="1231"/>
      <c r="AU130" s="1231"/>
      <c r="AV130" s="1231"/>
      <c r="AW130" s="1231"/>
      <c r="AX130" s="1231"/>
      <c r="AY130" s="1231"/>
      <c r="AZ130" s="1231"/>
      <c r="BA130" s="1231"/>
      <c r="BB130" s="1231"/>
      <c r="BC130" s="1231"/>
      <c r="BD130" s="1231"/>
      <c r="BE130" s="1231"/>
      <c r="BF130" s="1231"/>
    </row>
    <row r="131" spans="1:58">
      <c r="A131" s="2002"/>
      <c r="B131" s="1968"/>
      <c r="C131" s="1962"/>
      <c r="D131" s="1960"/>
      <c r="E131" s="1960"/>
      <c r="F131" s="1960"/>
      <c r="G131" s="1960"/>
      <c r="H131" s="1960"/>
      <c r="I131" s="1960"/>
      <c r="J131" s="1959"/>
      <c r="K131" s="1961"/>
      <c r="L131" s="1959"/>
      <c r="M131" s="1252" t="s">
        <v>49</v>
      </c>
      <c r="N131" s="1246">
        <v>0</v>
      </c>
      <c r="O131" s="1246">
        <v>0</v>
      </c>
      <c r="P131" s="1246">
        <v>0</v>
      </c>
      <c r="Q131" s="1246">
        <v>0</v>
      </c>
      <c r="R131" s="1246">
        <v>0</v>
      </c>
      <c r="S131" s="1246">
        <v>0</v>
      </c>
      <c r="T131" s="1246">
        <v>0</v>
      </c>
      <c r="U131" s="1246">
        <v>0</v>
      </c>
      <c r="V131" s="1246">
        <v>0</v>
      </c>
      <c r="W131" s="1242">
        <v>0</v>
      </c>
      <c r="X131" s="1230"/>
      <c r="Y131" s="1231"/>
      <c r="Z131" s="1231"/>
      <c r="AA131" s="1231"/>
      <c r="AB131" s="1231"/>
      <c r="AC131" s="1231"/>
      <c r="AD131" s="1231"/>
      <c r="AE131" s="1231"/>
      <c r="AF131" s="1231"/>
      <c r="AG131" s="1231"/>
      <c r="AH131" s="1231"/>
      <c r="AI131" s="1231"/>
      <c r="AJ131" s="1231"/>
      <c r="AK131" s="1231"/>
      <c r="AL131" s="1231"/>
      <c r="AM131" s="1231"/>
      <c r="AN131" s="1231"/>
      <c r="AO131" s="1231"/>
      <c r="AP131" s="1231"/>
      <c r="AQ131" s="1231"/>
      <c r="AR131" s="1231"/>
      <c r="AS131" s="1231"/>
      <c r="AT131" s="1231"/>
      <c r="AU131" s="1231"/>
      <c r="AV131" s="1231"/>
      <c r="AW131" s="1231"/>
      <c r="AX131" s="1231"/>
      <c r="AY131" s="1231"/>
      <c r="AZ131" s="1231"/>
      <c r="BA131" s="1231"/>
      <c r="BB131" s="1231"/>
      <c r="BC131" s="1231"/>
      <c r="BD131" s="1231"/>
      <c r="BE131" s="1231"/>
      <c r="BF131" s="1231"/>
    </row>
    <row r="132" spans="1:58">
      <c r="A132" s="2002"/>
      <c r="B132" s="1969"/>
      <c r="C132" s="1962"/>
      <c r="D132" s="1960"/>
      <c r="E132" s="1960"/>
      <c r="F132" s="1960"/>
      <c r="G132" s="1960"/>
      <c r="H132" s="1960"/>
      <c r="I132" s="1960"/>
      <c r="J132" s="1959"/>
      <c r="K132" s="1961"/>
      <c r="L132" s="1959"/>
      <c r="M132" s="1252" t="s">
        <v>1509</v>
      </c>
      <c r="N132" s="1246">
        <v>8</v>
      </c>
      <c r="O132" s="1246">
        <v>1</v>
      </c>
      <c r="P132" s="1246">
        <v>5</v>
      </c>
      <c r="Q132" s="1246">
        <v>0</v>
      </c>
      <c r="R132" s="1246">
        <v>0</v>
      </c>
      <c r="S132" s="1246">
        <v>0</v>
      </c>
      <c r="T132" s="1246">
        <v>0</v>
      </c>
      <c r="U132" s="1246">
        <v>0</v>
      </c>
      <c r="V132" s="1246">
        <v>2</v>
      </c>
      <c r="W132" s="1242">
        <v>0</v>
      </c>
      <c r="X132" s="1230"/>
      <c r="Y132" s="1231"/>
      <c r="Z132" s="1231"/>
      <c r="AA132" s="1231"/>
      <c r="AB132" s="1231"/>
      <c r="AC132" s="1231"/>
      <c r="AD132" s="1231"/>
      <c r="AE132" s="1231"/>
      <c r="AF132" s="1231"/>
      <c r="AG132" s="1231"/>
      <c r="AH132" s="1231"/>
      <c r="AI132" s="1231"/>
      <c r="AJ132" s="1231"/>
      <c r="AK132" s="1231"/>
      <c r="AL132" s="1231"/>
      <c r="AM132" s="1231"/>
      <c r="AN132" s="1231"/>
      <c r="AO132" s="1231"/>
      <c r="AP132" s="1231"/>
      <c r="AQ132" s="1231"/>
      <c r="AR132" s="1231"/>
      <c r="AS132" s="1231"/>
      <c r="AT132" s="1231"/>
      <c r="AU132" s="1231"/>
      <c r="AV132" s="1231"/>
      <c r="AW132" s="1231"/>
      <c r="AX132" s="1231"/>
      <c r="AY132" s="1231"/>
      <c r="AZ132" s="1231"/>
      <c r="BA132" s="1231"/>
      <c r="BB132" s="1231"/>
      <c r="BC132" s="1231"/>
      <c r="BD132" s="1231"/>
      <c r="BE132" s="1231"/>
      <c r="BF132" s="1231"/>
    </row>
    <row r="133" spans="1:58">
      <c r="A133" s="2002"/>
      <c r="B133" s="1967" t="s">
        <v>1581</v>
      </c>
      <c r="C133" s="1962">
        <v>1</v>
      </c>
      <c r="D133" s="1960">
        <v>0</v>
      </c>
      <c r="E133" s="1960">
        <v>0</v>
      </c>
      <c r="F133" s="1960">
        <v>0</v>
      </c>
      <c r="G133" s="1960">
        <v>0</v>
      </c>
      <c r="H133" s="1960">
        <v>1</v>
      </c>
      <c r="I133" s="1960">
        <v>0</v>
      </c>
      <c r="J133" s="1959">
        <v>0</v>
      </c>
      <c r="K133" s="1961">
        <v>0</v>
      </c>
      <c r="L133" s="1959">
        <v>1</v>
      </c>
      <c r="M133" s="1252" t="s">
        <v>227</v>
      </c>
      <c r="N133" s="1246">
        <v>30</v>
      </c>
      <c r="O133" s="1246">
        <v>1</v>
      </c>
      <c r="P133" s="1246">
        <v>2</v>
      </c>
      <c r="Q133" s="1246">
        <v>0</v>
      </c>
      <c r="R133" s="1246">
        <v>0</v>
      </c>
      <c r="S133" s="1246">
        <v>0</v>
      </c>
      <c r="T133" s="1246">
        <v>1</v>
      </c>
      <c r="U133" s="1246">
        <v>0</v>
      </c>
      <c r="V133" s="1246">
        <v>7</v>
      </c>
      <c r="W133" s="1242">
        <v>19</v>
      </c>
      <c r="X133" s="1230"/>
      <c r="Y133" s="1231"/>
      <c r="Z133" s="1231"/>
      <c r="AA133" s="1231"/>
      <c r="AB133" s="1231"/>
      <c r="AC133" s="1231"/>
      <c r="AD133" s="1231"/>
      <c r="AE133" s="1231"/>
      <c r="AF133" s="1231"/>
      <c r="AG133" s="1231"/>
      <c r="AH133" s="1231"/>
      <c r="AI133" s="1231"/>
      <c r="AJ133" s="1231"/>
      <c r="AK133" s="1231"/>
      <c r="AL133" s="1231"/>
      <c r="AM133" s="1231"/>
      <c r="AN133" s="1231"/>
      <c r="AO133" s="1231"/>
      <c r="AP133" s="1231"/>
      <c r="AQ133" s="1231"/>
      <c r="AR133" s="1231"/>
      <c r="AS133" s="1231"/>
      <c r="AT133" s="1231"/>
      <c r="AU133" s="1231"/>
      <c r="AV133" s="1231"/>
      <c r="AW133" s="1231"/>
      <c r="AX133" s="1231"/>
      <c r="AY133" s="1231"/>
      <c r="AZ133" s="1231"/>
      <c r="BA133" s="1231"/>
      <c r="BB133" s="1231"/>
      <c r="BC133" s="1231"/>
      <c r="BD133" s="1231"/>
      <c r="BE133" s="1231"/>
      <c r="BF133" s="1231"/>
    </row>
    <row r="134" spans="1:58">
      <c r="A134" s="2002"/>
      <c r="B134" s="1968"/>
      <c r="C134" s="1962"/>
      <c r="D134" s="1960"/>
      <c r="E134" s="1960"/>
      <c r="F134" s="1960"/>
      <c r="G134" s="1960"/>
      <c r="H134" s="1960"/>
      <c r="I134" s="1960"/>
      <c r="J134" s="1959"/>
      <c r="K134" s="1961"/>
      <c r="L134" s="1959"/>
      <c r="M134" s="1252" t="s">
        <v>49</v>
      </c>
      <c r="N134" s="1246">
        <v>0</v>
      </c>
      <c r="O134" s="1246">
        <v>0</v>
      </c>
      <c r="P134" s="1246">
        <v>0</v>
      </c>
      <c r="Q134" s="1246">
        <v>0</v>
      </c>
      <c r="R134" s="1246">
        <v>0</v>
      </c>
      <c r="S134" s="1246">
        <v>0</v>
      </c>
      <c r="T134" s="1246">
        <v>0</v>
      </c>
      <c r="U134" s="1246">
        <v>0</v>
      </c>
      <c r="V134" s="1246">
        <v>0</v>
      </c>
      <c r="W134" s="1242">
        <v>0</v>
      </c>
      <c r="X134" s="1230"/>
      <c r="Y134" s="1231"/>
      <c r="Z134" s="1231"/>
      <c r="AA134" s="1231"/>
      <c r="AB134" s="1231"/>
      <c r="AC134" s="1231"/>
      <c r="AD134" s="1231"/>
      <c r="AE134" s="1231"/>
      <c r="AF134" s="1231"/>
      <c r="AG134" s="1231"/>
      <c r="AH134" s="1231"/>
      <c r="AI134" s="1231"/>
      <c r="AJ134" s="1231"/>
      <c r="AK134" s="1231"/>
      <c r="AL134" s="1231"/>
      <c r="AM134" s="1231"/>
      <c r="AN134" s="1231"/>
      <c r="AO134" s="1231"/>
      <c r="AP134" s="1231"/>
      <c r="AQ134" s="1231"/>
      <c r="AR134" s="1231"/>
      <c r="AS134" s="1231"/>
      <c r="AT134" s="1231"/>
      <c r="AU134" s="1231"/>
      <c r="AV134" s="1231"/>
      <c r="AW134" s="1231"/>
      <c r="AX134" s="1231"/>
      <c r="AY134" s="1231"/>
      <c r="AZ134" s="1231"/>
      <c r="BA134" s="1231"/>
      <c r="BB134" s="1231"/>
      <c r="BC134" s="1231"/>
      <c r="BD134" s="1231"/>
      <c r="BE134" s="1231"/>
      <c r="BF134" s="1231"/>
    </row>
    <row r="135" spans="1:58">
      <c r="A135" s="2002"/>
      <c r="B135" s="1969"/>
      <c r="C135" s="1962"/>
      <c r="D135" s="1960"/>
      <c r="E135" s="1960"/>
      <c r="F135" s="1960"/>
      <c r="G135" s="1960"/>
      <c r="H135" s="1960"/>
      <c r="I135" s="1960"/>
      <c r="J135" s="1959"/>
      <c r="K135" s="1961"/>
      <c r="L135" s="1959"/>
      <c r="M135" s="1252" t="s">
        <v>1509</v>
      </c>
      <c r="N135" s="1246">
        <v>30</v>
      </c>
      <c r="O135" s="1246">
        <v>1</v>
      </c>
      <c r="P135" s="1246">
        <v>2</v>
      </c>
      <c r="Q135" s="1246">
        <v>0</v>
      </c>
      <c r="R135" s="1246">
        <v>0</v>
      </c>
      <c r="S135" s="1246">
        <v>0</v>
      </c>
      <c r="T135" s="1246">
        <v>1</v>
      </c>
      <c r="U135" s="1246">
        <v>0</v>
      </c>
      <c r="V135" s="1246">
        <v>7</v>
      </c>
      <c r="W135" s="1242">
        <v>19</v>
      </c>
      <c r="X135" s="1230"/>
      <c r="Y135" s="1231"/>
      <c r="Z135" s="1231"/>
      <c r="AA135" s="1231"/>
      <c r="AB135" s="1231"/>
      <c r="AC135" s="1231"/>
      <c r="AD135" s="1231"/>
      <c r="AE135" s="1231"/>
      <c r="AF135" s="1231"/>
      <c r="AG135" s="1231"/>
      <c r="AH135" s="1231"/>
      <c r="AI135" s="1231"/>
      <c r="AJ135" s="1231"/>
      <c r="AK135" s="1231"/>
      <c r="AL135" s="1231"/>
      <c r="AM135" s="1231"/>
      <c r="AN135" s="1231"/>
      <c r="AO135" s="1231"/>
      <c r="AP135" s="1231"/>
      <c r="AQ135" s="1231"/>
      <c r="AR135" s="1231"/>
      <c r="AS135" s="1231"/>
      <c r="AT135" s="1231"/>
      <c r="AU135" s="1231"/>
      <c r="AV135" s="1231"/>
      <c r="AW135" s="1231"/>
      <c r="AX135" s="1231"/>
      <c r="AY135" s="1231"/>
      <c r="AZ135" s="1231"/>
      <c r="BA135" s="1231"/>
      <c r="BB135" s="1231"/>
      <c r="BC135" s="1231"/>
      <c r="BD135" s="1231"/>
      <c r="BE135" s="1231"/>
      <c r="BF135" s="1231"/>
    </row>
    <row r="136" spans="1:58">
      <c r="A136" s="2002"/>
      <c r="B136" s="1981" t="s">
        <v>1582</v>
      </c>
      <c r="C136" s="1955">
        <v>1</v>
      </c>
      <c r="D136" s="1957">
        <v>0</v>
      </c>
      <c r="E136" s="1957">
        <v>0</v>
      </c>
      <c r="F136" s="1957">
        <v>0</v>
      </c>
      <c r="G136" s="1957">
        <v>1</v>
      </c>
      <c r="H136" s="1957">
        <v>0</v>
      </c>
      <c r="I136" s="1957">
        <v>0</v>
      </c>
      <c r="J136" s="1956">
        <v>0</v>
      </c>
      <c r="K136" s="1958">
        <v>0</v>
      </c>
      <c r="L136" s="1956">
        <v>1</v>
      </c>
      <c r="M136" s="1252" t="s">
        <v>227</v>
      </c>
      <c r="N136" s="1246">
        <v>11</v>
      </c>
      <c r="O136" s="1246">
        <v>1</v>
      </c>
      <c r="P136" s="1246">
        <v>2</v>
      </c>
      <c r="Q136" s="1246">
        <v>0</v>
      </c>
      <c r="R136" s="1246">
        <v>0</v>
      </c>
      <c r="S136" s="1246">
        <v>1</v>
      </c>
      <c r="T136" s="1246">
        <v>0</v>
      </c>
      <c r="U136" s="1246">
        <v>0</v>
      </c>
      <c r="V136" s="1246">
        <v>6</v>
      </c>
      <c r="W136" s="1242">
        <v>1</v>
      </c>
      <c r="X136" s="1234"/>
      <c r="Y136" s="1231"/>
      <c r="Z136" s="1231"/>
      <c r="AA136" s="1231"/>
      <c r="AB136" s="1231"/>
      <c r="AC136" s="1231"/>
      <c r="AD136" s="1231"/>
      <c r="AE136" s="1231"/>
      <c r="AF136" s="1231"/>
      <c r="AG136" s="1231"/>
      <c r="AH136" s="1231"/>
      <c r="AI136" s="1231"/>
      <c r="AJ136" s="1231"/>
      <c r="AK136" s="1231"/>
      <c r="AL136" s="1231"/>
      <c r="AM136" s="1231"/>
      <c r="AN136" s="1231"/>
      <c r="AO136" s="1231"/>
      <c r="AP136" s="1231"/>
      <c r="AQ136" s="1231"/>
      <c r="AR136" s="1231"/>
      <c r="AS136" s="1231"/>
      <c r="AT136" s="1231"/>
      <c r="AU136" s="1231"/>
      <c r="AV136" s="1231"/>
      <c r="AW136" s="1231"/>
      <c r="AX136" s="1231"/>
      <c r="AY136" s="1231"/>
      <c r="AZ136" s="1231"/>
      <c r="BA136" s="1231"/>
      <c r="BB136" s="1231"/>
      <c r="BC136" s="1231"/>
      <c r="BD136" s="1231"/>
      <c r="BE136" s="1231"/>
      <c r="BF136" s="1231"/>
    </row>
    <row r="137" spans="1:58">
      <c r="A137" s="2002"/>
      <c r="B137" s="1982"/>
      <c r="C137" s="1955"/>
      <c r="D137" s="1957"/>
      <c r="E137" s="1957"/>
      <c r="F137" s="1957"/>
      <c r="G137" s="1957"/>
      <c r="H137" s="1957"/>
      <c r="I137" s="1957"/>
      <c r="J137" s="1956"/>
      <c r="K137" s="1958"/>
      <c r="L137" s="1956"/>
      <c r="M137" s="1252" t="s">
        <v>49</v>
      </c>
      <c r="N137" s="1246">
        <v>0</v>
      </c>
      <c r="O137" s="1246">
        <v>0</v>
      </c>
      <c r="P137" s="1246">
        <v>0</v>
      </c>
      <c r="Q137" s="1246">
        <v>0</v>
      </c>
      <c r="R137" s="1246">
        <v>0</v>
      </c>
      <c r="S137" s="1246">
        <v>0</v>
      </c>
      <c r="T137" s="1246">
        <v>0</v>
      </c>
      <c r="U137" s="1246">
        <v>0</v>
      </c>
      <c r="V137" s="1246">
        <v>0</v>
      </c>
      <c r="W137" s="1242">
        <v>0</v>
      </c>
      <c r="X137" s="1234"/>
      <c r="Y137" s="1231"/>
      <c r="Z137" s="1231"/>
      <c r="AA137" s="1231"/>
      <c r="AB137" s="1231"/>
      <c r="AC137" s="1231"/>
      <c r="AD137" s="1231"/>
      <c r="AE137" s="1231"/>
      <c r="AF137" s="1231"/>
      <c r="AG137" s="1231"/>
      <c r="AH137" s="1231"/>
      <c r="AI137" s="1231"/>
      <c r="AJ137" s="1231"/>
      <c r="AK137" s="1231"/>
      <c r="AL137" s="1231"/>
      <c r="AM137" s="1231"/>
      <c r="AN137" s="1231"/>
      <c r="AO137" s="1231"/>
      <c r="AP137" s="1231"/>
      <c r="AQ137" s="1231"/>
      <c r="AR137" s="1231"/>
      <c r="AS137" s="1231"/>
      <c r="AT137" s="1231"/>
      <c r="AU137" s="1231"/>
      <c r="AV137" s="1231"/>
      <c r="AW137" s="1231"/>
      <c r="AX137" s="1231"/>
      <c r="AY137" s="1231"/>
      <c r="AZ137" s="1231"/>
      <c r="BA137" s="1231"/>
      <c r="BB137" s="1231"/>
      <c r="BC137" s="1231"/>
      <c r="BD137" s="1231"/>
      <c r="BE137" s="1231"/>
      <c r="BF137" s="1231"/>
    </row>
    <row r="138" spans="1:58">
      <c r="A138" s="2002"/>
      <c r="B138" s="1983"/>
      <c r="C138" s="1955"/>
      <c r="D138" s="1957"/>
      <c r="E138" s="1957"/>
      <c r="F138" s="1957"/>
      <c r="G138" s="1957"/>
      <c r="H138" s="1957"/>
      <c r="I138" s="1957"/>
      <c r="J138" s="1956"/>
      <c r="K138" s="1958"/>
      <c r="L138" s="1956"/>
      <c r="M138" s="1252" t="s">
        <v>1509</v>
      </c>
      <c r="N138" s="1246">
        <v>11</v>
      </c>
      <c r="O138" s="1246">
        <v>1</v>
      </c>
      <c r="P138" s="1246">
        <v>2</v>
      </c>
      <c r="Q138" s="1246">
        <v>0</v>
      </c>
      <c r="R138" s="1246">
        <v>0</v>
      </c>
      <c r="S138" s="1246">
        <v>1</v>
      </c>
      <c r="T138" s="1246">
        <v>0</v>
      </c>
      <c r="U138" s="1246">
        <v>0</v>
      </c>
      <c r="V138" s="1246">
        <v>6</v>
      </c>
      <c r="W138" s="1242">
        <v>1</v>
      </c>
      <c r="X138" s="1234"/>
      <c r="Y138" s="1231"/>
      <c r="Z138" s="1231"/>
      <c r="AA138" s="1231"/>
      <c r="AB138" s="1231"/>
      <c r="AC138" s="1231"/>
      <c r="AD138" s="1231"/>
      <c r="AE138" s="1231"/>
      <c r="AF138" s="1231"/>
      <c r="AG138" s="1231"/>
      <c r="AH138" s="1231"/>
      <c r="AI138" s="1231"/>
      <c r="AJ138" s="1231"/>
      <c r="AK138" s="1231"/>
      <c r="AL138" s="1231"/>
      <c r="AM138" s="1231"/>
      <c r="AN138" s="1231"/>
      <c r="AO138" s="1231"/>
      <c r="AP138" s="1231"/>
      <c r="AQ138" s="1231"/>
      <c r="AR138" s="1231"/>
      <c r="AS138" s="1231"/>
      <c r="AT138" s="1231"/>
      <c r="AU138" s="1231"/>
      <c r="AV138" s="1231"/>
      <c r="AW138" s="1231"/>
      <c r="AX138" s="1231"/>
      <c r="AY138" s="1231"/>
      <c r="AZ138" s="1231"/>
      <c r="BA138" s="1231"/>
      <c r="BB138" s="1231"/>
      <c r="BC138" s="1231"/>
      <c r="BD138" s="1231"/>
      <c r="BE138" s="1231"/>
      <c r="BF138" s="1231"/>
    </row>
    <row r="139" spans="1:58">
      <c r="A139" s="2002"/>
      <c r="B139" s="1967" t="s">
        <v>1583</v>
      </c>
      <c r="C139" s="1984">
        <v>1</v>
      </c>
      <c r="D139" s="1963">
        <v>0</v>
      </c>
      <c r="E139" s="1963">
        <v>0</v>
      </c>
      <c r="F139" s="1963">
        <v>0</v>
      </c>
      <c r="G139" s="1963">
        <v>0</v>
      </c>
      <c r="H139" s="1963">
        <v>0</v>
      </c>
      <c r="I139" s="1963">
        <v>1</v>
      </c>
      <c r="J139" s="1994">
        <v>0</v>
      </c>
      <c r="K139" s="1993">
        <v>0</v>
      </c>
      <c r="L139" s="1994">
        <v>1</v>
      </c>
      <c r="M139" s="1252" t="s">
        <v>227</v>
      </c>
      <c r="N139" s="1246">
        <v>10</v>
      </c>
      <c r="O139" s="1247">
        <v>1</v>
      </c>
      <c r="P139" s="1247">
        <v>3</v>
      </c>
      <c r="Q139" s="1247">
        <v>0</v>
      </c>
      <c r="R139" s="1247">
        <v>0</v>
      </c>
      <c r="S139" s="1247">
        <v>0</v>
      </c>
      <c r="T139" s="1247">
        <v>1</v>
      </c>
      <c r="U139" s="1247">
        <v>0</v>
      </c>
      <c r="V139" s="1247">
        <v>5</v>
      </c>
      <c r="W139" s="1240">
        <v>0</v>
      </c>
      <c r="X139" s="1234"/>
      <c r="Y139" s="1231"/>
      <c r="Z139" s="1231"/>
      <c r="AA139" s="1231"/>
      <c r="AB139" s="1231"/>
      <c r="AC139" s="1231"/>
      <c r="AD139" s="1231"/>
      <c r="AE139" s="1231"/>
      <c r="AF139" s="1231"/>
      <c r="AG139" s="1231"/>
      <c r="AH139" s="1231"/>
      <c r="AI139" s="1231"/>
      <c r="AJ139" s="1231"/>
      <c r="AK139" s="1231"/>
      <c r="AL139" s="1231"/>
      <c r="AM139" s="1231"/>
      <c r="AN139" s="1231"/>
      <c r="AO139" s="1231"/>
      <c r="AP139" s="1231"/>
      <c r="AQ139" s="1231"/>
      <c r="AR139" s="1231"/>
      <c r="AS139" s="1231"/>
      <c r="AT139" s="1231"/>
      <c r="AU139" s="1231"/>
      <c r="AV139" s="1231"/>
      <c r="AW139" s="1231"/>
      <c r="AX139" s="1231"/>
      <c r="AY139" s="1231"/>
      <c r="AZ139" s="1231"/>
      <c r="BA139" s="1231"/>
      <c r="BB139" s="1231"/>
      <c r="BC139" s="1231"/>
      <c r="BD139" s="1231"/>
      <c r="BE139" s="1231"/>
      <c r="BF139" s="1231"/>
    </row>
    <row r="140" spans="1:58">
      <c r="A140" s="2002"/>
      <c r="B140" s="1968"/>
      <c r="C140" s="1984"/>
      <c r="D140" s="1963"/>
      <c r="E140" s="1963"/>
      <c r="F140" s="1963"/>
      <c r="G140" s="1963"/>
      <c r="H140" s="1963"/>
      <c r="I140" s="1963"/>
      <c r="J140" s="1994"/>
      <c r="K140" s="1993"/>
      <c r="L140" s="1994"/>
      <c r="M140" s="1252" t="s">
        <v>49</v>
      </c>
      <c r="N140" s="1246">
        <v>0</v>
      </c>
      <c r="O140" s="1247">
        <v>0</v>
      </c>
      <c r="P140" s="1247">
        <v>0</v>
      </c>
      <c r="Q140" s="1247">
        <v>0</v>
      </c>
      <c r="R140" s="1247">
        <v>0</v>
      </c>
      <c r="S140" s="1247">
        <v>0</v>
      </c>
      <c r="T140" s="1247">
        <v>0</v>
      </c>
      <c r="U140" s="1247">
        <v>0</v>
      </c>
      <c r="V140" s="1247">
        <v>0</v>
      </c>
      <c r="W140" s="1240">
        <v>0</v>
      </c>
      <c r="X140" s="1234"/>
      <c r="Y140" s="1231"/>
      <c r="Z140" s="1231"/>
      <c r="AA140" s="1231"/>
      <c r="AB140" s="1231"/>
      <c r="AC140" s="1231"/>
      <c r="AD140" s="1231"/>
      <c r="AE140" s="1231"/>
      <c r="AF140" s="1231"/>
      <c r="AG140" s="1231"/>
      <c r="AH140" s="1231"/>
      <c r="AI140" s="1231"/>
      <c r="AJ140" s="1231"/>
      <c r="AK140" s="1231"/>
      <c r="AL140" s="1231"/>
      <c r="AM140" s="1231"/>
      <c r="AN140" s="1231"/>
      <c r="AO140" s="1231"/>
      <c r="AP140" s="1231"/>
      <c r="AQ140" s="1231"/>
      <c r="AR140" s="1231"/>
      <c r="AS140" s="1231"/>
      <c r="AT140" s="1231"/>
      <c r="AU140" s="1231"/>
      <c r="AV140" s="1231"/>
      <c r="AW140" s="1231"/>
      <c r="AX140" s="1231"/>
      <c r="AY140" s="1231"/>
      <c r="AZ140" s="1231"/>
      <c r="BA140" s="1231"/>
      <c r="BB140" s="1231"/>
      <c r="BC140" s="1231"/>
      <c r="BD140" s="1231"/>
      <c r="BE140" s="1231"/>
      <c r="BF140" s="1231"/>
    </row>
    <row r="141" spans="1:58">
      <c r="A141" s="2002"/>
      <c r="B141" s="1969"/>
      <c r="C141" s="1984"/>
      <c r="D141" s="1963"/>
      <c r="E141" s="1963"/>
      <c r="F141" s="1963"/>
      <c r="G141" s="1963"/>
      <c r="H141" s="1963"/>
      <c r="I141" s="1963"/>
      <c r="J141" s="1994"/>
      <c r="K141" s="1993"/>
      <c r="L141" s="1994"/>
      <c r="M141" s="1252" t="s">
        <v>1509</v>
      </c>
      <c r="N141" s="1246">
        <v>10</v>
      </c>
      <c r="O141" s="1247">
        <v>1</v>
      </c>
      <c r="P141" s="1247">
        <v>3</v>
      </c>
      <c r="Q141" s="1247">
        <v>0</v>
      </c>
      <c r="R141" s="1247">
        <v>0</v>
      </c>
      <c r="S141" s="1247">
        <v>0</v>
      </c>
      <c r="T141" s="1247">
        <v>1</v>
      </c>
      <c r="U141" s="1247">
        <v>0</v>
      </c>
      <c r="V141" s="1247">
        <v>5</v>
      </c>
      <c r="W141" s="1240">
        <v>0</v>
      </c>
      <c r="X141" s="1234"/>
      <c r="Y141" s="1231"/>
      <c r="Z141" s="1231"/>
      <c r="AA141" s="1231"/>
      <c r="AB141" s="1231"/>
      <c r="AC141" s="1231"/>
      <c r="AD141" s="1231"/>
      <c r="AE141" s="1231"/>
      <c r="AF141" s="1231"/>
      <c r="AG141" s="1231"/>
      <c r="AH141" s="1231"/>
      <c r="AI141" s="1231"/>
      <c r="AJ141" s="1231"/>
      <c r="AK141" s="1231"/>
      <c r="AL141" s="1231"/>
      <c r="AM141" s="1231"/>
      <c r="AN141" s="1231"/>
      <c r="AO141" s="1231"/>
      <c r="AP141" s="1231"/>
      <c r="AQ141" s="1231"/>
      <c r="AR141" s="1231"/>
      <c r="AS141" s="1231"/>
      <c r="AT141" s="1231"/>
      <c r="AU141" s="1231"/>
      <c r="AV141" s="1231"/>
      <c r="AW141" s="1231"/>
      <c r="AX141" s="1231"/>
      <c r="AY141" s="1231"/>
      <c r="AZ141" s="1231"/>
      <c r="BA141" s="1231"/>
      <c r="BB141" s="1231"/>
      <c r="BC141" s="1231"/>
      <c r="BD141" s="1231"/>
      <c r="BE141" s="1231"/>
      <c r="BF141" s="1231"/>
    </row>
    <row r="142" spans="1:58">
      <c r="A142" s="2002"/>
      <c r="B142" s="1967" t="s">
        <v>1584</v>
      </c>
      <c r="C142" s="1962">
        <v>1</v>
      </c>
      <c r="D142" s="1960">
        <v>0</v>
      </c>
      <c r="E142" s="1960">
        <v>0</v>
      </c>
      <c r="F142" s="1960">
        <v>0</v>
      </c>
      <c r="G142" s="1960">
        <v>0</v>
      </c>
      <c r="H142" s="1960">
        <v>0</v>
      </c>
      <c r="I142" s="1960">
        <v>1</v>
      </c>
      <c r="J142" s="1959">
        <v>0</v>
      </c>
      <c r="K142" s="1961">
        <v>0</v>
      </c>
      <c r="L142" s="1959">
        <v>1</v>
      </c>
      <c r="M142" s="1252" t="s">
        <v>227</v>
      </c>
      <c r="N142" s="1246">
        <v>9</v>
      </c>
      <c r="O142" s="1246">
        <v>1</v>
      </c>
      <c r="P142" s="1246">
        <v>3</v>
      </c>
      <c r="Q142" s="1246">
        <v>0</v>
      </c>
      <c r="R142" s="1246">
        <v>0</v>
      </c>
      <c r="S142" s="1246">
        <v>0</v>
      </c>
      <c r="T142" s="1246">
        <v>0</v>
      </c>
      <c r="U142" s="1246">
        <v>0</v>
      </c>
      <c r="V142" s="1246">
        <v>4</v>
      </c>
      <c r="W142" s="1242">
        <v>1</v>
      </c>
      <c r="X142" s="1234"/>
      <c r="Y142" s="1231"/>
      <c r="Z142" s="1231"/>
      <c r="AA142" s="1231"/>
      <c r="AB142" s="1231"/>
      <c r="AC142" s="1231"/>
      <c r="AD142" s="1231"/>
      <c r="AE142" s="1231"/>
      <c r="AF142" s="1231"/>
      <c r="AG142" s="1231"/>
      <c r="AH142" s="1231"/>
      <c r="AI142" s="1231"/>
      <c r="AJ142" s="1231"/>
      <c r="AK142" s="1231"/>
      <c r="AL142" s="1231"/>
      <c r="AM142" s="1231"/>
      <c r="AN142" s="1231"/>
      <c r="AO142" s="1231"/>
      <c r="AP142" s="1231"/>
      <c r="AQ142" s="1231"/>
      <c r="AR142" s="1231"/>
      <c r="AS142" s="1231"/>
      <c r="AT142" s="1231"/>
      <c r="AU142" s="1231"/>
      <c r="AV142" s="1231"/>
      <c r="AW142" s="1231"/>
      <c r="AX142" s="1231"/>
      <c r="AY142" s="1231"/>
      <c r="AZ142" s="1231"/>
      <c r="BA142" s="1231"/>
      <c r="BB142" s="1231"/>
      <c r="BC142" s="1231"/>
      <c r="BD142" s="1231"/>
      <c r="BE142" s="1231"/>
      <c r="BF142" s="1231"/>
    </row>
    <row r="143" spans="1:58">
      <c r="A143" s="2002"/>
      <c r="B143" s="1968"/>
      <c r="C143" s="1962"/>
      <c r="D143" s="1960"/>
      <c r="E143" s="1960"/>
      <c r="F143" s="1960"/>
      <c r="G143" s="1960"/>
      <c r="H143" s="1960"/>
      <c r="I143" s="1960"/>
      <c r="J143" s="1959"/>
      <c r="K143" s="1961"/>
      <c r="L143" s="1959"/>
      <c r="M143" s="1252" t="s">
        <v>49</v>
      </c>
      <c r="N143" s="1246">
        <v>0</v>
      </c>
      <c r="O143" s="1246">
        <v>0</v>
      </c>
      <c r="P143" s="1246">
        <v>0</v>
      </c>
      <c r="Q143" s="1246">
        <v>0</v>
      </c>
      <c r="R143" s="1246">
        <v>0</v>
      </c>
      <c r="S143" s="1246">
        <v>0</v>
      </c>
      <c r="T143" s="1246">
        <v>0</v>
      </c>
      <c r="U143" s="1246">
        <v>0</v>
      </c>
      <c r="V143" s="1246">
        <v>0</v>
      </c>
      <c r="W143" s="1242">
        <v>0</v>
      </c>
      <c r="X143" s="1234"/>
      <c r="Y143" s="1231"/>
      <c r="Z143" s="1231"/>
      <c r="AA143" s="1231"/>
      <c r="AB143" s="1231"/>
      <c r="AC143" s="1231"/>
      <c r="AD143" s="1231"/>
      <c r="AE143" s="1231"/>
      <c r="AF143" s="1231"/>
      <c r="AG143" s="1231"/>
      <c r="AH143" s="1231"/>
      <c r="AI143" s="1231"/>
      <c r="AJ143" s="1231"/>
      <c r="AK143" s="1231"/>
      <c r="AL143" s="1231"/>
      <c r="AM143" s="1231"/>
      <c r="AN143" s="1231"/>
      <c r="AO143" s="1231"/>
      <c r="AP143" s="1231"/>
      <c r="AQ143" s="1231"/>
      <c r="AR143" s="1231"/>
      <c r="AS143" s="1231"/>
      <c r="AT143" s="1231"/>
      <c r="AU143" s="1231"/>
      <c r="AV143" s="1231"/>
      <c r="AW143" s="1231"/>
      <c r="AX143" s="1231"/>
      <c r="AY143" s="1231"/>
      <c r="AZ143" s="1231"/>
      <c r="BA143" s="1231"/>
      <c r="BB143" s="1231"/>
      <c r="BC143" s="1231"/>
      <c r="BD143" s="1231"/>
      <c r="BE143" s="1231"/>
      <c r="BF143" s="1231"/>
    </row>
    <row r="144" spans="1:58">
      <c r="A144" s="2002"/>
      <c r="B144" s="1969"/>
      <c r="C144" s="1962"/>
      <c r="D144" s="1960"/>
      <c r="E144" s="1960"/>
      <c r="F144" s="1960"/>
      <c r="G144" s="1960"/>
      <c r="H144" s="1960"/>
      <c r="I144" s="1960"/>
      <c r="J144" s="1959"/>
      <c r="K144" s="1961"/>
      <c r="L144" s="1959"/>
      <c r="M144" s="1252" t="s">
        <v>1509</v>
      </c>
      <c r="N144" s="1246">
        <v>9</v>
      </c>
      <c r="O144" s="1246">
        <v>1</v>
      </c>
      <c r="P144" s="1246">
        <v>3</v>
      </c>
      <c r="Q144" s="1246">
        <v>0</v>
      </c>
      <c r="R144" s="1246">
        <v>0</v>
      </c>
      <c r="S144" s="1246">
        <v>0</v>
      </c>
      <c r="T144" s="1246">
        <v>0</v>
      </c>
      <c r="U144" s="1246">
        <v>0</v>
      </c>
      <c r="V144" s="1246">
        <v>4</v>
      </c>
      <c r="W144" s="1242">
        <v>1</v>
      </c>
      <c r="X144" s="1234"/>
      <c r="Y144" s="1231"/>
      <c r="Z144" s="1231"/>
      <c r="AA144" s="1231"/>
      <c r="AB144" s="1231"/>
      <c r="AC144" s="1231"/>
      <c r="AD144" s="1231"/>
      <c r="AE144" s="1231"/>
      <c r="AF144" s="1231"/>
      <c r="AG144" s="1231"/>
      <c r="AH144" s="1231"/>
      <c r="AI144" s="1231"/>
      <c r="AJ144" s="1231"/>
      <c r="AK144" s="1231"/>
      <c r="AL144" s="1231"/>
      <c r="AM144" s="1231"/>
      <c r="AN144" s="1231"/>
      <c r="AO144" s="1231"/>
      <c r="AP144" s="1231"/>
      <c r="AQ144" s="1231"/>
      <c r="AR144" s="1231"/>
      <c r="AS144" s="1231"/>
      <c r="AT144" s="1231"/>
      <c r="AU144" s="1231"/>
      <c r="AV144" s="1231"/>
      <c r="AW144" s="1231"/>
      <c r="AX144" s="1231"/>
      <c r="AY144" s="1231"/>
      <c r="AZ144" s="1231"/>
      <c r="BA144" s="1231"/>
      <c r="BB144" s="1231"/>
      <c r="BC144" s="1231"/>
      <c r="BD144" s="1231"/>
      <c r="BE144" s="1231"/>
      <c r="BF144" s="1231"/>
    </row>
    <row r="145" spans="1:58">
      <c r="A145" s="2002"/>
      <c r="B145" s="2039" t="s">
        <v>1585</v>
      </c>
      <c r="C145" s="1962">
        <v>1</v>
      </c>
      <c r="D145" s="1960">
        <v>0</v>
      </c>
      <c r="E145" s="1960">
        <v>0</v>
      </c>
      <c r="F145" s="1960">
        <v>1</v>
      </c>
      <c r="G145" s="1960">
        <v>0</v>
      </c>
      <c r="H145" s="1960">
        <v>0</v>
      </c>
      <c r="I145" s="1960">
        <v>0</v>
      </c>
      <c r="J145" s="1959">
        <v>3</v>
      </c>
      <c r="K145" s="1961">
        <v>0</v>
      </c>
      <c r="L145" s="1959">
        <v>1</v>
      </c>
      <c r="M145" s="1252" t="s">
        <v>227</v>
      </c>
      <c r="N145" s="1246">
        <v>14</v>
      </c>
      <c r="O145" s="1246">
        <v>1</v>
      </c>
      <c r="P145" s="1246">
        <v>5</v>
      </c>
      <c r="Q145" s="1246">
        <v>0</v>
      </c>
      <c r="R145" s="1246">
        <v>0</v>
      </c>
      <c r="S145" s="1246">
        <v>1</v>
      </c>
      <c r="T145" s="1246">
        <v>0</v>
      </c>
      <c r="U145" s="1246">
        <v>0</v>
      </c>
      <c r="V145" s="1246">
        <v>4</v>
      </c>
      <c r="W145" s="1242">
        <v>3</v>
      </c>
      <c r="X145" s="1234"/>
      <c r="Y145" s="1231"/>
      <c r="Z145" s="1231"/>
      <c r="AA145" s="1231"/>
      <c r="AB145" s="1231"/>
      <c r="AC145" s="1231"/>
      <c r="AD145" s="1231"/>
      <c r="AE145" s="1231"/>
      <c r="AF145" s="1231"/>
      <c r="AG145" s="1231"/>
      <c r="AH145" s="1231"/>
      <c r="AI145" s="1231"/>
      <c r="AJ145" s="1231"/>
      <c r="AK145" s="1231"/>
      <c r="AL145" s="1231"/>
      <c r="AM145" s="1231"/>
      <c r="AN145" s="1231"/>
      <c r="AO145" s="1231"/>
      <c r="AP145" s="1231"/>
      <c r="AQ145" s="1231"/>
      <c r="AR145" s="1231"/>
      <c r="AS145" s="1231"/>
      <c r="AT145" s="1231"/>
      <c r="AU145" s="1231"/>
      <c r="AV145" s="1231"/>
      <c r="AW145" s="1231"/>
      <c r="AX145" s="1231"/>
      <c r="AY145" s="1231"/>
      <c r="AZ145" s="1231"/>
      <c r="BA145" s="1231"/>
      <c r="BB145" s="1231"/>
      <c r="BC145" s="1231"/>
      <c r="BD145" s="1231"/>
      <c r="BE145" s="1231"/>
      <c r="BF145" s="1231"/>
    </row>
    <row r="146" spans="1:58">
      <c r="A146" s="2002"/>
      <c r="B146" s="2040"/>
      <c r="C146" s="1962"/>
      <c r="D146" s="1960"/>
      <c r="E146" s="1960"/>
      <c r="F146" s="1960"/>
      <c r="G146" s="1960"/>
      <c r="H146" s="1960"/>
      <c r="I146" s="1960"/>
      <c r="J146" s="1959"/>
      <c r="K146" s="1961"/>
      <c r="L146" s="1959"/>
      <c r="M146" s="1252" t="s">
        <v>49</v>
      </c>
      <c r="N146" s="1246">
        <v>0</v>
      </c>
      <c r="O146" s="1246">
        <v>0</v>
      </c>
      <c r="P146" s="1246">
        <v>0</v>
      </c>
      <c r="Q146" s="1246">
        <v>0</v>
      </c>
      <c r="R146" s="1246">
        <v>0</v>
      </c>
      <c r="S146" s="1246">
        <v>0</v>
      </c>
      <c r="T146" s="1246">
        <v>0</v>
      </c>
      <c r="U146" s="1246">
        <v>0</v>
      </c>
      <c r="V146" s="1246">
        <v>0</v>
      </c>
      <c r="W146" s="1242">
        <v>0</v>
      </c>
      <c r="X146" s="1234"/>
      <c r="Y146" s="1231"/>
      <c r="Z146" s="1231"/>
      <c r="AA146" s="1231"/>
      <c r="AB146" s="1231"/>
      <c r="AC146" s="1231"/>
      <c r="AD146" s="1231"/>
      <c r="AE146" s="1231"/>
      <c r="AF146" s="1231"/>
      <c r="AG146" s="1231"/>
      <c r="AH146" s="1231"/>
      <c r="AI146" s="1231"/>
      <c r="AJ146" s="1231"/>
      <c r="AK146" s="1231"/>
      <c r="AL146" s="1231"/>
      <c r="AM146" s="1231"/>
      <c r="AN146" s="1231"/>
      <c r="AO146" s="1231"/>
      <c r="AP146" s="1231"/>
      <c r="AQ146" s="1231"/>
      <c r="AR146" s="1231"/>
      <c r="AS146" s="1231"/>
      <c r="AT146" s="1231"/>
      <c r="AU146" s="1231"/>
      <c r="AV146" s="1231"/>
      <c r="AW146" s="1231"/>
      <c r="AX146" s="1231"/>
      <c r="AY146" s="1231"/>
      <c r="AZ146" s="1231"/>
      <c r="BA146" s="1231"/>
      <c r="BB146" s="1231"/>
      <c r="BC146" s="1231"/>
      <c r="BD146" s="1231"/>
      <c r="BE146" s="1231"/>
      <c r="BF146" s="1231"/>
    </row>
    <row r="147" spans="1:58">
      <c r="A147" s="2002"/>
      <c r="B147" s="2041"/>
      <c r="C147" s="1962"/>
      <c r="D147" s="1960"/>
      <c r="E147" s="1960"/>
      <c r="F147" s="1960"/>
      <c r="G147" s="1960"/>
      <c r="H147" s="1960"/>
      <c r="I147" s="1960"/>
      <c r="J147" s="1959"/>
      <c r="K147" s="1961"/>
      <c r="L147" s="1959"/>
      <c r="M147" s="1252" t="s">
        <v>1509</v>
      </c>
      <c r="N147" s="1246">
        <v>14</v>
      </c>
      <c r="O147" s="1246">
        <v>1</v>
      </c>
      <c r="P147" s="1246">
        <v>5</v>
      </c>
      <c r="Q147" s="1246">
        <v>0</v>
      </c>
      <c r="R147" s="1246">
        <v>0</v>
      </c>
      <c r="S147" s="1246">
        <v>1</v>
      </c>
      <c r="T147" s="1246">
        <v>0</v>
      </c>
      <c r="U147" s="1246">
        <v>0</v>
      </c>
      <c r="V147" s="1246">
        <v>4</v>
      </c>
      <c r="W147" s="1242">
        <v>3</v>
      </c>
      <c r="X147" s="1234"/>
      <c r="Y147" s="1231"/>
      <c r="Z147" s="1231"/>
      <c r="AA147" s="1231"/>
      <c r="AB147" s="1231"/>
      <c r="AC147" s="1231"/>
      <c r="AD147" s="1231"/>
      <c r="AE147" s="1231"/>
      <c r="AF147" s="1231"/>
      <c r="AG147" s="1231"/>
      <c r="AH147" s="1231"/>
      <c r="AI147" s="1231"/>
      <c r="AJ147" s="1231"/>
      <c r="AK147" s="1231"/>
      <c r="AL147" s="1231"/>
      <c r="AM147" s="1231"/>
      <c r="AN147" s="1231"/>
      <c r="AO147" s="1231"/>
      <c r="AP147" s="1231"/>
      <c r="AQ147" s="1231"/>
      <c r="AR147" s="1231"/>
      <c r="AS147" s="1231"/>
      <c r="AT147" s="1231"/>
      <c r="AU147" s="1231"/>
      <c r="AV147" s="1231"/>
      <c r="AW147" s="1231"/>
      <c r="AX147" s="1231"/>
      <c r="AY147" s="1231"/>
      <c r="AZ147" s="1231"/>
      <c r="BA147" s="1231"/>
      <c r="BB147" s="1231"/>
      <c r="BC147" s="1231"/>
      <c r="BD147" s="1231"/>
      <c r="BE147" s="1231"/>
      <c r="BF147" s="1231"/>
    </row>
    <row r="148" spans="1:58">
      <c r="A148" s="2002"/>
      <c r="B148" s="1967" t="s">
        <v>1586</v>
      </c>
      <c r="C148" s="1962">
        <v>1</v>
      </c>
      <c r="D148" s="1960">
        <v>0</v>
      </c>
      <c r="E148" s="1960">
        <v>0</v>
      </c>
      <c r="F148" s="1960">
        <v>0</v>
      </c>
      <c r="G148" s="1960">
        <v>0</v>
      </c>
      <c r="H148" s="1960">
        <v>1</v>
      </c>
      <c r="I148" s="1960">
        <v>0</v>
      </c>
      <c r="J148" s="1959">
        <v>0</v>
      </c>
      <c r="K148" s="1961">
        <v>0</v>
      </c>
      <c r="L148" s="1959">
        <v>1</v>
      </c>
      <c r="M148" s="1252" t="s">
        <v>227</v>
      </c>
      <c r="N148" s="1246">
        <v>2</v>
      </c>
      <c r="O148" s="1246">
        <v>1</v>
      </c>
      <c r="P148" s="1246">
        <v>1</v>
      </c>
      <c r="Q148" s="1246">
        <v>0</v>
      </c>
      <c r="R148" s="1246">
        <v>0</v>
      </c>
      <c r="S148" s="1246">
        <v>0</v>
      </c>
      <c r="T148" s="1246">
        <v>0</v>
      </c>
      <c r="U148" s="1246">
        <v>0</v>
      </c>
      <c r="V148" s="1246">
        <v>0</v>
      </c>
      <c r="W148" s="1242">
        <v>0</v>
      </c>
      <c r="X148" s="1234"/>
      <c r="Y148" s="1231"/>
      <c r="Z148" s="1231"/>
      <c r="AA148" s="1231"/>
      <c r="AB148" s="1231"/>
      <c r="AC148" s="1231"/>
      <c r="AD148" s="1231"/>
      <c r="AE148" s="1231"/>
      <c r="AF148" s="1231"/>
      <c r="AG148" s="1231"/>
      <c r="AH148" s="1231"/>
      <c r="AI148" s="1231"/>
      <c r="AJ148" s="1231"/>
      <c r="AK148" s="1231"/>
      <c r="AL148" s="1231"/>
      <c r="AM148" s="1231"/>
      <c r="AN148" s="1231"/>
      <c r="AO148" s="1231"/>
      <c r="AP148" s="1231"/>
      <c r="AQ148" s="1231"/>
      <c r="AR148" s="1231"/>
      <c r="AS148" s="1231"/>
      <c r="AT148" s="1231"/>
      <c r="AU148" s="1231"/>
      <c r="AV148" s="1231"/>
      <c r="AW148" s="1231"/>
      <c r="AX148" s="1231"/>
      <c r="AY148" s="1231"/>
      <c r="AZ148" s="1231"/>
      <c r="BA148" s="1231"/>
      <c r="BB148" s="1231"/>
      <c r="BC148" s="1231"/>
      <c r="BD148" s="1231"/>
      <c r="BE148" s="1231"/>
      <c r="BF148" s="1231"/>
    </row>
    <row r="149" spans="1:58">
      <c r="A149" s="2002"/>
      <c r="B149" s="1968"/>
      <c r="C149" s="1962"/>
      <c r="D149" s="1960"/>
      <c r="E149" s="1960"/>
      <c r="F149" s="1960"/>
      <c r="G149" s="1960"/>
      <c r="H149" s="1960"/>
      <c r="I149" s="1960"/>
      <c r="J149" s="1959"/>
      <c r="K149" s="1961"/>
      <c r="L149" s="1959"/>
      <c r="M149" s="1252" t="s">
        <v>49</v>
      </c>
      <c r="N149" s="1246">
        <v>0</v>
      </c>
      <c r="O149" s="1246">
        <v>0</v>
      </c>
      <c r="P149" s="1246">
        <v>0</v>
      </c>
      <c r="Q149" s="1246">
        <v>0</v>
      </c>
      <c r="R149" s="1246">
        <v>0</v>
      </c>
      <c r="S149" s="1246">
        <v>0</v>
      </c>
      <c r="T149" s="1246">
        <v>0</v>
      </c>
      <c r="U149" s="1246">
        <v>0</v>
      </c>
      <c r="V149" s="1246">
        <v>0</v>
      </c>
      <c r="W149" s="1242">
        <v>0</v>
      </c>
      <c r="X149" s="1234"/>
      <c r="Y149" s="1231"/>
      <c r="Z149" s="1231"/>
      <c r="AA149" s="1231"/>
      <c r="AB149" s="1231"/>
      <c r="AC149" s="1231"/>
      <c r="AD149" s="1231"/>
      <c r="AE149" s="1231"/>
      <c r="AF149" s="1231"/>
      <c r="AG149" s="1231"/>
      <c r="AH149" s="1231"/>
      <c r="AI149" s="1231"/>
      <c r="AJ149" s="1231"/>
      <c r="AK149" s="1231"/>
      <c r="AL149" s="1231"/>
      <c r="AM149" s="1231"/>
      <c r="AN149" s="1231"/>
      <c r="AO149" s="1231"/>
      <c r="AP149" s="1231"/>
      <c r="AQ149" s="1231"/>
      <c r="AR149" s="1231"/>
      <c r="AS149" s="1231"/>
      <c r="AT149" s="1231"/>
      <c r="AU149" s="1231"/>
      <c r="AV149" s="1231"/>
      <c r="AW149" s="1231"/>
      <c r="AX149" s="1231"/>
      <c r="AY149" s="1231"/>
      <c r="AZ149" s="1231"/>
      <c r="BA149" s="1231"/>
      <c r="BB149" s="1231"/>
      <c r="BC149" s="1231"/>
      <c r="BD149" s="1231"/>
      <c r="BE149" s="1231"/>
      <c r="BF149" s="1231"/>
    </row>
    <row r="150" spans="1:58">
      <c r="A150" s="2002"/>
      <c r="B150" s="1969"/>
      <c r="C150" s="1962"/>
      <c r="D150" s="1960"/>
      <c r="E150" s="1960"/>
      <c r="F150" s="1960"/>
      <c r="G150" s="1960"/>
      <c r="H150" s="1960"/>
      <c r="I150" s="1960"/>
      <c r="J150" s="1959"/>
      <c r="K150" s="1961"/>
      <c r="L150" s="1959"/>
      <c r="M150" s="1252" t="s">
        <v>1509</v>
      </c>
      <c r="N150" s="1246">
        <v>2</v>
      </c>
      <c r="O150" s="1246">
        <v>1</v>
      </c>
      <c r="P150" s="1246">
        <v>1</v>
      </c>
      <c r="Q150" s="1246">
        <v>0</v>
      </c>
      <c r="R150" s="1246">
        <v>0</v>
      </c>
      <c r="S150" s="1246">
        <v>0</v>
      </c>
      <c r="T150" s="1246">
        <v>0</v>
      </c>
      <c r="U150" s="1246">
        <v>0</v>
      </c>
      <c r="V150" s="1246">
        <v>0</v>
      </c>
      <c r="W150" s="1242">
        <v>0</v>
      </c>
      <c r="X150" s="1234"/>
      <c r="Y150" s="1231"/>
      <c r="Z150" s="1231"/>
      <c r="AA150" s="1231"/>
      <c r="AB150" s="1231"/>
      <c r="AC150" s="1231"/>
      <c r="AD150" s="1231"/>
      <c r="AE150" s="1231"/>
      <c r="AF150" s="1231"/>
      <c r="AG150" s="1231"/>
      <c r="AH150" s="1231"/>
      <c r="AI150" s="1231"/>
      <c r="AJ150" s="1231"/>
      <c r="AK150" s="1231"/>
      <c r="AL150" s="1231"/>
      <c r="AM150" s="1231"/>
      <c r="AN150" s="1231"/>
      <c r="AO150" s="1231"/>
      <c r="AP150" s="1231"/>
      <c r="AQ150" s="1231"/>
      <c r="AR150" s="1231"/>
      <c r="AS150" s="1231"/>
      <c r="AT150" s="1231"/>
      <c r="AU150" s="1231"/>
      <c r="AV150" s="1231"/>
      <c r="AW150" s="1231"/>
      <c r="AX150" s="1231"/>
      <c r="AY150" s="1231"/>
      <c r="AZ150" s="1231"/>
      <c r="BA150" s="1231"/>
      <c r="BB150" s="1231"/>
      <c r="BC150" s="1231"/>
      <c r="BD150" s="1231"/>
      <c r="BE150" s="1231"/>
      <c r="BF150" s="1231"/>
    </row>
    <row r="151" spans="1:58">
      <c r="A151" s="2002"/>
      <c r="B151" s="1967" t="s">
        <v>1587</v>
      </c>
      <c r="C151" s="1962">
        <v>1</v>
      </c>
      <c r="D151" s="1960">
        <v>0</v>
      </c>
      <c r="E151" s="1960">
        <v>0</v>
      </c>
      <c r="F151" s="1960">
        <v>0</v>
      </c>
      <c r="G151" s="1960">
        <v>0</v>
      </c>
      <c r="H151" s="1960">
        <v>1</v>
      </c>
      <c r="I151" s="1960">
        <v>0</v>
      </c>
      <c r="J151" s="1959">
        <v>1</v>
      </c>
      <c r="K151" s="1961">
        <v>0</v>
      </c>
      <c r="L151" s="1959">
        <v>1</v>
      </c>
      <c r="M151" s="1252" t="s">
        <v>227</v>
      </c>
      <c r="N151" s="1246">
        <v>5</v>
      </c>
      <c r="O151" s="1246">
        <v>1</v>
      </c>
      <c r="P151" s="1246">
        <v>4</v>
      </c>
      <c r="Q151" s="1246">
        <v>0</v>
      </c>
      <c r="R151" s="1246">
        <v>0</v>
      </c>
      <c r="S151" s="1246">
        <v>0</v>
      </c>
      <c r="T151" s="1246">
        <v>0</v>
      </c>
      <c r="U151" s="1246">
        <v>0</v>
      </c>
      <c r="V151" s="1246">
        <v>0</v>
      </c>
      <c r="W151" s="1242">
        <v>0</v>
      </c>
      <c r="X151" s="1235"/>
      <c r="Y151" s="1231"/>
      <c r="Z151" s="1231"/>
      <c r="AA151" s="1231"/>
      <c r="AB151" s="1231"/>
      <c r="AC151" s="1231"/>
      <c r="AD151" s="1231"/>
      <c r="AE151" s="1231"/>
      <c r="AF151" s="1231"/>
      <c r="AG151" s="1231"/>
      <c r="AH151" s="1231"/>
      <c r="AI151" s="1231"/>
      <c r="AJ151" s="1231"/>
      <c r="AK151" s="1231"/>
      <c r="AL151" s="1231"/>
      <c r="AM151" s="1231"/>
      <c r="AN151" s="1231"/>
      <c r="AO151" s="1231"/>
      <c r="AP151" s="1231"/>
      <c r="AQ151" s="1231"/>
      <c r="AR151" s="1231"/>
      <c r="AS151" s="1231"/>
      <c r="AT151" s="1231"/>
      <c r="AU151" s="1231"/>
      <c r="AV151" s="1231"/>
      <c r="AW151" s="1231"/>
      <c r="AX151" s="1231"/>
      <c r="AY151" s="1231"/>
      <c r="AZ151" s="1231"/>
      <c r="BA151" s="1231"/>
      <c r="BB151" s="1231"/>
      <c r="BC151" s="1231"/>
      <c r="BD151" s="1231"/>
      <c r="BE151" s="1231"/>
      <c r="BF151" s="1231"/>
    </row>
    <row r="152" spans="1:58">
      <c r="A152" s="2002"/>
      <c r="B152" s="1968"/>
      <c r="C152" s="1962"/>
      <c r="D152" s="1960"/>
      <c r="E152" s="1960"/>
      <c r="F152" s="1960"/>
      <c r="G152" s="1960"/>
      <c r="H152" s="1960"/>
      <c r="I152" s="1960"/>
      <c r="J152" s="1959"/>
      <c r="K152" s="1961"/>
      <c r="L152" s="1959"/>
      <c r="M152" s="1252" t="s">
        <v>49</v>
      </c>
      <c r="N152" s="1246">
        <v>0</v>
      </c>
      <c r="O152" s="1246">
        <v>0</v>
      </c>
      <c r="P152" s="1246">
        <v>0</v>
      </c>
      <c r="Q152" s="1246">
        <v>0</v>
      </c>
      <c r="R152" s="1246">
        <v>0</v>
      </c>
      <c r="S152" s="1246">
        <v>0</v>
      </c>
      <c r="T152" s="1246">
        <v>0</v>
      </c>
      <c r="U152" s="1246">
        <v>0</v>
      </c>
      <c r="V152" s="1246">
        <v>0</v>
      </c>
      <c r="W152" s="1242">
        <v>0</v>
      </c>
      <c r="X152" s="1230"/>
      <c r="Y152" s="1231"/>
      <c r="Z152" s="1231"/>
      <c r="AA152" s="1231"/>
      <c r="AB152" s="1231"/>
      <c r="AC152" s="1231"/>
      <c r="AD152" s="1231"/>
      <c r="AE152" s="1231"/>
      <c r="AF152" s="1231"/>
      <c r="AG152" s="1231"/>
      <c r="AH152" s="1231"/>
      <c r="AI152" s="1231"/>
      <c r="AJ152" s="1231"/>
      <c r="AK152" s="1231"/>
      <c r="AL152" s="1231"/>
      <c r="AM152" s="1231"/>
      <c r="AN152" s="1231"/>
      <c r="AO152" s="1231"/>
      <c r="AP152" s="1231"/>
      <c r="AQ152" s="1231"/>
      <c r="AR152" s="1231"/>
      <c r="AS152" s="1231"/>
      <c r="AT152" s="1231"/>
      <c r="AU152" s="1231"/>
      <c r="AV152" s="1231"/>
      <c r="AW152" s="1231"/>
      <c r="AX152" s="1231"/>
      <c r="AY152" s="1231"/>
      <c r="AZ152" s="1231"/>
      <c r="BA152" s="1231"/>
      <c r="BB152" s="1231"/>
      <c r="BC152" s="1231"/>
      <c r="BD152" s="1231"/>
      <c r="BE152" s="1231"/>
      <c r="BF152" s="1231"/>
    </row>
    <row r="153" spans="1:58">
      <c r="A153" s="2002"/>
      <c r="B153" s="1969"/>
      <c r="C153" s="1962"/>
      <c r="D153" s="1960"/>
      <c r="E153" s="1960"/>
      <c r="F153" s="1960"/>
      <c r="G153" s="1960"/>
      <c r="H153" s="1960"/>
      <c r="I153" s="1960"/>
      <c r="J153" s="1959"/>
      <c r="K153" s="1961"/>
      <c r="L153" s="1959"/>
      <c r="M153" s="1252" t="s">
        <v>1509</v>
      </c>
      <c r="N153" s="1246">
        <v>5</v>
      </c>
      <c r="O153" s="1246">
        <v>1</v>
      </c>
      <c r="P153" s="1246">
        <v>4</v>
      </c>
      <c r="Q153" s="1246">
        <v>0</v>
      </c>
      <c r="R153" s="1246">
        <v>0</v>
      </c>
      <c r="S153" s="1246">
        <v>0</v>
      </c>
      <c r="T153" s="1246">
        <v>0</v>
      </c>
      <c r="U153" s="1246">
        <v>0</v>
      </c>
      <c r="V153" s="1246">
        <v>0</v>
      </c>
      <c r="W153" s="1242">
        <v>0</v>
      </c>
      <c r="X153" s="1230"/>
      <c r="Y153" s="1231"/>
      <c r="Z153" s="1231"/>
      <c r="AA153" s="1231"/>
      <c r="AB153" s="1231"/>
      <c r="AC153" s="1231"/>
      <c r="AD153" s="1231"/>
      <c r="AE153" s="1231"/>
      <c r="AF153" s="1231"/>
      <c r="AG153" s="1231"/>
      <c r="AH153" s="1231"/>
      <c r="AI153" s="1231"/>
      <c r="AJ153" s="1231"/>
      <c r="AK153" s="1231"/>
      <c r="AL153" s="1231"/>
      <c r="AM153" s="1231"/>
      <c r="AN153" s="1231"/>
      <c r="AO153" s="1231"/>
      <c r="AP153" s="1231"/>
      <c r="AQ153" s="1231"/>
      <c r="AR153" s="1231"/>
      <c r="AS153" s="1231"/>
      <c r="AT153" s="1231"/>
      <c r="AU153" s="1231"/>
      <c r="AV153" s="1231"/>
      <c r="AW153" s="1231"/>
      <c r="AX153" s="1231"/>
      <c r="AY153" s="1231"/>
      <c r="AZ153" s="1231"/>
      <c r="BA153" s="1231"/>
      <c r="BB153" s="1231"/>
      <c r="BC153" s="1231"/>
      <c r="BD153" s="1231"/>
      <c r="BE153" s="1231"/>
      <c r="BF153" s="1231"/>
    </row>
    <row r="154" spans="1:58">
      <c r="A154" s="2002"/>
      <c r="B154" s="1967" t="s">
        <v>1588</v>
      </c>
      <c r="C154" s="1955">
        <v>1</v>
      </c>
      <c r="D154" s="1957">
        <v>0</v>
      </c>
      <c r="E154" s="1957">
        <v>0</v>
      </c>
      <c r="F154" s="1957">
        <v>0</v>
      </c>
      <c r="G154" s="1957">
        <v>0</v>
      </c>
      <c r="H154" s="1957">
        <v>0</v>
      </c>
      <c r="I154" s="1957">
        <v>1</v>
      </c>
      <c r="J154" s="1956">
        <v>1</v>
      </c>
      <c r="K154" s="1958">
        <v>0</v>
      </c>
      <c r="L154" s="1956">
        <v>1</v>
      </c>
      <c r="M154" s="1252" t="s">
        <v>227</v>
      </c>
      <c r="N154" s="1246">
        <v>4</v>
      </c>
      <c r="O154" s="1246">
        <v>1</v>
      </c>
      <c r="P154" s="1246">
        <v>2</v>
      </c>
      <c r="Q154" s="1246">
        <v>0</v>
      </c>
      <c r="R154" s="1246">
        <v>0</v>
      </c>
      <c r="S154" s="1246">
        <v>0</v>
      </c>
      <c r="T154" s="1246">
        <v>1</v>
      </c>
      <c r="U154" s="1246">
        <v>0</v>
      </c>
      <c r="V154" s="1246">
        <v>0</v>
      </c>
      <c r="W154" s="1242">
        <v>0</v>
      </c>
      <c r="X154" s="1230"/>
      <c r="Y154" s="1230"/>
      <c r="Z154" s="1230"/>
      <c r="AA154" s="1230"/>
      <c r="AB154" s="1230"/>
      <c r="AC154" s="1230"/>
      <c r="AD154" s="1230"/>
      <c r="AE154" s="1230"/>
      <c r="AF154" s="1230"/>
      <c r="AG154" s="1230"/>
      <c r="AH154" s="1230"/>
      <c r="AI154" s="1230"/>
      <c r="AJ154" s="1230"/>
      <c r="AK154" s="1230"/>
      <c r="AL154" s="1230"/>
      <c r="AM154" s="1230"/>
      <c r="AN154" s="1230"/>
      <c r="AO154" s="1230"/>
      <c r="AP154" s="1230"/>
      <c r="AQ154" s="1230"/>
      <c r="AR154" s="1230"/>
      <c r="AS154" s="1230"/>
      <c r="AT154" s="1230"/>
      <c r="AU154" s="1230"/>
      <c r="AV154" s="1230"/>
      <c r="AW154" s="1230"/>
      <c r="AX154" s="1230"/>
      <c r="AY154" s="1230"/>
      <c r="AZ154" s="1230"/>
      <c r="BA154" s="1230"/>
      <c r="BB154" s="1230"/>
      <c r="BC154" s="1230"/>
      <c r="BD154" s="1230"/>
      <c r="BE154" s="1230"/>
      <c r="BF154" s="1230"/>
    </row>
    <row r="155" spans="1:58">
      <c r="A155" s="2002"/>
      <c r="B155" s="1968"/>
      <c r="C155" s="1955"/>
      <c r="D155" s="1957"/>
      <c r="E155" s="1957"/>
      <c r="F155" s="1957"/>
      <c r="G155" s="1957"/>
      <c r="H155" s="1957"/>
      <c r="I155" s="1957"/>
      <c r="J155" s="1956"/>
      <c r="K155" s="1958"/>
      <c r="L155" s="1956"/>
      <c r="M155" s="1252" t="s">
        <v>49</v>
      </c>
      <c r="N155" s="1246">
        <v>0</v>
      </c>
      <c r="O155" s="1246">
        <v>0</v>
      </c>
      <c r="P155" s="1246">
        <v>0</v>
      </c>
      <c r="Q155" s="1246">
        <v>0</v>
      </c>
      <c r="R155" s="1246">
        <v>0</v>
      </c>
      <c r="S155" s="1246">
        <v>0</v>
      </c>
      <c r="T155" s="1246">
        <v>0</v>
      </c>
      <c r="U155" s="1246">
        <v>0</v>
      </c>
      <c r="V155" s="1246">
        <v>0</v>
      </c>
      <c r="W155" s="1242">
        <v>0</v>
      </c>
      <c r="X155" s="1230"/>
      <c r="Y155" s="1230"/>
      <c r="Z155" s="1230"/>
      <c r="AA155" s="1230"/>
      <c r="AB155" s="1230"/>
      <c r="AC155" s="1230"/>
      <c r="AD155" s="1230"/>
      <c r="AE155" s="1230"/>
      <c r="AF155" s="1230"/>
      <c r="AG155" s="1230"/>
      <c r="AH155" s="1230"/>
      <c r="AI155" s="1230"/>
      <c r="AJ155" s="1230"/>
      <c r="AK155" s="1230"/>
      <c r="AL155" s="1230"/>
      <c r="AM155" s="1230"/>
      <c r="AN155" s="1230"/>
      <c r="AO155" s="1230"/>
      <c r="AP155" s="1230"/>
      <c r="AQ155" s="1230"/>
      <c r="AR155" s="1230"/>
      <c r="AS155" s="1230"/>
      <c r="AT155" s="1230"/>
      <c r="AU155" s="1230"/>
      <c r="AV155" s="1230"/>
      <c r="AW155" s="1230"/>
      <c r="AX155" s="1230"/>
      <c r="AY155" s="1230"/>
      <c r="AZ155" s="1230"/>
      <c r="BA155" s="1230"/>
      <c r="BB155" s="1230"/>
      <c r="BC155" s="1230"/>
      <c r="BD155" s="1230"/>
      <c r="BE155" s="1230"/>
      <c r="BF155" s="1230"/>
    </row>
    <row r="156" spans="1:58">
      <c r="A156" s="2002"/>
      <c r="B156" s="1969"/>
      <c r="C156" s="1955"/>
      <c r="D156" s="1957"/>
      <c r="E156" s="1957"/>
      <c r="F156" s="1957"/>
      <c r="G156" s="1957"/>
      <c r="H156" s="1957"/>
      <c r="I156" s="1957"/>
      <c r="J156" s="1956"/>
      <c r="K156" s="1958"/>
      <c r="L156" s="1956"/>
      <c r="M156" s="1252" t="s">
        <v>1509</v>
      </c>
      <c r="N156" s="1246">
        <v>4</v>
      </c>
      <c r="O156" s="1246">
        <v>1</v>
      </c>
      <c r="P156" s="1246">
        <v>2</v>
      </c>
      <c r="Q156" s="1246">
        <v>0</v>
      </c>
      <c r="R156" s="1246">
        <v>0</v>
      </c>
      <c r="S156" s="1246">
        <v>0</v>
      </c>
      <c r="T156" s="1246">
        <v>1</v>
      </c>
      <c r="U156" s="1246">
        <v>0</v>
      </c>
      <c r="V156" s="1246">
        <v>0</v>
      </c>
      <c r="W156" s="1242">
        <v>0</v>
      </c>
      <c r="X156" s="1230"/>
      <c r="Y156" s="1230"/>
      <c r="Z156" s="1230"/>
      <c r="AA156" s="1230"/>
      <c r="AB156" s="1230"/>
      <c r="AC156" s="1230"/>
      <c r="AD156" s="1230"/>
      <c r="AE156" s="1230"/>
      <c r="AF156" s="1230"/>
      <c r="AG156" s="1230"/>
      <c r="AH156" s="1230"/>
      <c r="AI156" s="1230"/>
      <c r="AJ156" s="1230"/>
      <c r="AK156" s="1230"/>
      <c r="AL156" s="1230"/>
      <c r="AM156" s="1230"/>
      <c r="AN156" s="1230"/>
      <c r="AO156" s="1230"/>
      <c r="AP156" s="1230"/>
      <c r="AQ156" s="1230"/>
      <c r="AR156" s="1230"/>
      <c r="AS156" s="1230"/>
      <c r="AT156" s="1230"/>
      <c r="AU156" s="1230"/>
      <c r="AV156" s="1230"/>
      <c r="AW156" s="1230"/>
      <c r="AX156" s="1230"/>
      <c r="AY156" s="1230"/>
      <c r="AZ156" s="1230"/>
      <c r="BA156" s="1230"/>
      <c r="BB156" s="1230"/>
      <c r="BC156" s="1230"/>
      <c r="BD156" s="1230"/>
      <c r="BE156" s="1230"/>
      <c r="BF156" s="1230"/>
    </row>
    <row r="157" spans="1:58">
      <c r="A157" s="2002"/>
      <c r="B157" s="1967" t="s">
        <v>1589</v>
      </c>
      <c r="C157" s="1955">
        <v>1</v>
      </c>
      <c r="D157" s="1957">
        <v>1</v>
      </c>
      <c r="E157" s="1957">
        <v>0</v>
      </c>
      <c r="F157" s="1957">
        <v>0</v>
      </c>
      <c r="G157" s="1957">
        <v>0</v>
      </c>
      <c r="H157" s="1957">
        <v>0</v>
      </c>
      <c r="I157" s="1957">
        <v>0</v>
      </c>
      <c r="J157" s="1956">
        <v>0</v>
      </c>
      <c r="K157" s="1958">
        <v>1</v>
      </c>
      <c r="L157" s="1956">
        <v>0</v>
      </c>
      <c r="M157" s="1252" t="s">
        <v>227</v>
      </c>
      <c r="N157" s="1246">
        <v>8</v>
      </c>
      <c r="O157" s="1246">
        <v>1</v>
      </c>
      <c r="P157" s="1246">
        <v>5</v>
      </c>
      <c r="Q157" s="1246">
        <v>1</v>
      </c>
      <c r="R157" s="1246">
        <v>0</v>
      </c>
      <c r="S157" s="1246">
        <v>0</v>
      </c>
      <c r="T157" s="1246">
        <v>1</v>
      </c>
      <c r="U157" s="1246">
        <v>0</v>
      </c>
      <c r="V157" s="1246">
        <v>0</v>
      </c>
      <c r="W157" s="1242">
        <v>0</v>
      </c>
      <c r="X157" s="1230"/>
      <c r="Y157" s="1230"/>
      <c r="Z157" s="1230"/>
      <c r="AA157" s="1230"/>
      <c r="AB157" s="1230"/>
      <c r="AC157" s="1230"/>
      <c r="AD157" s="1230"/>
      <c r="AE157" s="1230"/>
      <c r="AF157" s="1230"/>
      <c r="AG157" s="1230"/>
      <c r="AH157" s="1230"/>
      <c r="AI157" s="1230"/>
      <c r="AJ157" s="1230"/>
      <c r="AK157" s="1230"/>
      <c r="AL157" s="1230"/>
      <c r="AM157" s="1230"/>
      <c r="AN157" s="1230"/>
      <c r="AO157" s="1230"/>
      <c r="AP157" s="1230"/>
      <c r="AQ157" s="1230"/>
      <c r="AR157" s="1230"/>
      <c r="AS157" s="1230"/>
      <c r="AT157" s="1230"/>
      <c r="AU157" s="1230"/>
      <c r="AV157" s="1230"/>
      <c r="AW157" s="1230"/>
      <c r="AX157" s="1230"/>
      <c r="AY157" s="1230"/>
      <c r="AZ157" s="1230"/>
      <c r="BA157" s="1230"/>
      <c r="BB157" s="1230"/>
      <c r="BC157" s="1230"/>
      <c r="BD157" s="1230"/>
      <c r="BE157" s="1230"/>
      <c r="BF157" s="1230"/>
    </row>
    <row r="158" spans="1:58">
      <c r="A158" s="2002"/>
      <c r="B158" s="1968"/>
      <c r="C158" s="1955"/>
      <c r="D158" s="1957"/>
      <c r="E158" s="1957"/>
      <c r="F158" s="1957"/>
      <c r="G158" s="1957"/>
      <c r="H158" s="1957"/>
      <c r="I158" s="1957"/>
      <c r="J158" s="1956"/>
      <c r="K158" s="1958"/>
      <c r="L158" s="1956"/>
      <c r="M158" s="1252" t="s">
        <v>49</v>
      </c>
      <c r="N158" s="1246">
        <v>8</v>
      </c>
      <c r="O158" s="1246">
        <v>1</v>
      </c>
      <c r="P158" s="1246">
        <v>5</v>
      </c>
      <c r="Q158" s="1246">
        <v>1</v>
      </c>
      <c r="R158" s="1246">
        <v>0</v>
      </c>
      <c r="S158" s="1246">
        <v>0</v>
      </c>
      <c r="T158" s="1246">
        <v>1</v>
      </c>
      <c r="U158" s="1246">
        <v>0</v>
      </c>
      <c r="V158" s="1246">
        <v>0</v>
      </c>
      <c r="W158" s="1242">
        <v>0</v>
      </c>
      <c r="X158" s="1230"/>
      <c r="Y158" s="1230"/>
      <c r="Z158" s="1230"/>
      <c r="AA158" s="1230"/>
      <c r="AB158" s="1230"/>
      <c r="AC158" s="1230"/>
      <c r="AD158" s="1230"/>
      <c r="AE158" s="1230"/>
      <c r="AF158" s="1230"/>
      <c r="AG158" s="1230"/>
      <c r="AH158" s="1230"/>
      <c r="AI158" s="1230"/>
      <c r="AJ158" s="1230"/>
      <c r="AK158" s="1230"/>
      <c r="AL158" s="1230"/>
      <c r="AM158" s="1230"/>
      <c r="AN158" s="1230"/>
      <c r="AO158" s="1230"/>
      <c r="AP158" s="1230"/>
      <c r="AQ158" s="1230"/>
      <c r="AR158" s="1230"/>
      <c r="AS158" s="1230"/>
      <c r="AT158" s="1230"/>
      <c r="AU158" s="1230"/>
      <c r="AV158" s="1230"/>
      <c r="AW158" s="1230"/>
      <c r="AX158" s="1230"/>
      <c r="AY158" s="1230"/>
      <c r="AZ158" s="1230"/>
      <c r="BA158" s="1230"/>
      <c r="BB158" s="1230"/>
      <c r="BC158" s="1230"/>
      <c r="BD158" s="1230"/>
      <c r="BE158" s="1230"/>
      <c r="BF158" s="1230"/>
    </row>
    <row r="159" spans="1:58">
      <c r="A159" s="2002"/>
      <c r="B159" s="1968"/>
      <c r="C159" s="1955"/>
      <c r="D159" s="1957"/>
      <c r="E159" s="1957"/>
      <c r="F159" s="1957"/>
      <c r="G159" s="1957"/>
      <c r="H159" s="1957"/>
      <c r="I159" s="1957"/>
      <c r="J159" s="1956"/>
      <c r="K159" s="1958"/>
      <c r="L159" s="1956"/>
      <c r="M159" s="1252" t="s">
        <v>1509</v>
      </c>
      <c r="N159" s="1246">
        <v>0</v>
      </c>
      <c r="O159" s="1246">
        <v>0</v>
      </c>
      <c r="P159" s="1246">
        <v>0</v>
      </c>
      <c r="Q159" s="1246">
        <v>0</v>
      </c>
      <c r="R159" s="1246">
        <v>0</v>
      </c>
      <c r="S159" s="1246">
        <v>0</v>
      </c>
      <c r="T159" s="1246">
        <v>0</v>
      </c>
      <c r="U159" s="1246">
        <v>0</v>
      </c>
      <c r="V159" s="1246">
        <v>0</v>
      </c>
      <c r="W159" s="1242">
        <v>0</v>
      </c>
      <c r="X159" s="1230"/>
      <c r="Y159" s="1230"/>
      <c r="Z159" s="1230"/>
      <c r="AA159" s="1230"/>
      <c r="AB159" s="1230"/>
      <c r="AC159" s="1230"/>
      <c r="AD159" s="1230"/>
      <c r="AE159" s="1230"/>
      <c r="AF159" s="1230"/>
      <c r="AG159" s="1230"/>
      <c r="AH159" s="1230"/>
      <c r="AI159" s="1230"/>
      <c r="AJ159" s="1230"/>
      <c r="AK159" s="1230"/>
      <c r="AL159" s="1230"/>
      <c r="AM159" s="1230"/>
      <c r="AN159" s="1230"/>
      <c r="AO159" s="1230"/>
      <c r="AP159" s="1230"/>
      <c r="AQ159" s="1230"/>
      <c r="AR159" s="1230"/>
      <c r="AS159" s="1230"/>
      <c r="AT159" s="1230"/>
      <c r="AU159" s="1230"/>
      <c r="AV159" s="1230"/>
      <c r="AW159" s="1230"/>
      <c r="AX159" s="1230"/>
      <c r="AY159" s="1230"/>
      <c r="AZ159" s="1230"/>
      <c r="BA159" s="1230"/>
      <c r="BB159" s="1230"/>
      <c r="BC159" s="1230"/>
      <c r="BD159" s="1230"/>
      <c r="BE159" s="1230"/>
      <c r="BF159" s="1230"/>
    </row>
    <row r="160" spans="1:58">
      <c r="A160" s="2002"/>
      <c r="B160" s="2033" t="s">
        <v>1590</v>
      </c>
      <c r="C160" s="1962">
        <v>1</v>
      </c>
      <c r="D160" s="1960">
        <v>0</v>
      </c>
      <c r="E160" s="1960">
        <v>0</v>
      </c>
      <c r="F160" s="1960">
        <v>0</v>
      </c>
      <c r="G160" s="1960">
        <v>0</v>
      </c>
      <c r="H160" s="1960">
        <v>0</v>
      </c>
      <c r="I160" s="1960">
        <v>1</v>
      </c>
      <c r="J160" s="1959">
        <v>1</v>
      </c>
      <c r="K160" s="1961">
        <v>0</v>
      </c>
      <c r="L160" s="1959">
        <v>1</v>
      </c>
      <c r="M160" s="1252" t="s">
        <v>227</v>
      </c>
      <c r="N160" s="1246">
        <v>8</v>
      </c>
      <c r="O160" s="1246">
        <v>1</v>
      </c>
      <c r="P160" s="1246">
        <v>2</v>
      </c>
      <c r="Q160" s="1246">
        <v>1</v>
      </c>
      <c r="R160" s="1246">
        <v>0</v>
      </c>
      <c r="S160" s="1246">
        <v>0</v>
      </c>
      <c r="T160" s="1246">
        <v>0</v>
      </c>
      <c r="U160" s="1246">
        <v>0</v>
      </c>
      <c r="V160" s="1246">
        <v>0</v>
      </c>
      <c r="W160" s="1242">
        <v>4</v>
      </c>
      <c r="X160" s="1230"/>
      <c r="Y160" s="1230"/>
      <c r="Z160" s="1230"/>
      <c r="AA160" s="1230"/>
      <c r="AB160" s="1230"/>
      <c r="AC160" s="1230"/>
      <c r="AD160" s="1230"/>
      <c r="AE160" s="1230"/>
      <c r="AF160" s="1230"/>
      <c r="AG160" s="1230"/>
      <c r="AH160" s="1230"/>
      <c r="AI160" s="1230"/>
      <c r="AJ160" s="1230"/>
      <c r="AK160" s="1230"/>
      <c r="AL160" s="1230"/>
      <c r="AM160" s="1230"/>
      <c r="AN160" s="1230"/>
      <c r="AO160" s="1230"/>
      <c r="AP160" s="1230"/>
      <c r="AQ160" s="1230"/>
      <c r="AR160" s="1230"/>
      <c r="AS160" s="1230"/>
      <c r="AT160" s="1230"/>
      <c r="AU160" s="1230"/>
      <c r="AV160" s="1230"/>
      <c r="AW160" s="1230"/>
      <c r="AX160" s="1230"/>
      <c r="AY160" s="1230"/>
      <c r="AZ160" s="1230"/>
      <c r="BA160" s="1230"/>
      <c r="BB160" s="1230"/>
      <c r="BC160" s="1230"/>
      <c r="BD160" s="1230"/>
      <c r="BE160" s="1230"/>
      <c r="BF160" s="1230"/>
    </row>
    <row r="161" spans="1:58">
      <c r="A161" s="2002"/>
      <c r="B161" s="2033"/>
      <c r="C161" s="1962"/>
      <c r="D161" s="1960"/>
      <c r="E161" s="1960"/>
      <c r="F161" s="1960"/>
      <c r="G161" s="1960"/>
      <c r="H161" s="1960"/>
      <c r="I161" s="1960"/>
      <c r="J161" s="1959"/>
      <c r="K161" s="1961"/>
      <c r="L161" s="1959"/>
      <c r="M161" s="1252" t="s">
        <v>49</v>
      </c>
      <c r="N161" s="1246">
        <v>0</v>
      </c>
      <c r="O161" s="1246">
        <v>0</v>
      </c>
      <c r="P161" s="1246">
        <v>0</v>
      </c>
      <c r="Q161" s="1246">
        <v>0</v>
      </c>
      <c r="R161" s="1246">
        <v>0</v>
      </c>
      <c r="S161" s="1246">
        <v>0</v>
      </c>
      <c r="T161" s="1246">
        <v>0</v>
      </c>
      <c r="U161" s="1246">
        <v>0</v>
      </c>
      <c r="V161" s="1246">
        <v>0</v>
      </c>
      <c r="W161" s="1242">
        <v>0</v>
      </c>
      <c r="X161" s="1230"/>
      <c r="Y161" s="1230"/>
      <c r="Z161" s="1230"/>
      <c r="AA161" s="1230"/>
      <c r="AB161" s="1230"/>
      <c r="AC161" s="1230"/>
      <c r="AD161" s="1230"/>
      <c r="AE161" s="1230"/>
      <c r="AF161" s="1230"/>
      <c r="AG161" s="1230"/>
      <c r="AH161" s="1230"/>
      <c r="AI161" s="1230"/>
      <c r="AJ161" s="1230"/>
      <c r="AK161" s="1230"/>
      <c r="AL161" s="1230"/>
      <c r="AM161" s="1230"/>
      <c r="AN161" s="1230"/>
      <c r="AO161" s="1230"/>
      <c r="AP161" s="1230"/>
      <c r="AQ161" s="1230"/>
      <c r="AR161" s="1230"/>
      <c r="AS161" s="1230"/>
      <c r="AT161" s="1230"/>
      <c r="AU161" s="1230"/>
      <c r="AV161" s="1230"/>
      <c r="AW161" s="1230"/>
      <c r="AX161" s="1230"/>
      <c r="AY161" s="1230"/>
      <c r="AZ161" s="1230"/>
      <c r="BA161" s="1230"/>
      <c r="BB161" s="1230"/>
      <c r="BC161" s="1230"/>
      <c r="BD161" s="1230"/>
      <c r="BE161" s="1230"/>
      <c r="BF161" s="1230"/>
    </row>
    <row r="162" spans="1:58" ht="17.25" thickBot="1">
      <c r="A162" s="2003"/>
      <c r="B162" s="2034"/>
      <c r="C162" s="2038"/>
      <c r="D162" s="2037"/>
      <c r="E162" s="2037"/>
      <c r="F162" s="2037"/>
      <c r="G162" s="2037"/>
      <c r="H162" s="2037"/>
      <c r="I162" s="2037"/>
      <c r="J162" s="2035"/>
      <c r="K162" s="2036"/>
      <c r="L162" s="2035"/>
      <c r="M162" s="1258" t="s">
        <v>1509</v>
      </c>
      <c r="N162" s="1243">
        <v>8</v>
      </c>
      <c r="O162" s="1243">
        <v>1</v>
      </c>
      <c r="P162" s="1243">
        <v>2</v>
      </c>
      <c r="Q162" s="1243">
        <v>1</v>
      </c>
      <c r="R162" s="1243">
        <v>0</v>
      </c>
      <c r="S162" s="1243">
        <v>0</v>
      </c>
      <c r="T162" s="1243">
        <v>0</v>
      </c>
      <c r="U162" s="1243">
        <v>0</v>
      </c>
      <c r="V162" s="1243">
        <v>0</v>
      </c>
      <c r="W162" s="1244">
        <v>4</v>
      </c>
      <c r="X162" s="1230"/>
      <c r="Y162" s="1230"/>
      <c r="Z162" s="1230"/>
      <c r="AA162" s="1230"/>
      <c r="AB162" s="1230"/>
      <c r="AC162" s="1230"/>
      <c r="AD162" s="1230"/>
      <c r="AE162" s="1230"/>
      <c r="AF162" s="1230"/>
      <c r="AG162" s="1230"/>
      <c r="AH162" s="1230"/>
      <c r="AI162" s="1230"/>
      <c r="AJ162" s="1230"/>
      <c r="AK162" s="1230"/>
      <c r="AL162" s="1230"/>
      <c r="AM162" s="1230"/>
      <c r="AN162" s="1230"/>
      <c r="AO162" s="1230"/>
      <c r="AP162" s="1230"/>
      <c r="AQ162" s="1230"/>
      <c r="AR162" s="1230"/>
      <c r="AS162" s="1230"/>
      <c r="AT162" s="1230"/>
      <c r="AU162" s="1230"/>
      <c r="AV162" s="1230"/>
      <c r="AW162" s="1230"/>
      <c r="AX162" s="1230"/>
      <c r="AY162" s="1230"/>
      <c r="AZ162" s="1230"/>
      <c r="BA162" s="1230"/>
      <c r="BB162" s="1230"/>
      <c r="BC162" s="1230"/>
      <c r="BD162" s="1230"/>
      <c r="BE162" s="1230"/>
      <c r="BF162" s="1230"/>
    </row>
    <row r="163" spans="1:58">
      <c r="A163" s="1259" t="s">
        <v>1591</v>
      </c>
      <c r="B163" s="1230"/>
      <c r="C163" s="1259"/>
      <c r="D163" s="1259"/>
      <c r="E163" s="1259"/>
      <c r="F163" s="1259"/>
      <c r="G163" s="1259"/>
      <c r="H163" s="1259"/>
      <c r="I163" s="1259"/>
      <c r="J163" s="1259"/>
      <c r="K163" s="1259"/>
      <c r="L163" s="1259"/>
      <c r="M163" s="1259"/>
      <c r="N163" s="1235"/>
      <c r="O163" s="1235"/>
      <c r="P163" s="1235"/>
      <c r="Q163" s="1235"/>
      <c r="R163" s="1235"/>
      <c r="S163" s="1235"/>
      <c r="T163" s="1235"/>
      <c r="U163" s="1235"/>
      <c r="V163" s="1235"/>
      <c r="W163" s="1235"/>
      <c r="X163" s="1235"/>
      <c r="Y163" s="1230"/>
      <c r="Z163" s="1230"/>
      <c r="AA163" s="1230"/>
      <c r="AB163" s="1230"/>
      <c r="AC163" s="1230"/>
      <c r="AD163" s="1230"/>
      <c r="AE163" s="1230"/>
      <c r="AF163" s="1230"/>
      <c r="AG163" s="1230"/>
      <c r="AH163" s="1230"/>
      <c r="AI163" s="1230"/>
      <c r="AJ163" s="1230"/>
      <c r="AK163" s="1230"/>
      <c r="AL163" s="1230"/>
      <c r="AM163" s="1230"/>
      <c r="AN163" s="1230"/>
      <c r="AO163" s="1230"/>
      <c r="AP163" s="1230"/>
      <c r="AQ163" s="1230"/>
      <c r="AR163" s="1230"/>
      <c r="AS163" s="1230"/>
      <c r="AT163" s="1230"/>
      <c r="AU163" s="1230"/>
      <c r="AV163" s="1230"/>
      <c r="AW163" s="1230"/>
      <c r="AX163" s="1230"/>
      <c r="AY163" s="1230"/>
      <c r="AZ163" s="1230"/>
      <c r="BA163" s="1230"/>
      <c r="BB163" s="1230"/>
      <c r="BC163" s="1230"/>
      <c r="BD163" s="1230"/>
      <c r="BE163" s="1230"/>
      <c r="BF163" s="1230"/>
    </row>
  </sheetData>
  <mergeCells count="597">
    <mergeCell ref="L148:L150"/>
    <mergeCell ref="I148:I150"/>
    <mergeCell ref="J148:J150"/>
    <mergeCell ref="K148:K150"/>
    <mergeCell ref="J115:J117"/>
    <mergeCell ref="K115:K117"/>
    <mergeCell ref="L115:L117"/>
    <mergeCell ref="L142:L144"/>
    <mergeCell ref="L133:L135"/>
    <mergeCell ref="J133:J135"/>
    <mergeCell ref="K133:K135"/>
    <mergeCell ref="K136:K138"/>
    <mergeCell ref="L136:L138"/>
    <mergeCell ref="I127:I129"/>
    <mergeCell ref="L121:L123"/>
    <mergeCell ref="L145:L147"/>
    <mergeCell ref="L130:L132"/>
    <mergeCell ref="K127:K129"/>
    <mergeCell ref="L127:L129"/>
    <mergeCell ref="J124:J126"/>
    <mergeCell ref="K118:K120"/>
    <mergeCell ref="K157:K159"/>
    <mergeCell ref="B133:B135"/>
    <mergeCell ref="B124:B126"/>
    <mergeCell ref="B130:B132"/>
    <mergeCell ref="C133:C135"/>
    <mergeCell ref="D133:D135"/>
    <mergeCell ref="E133:E135"/>
    <mergeCell ref="H142:H144"/>
    <mergeCell ref="I142:I144"/>
    <mergeCell ref="B151:B153"/>
    <mergeCell ref="G148:G150"/>
    <mergeCell ref="H148:H150"/>
    <mergeCell ref="H145:H147"/>
    <mergeCell ref="I145:I147"/>
    <mergeCell ref="J145:J147"/>
    <mergeCell ref="B127:B129"/>
    <mergeCell ref="B139:B141"/>
    <mergeCell ref="B142:B144"/>
    <mergeCell ref="C142:C144"/>
    <mergeCell ref="B145:B147"/>
    <mergeCell ref="I136:I138"/>
    <mergeCell ref="J142:J144"/>
    <mergeCell ref="K142:K144"/>
    <mergeCell ref="K145:K147"/>
    <mergeCell ref="G151:G153"/>
    <mergeCell ref="L160:L162"/>
    <mergeCell ref="K160:K162"/>
    <mergeCell ref="H160:H162"/>
    <mergeCell ref="F160:F162"/>
    <mergeCell ref="B157:B159"/>
    <mergeCell ref="B154:B156"/>
    <mergeCell ref="C157:C159"/>
    <mergeCell ref="D157:D159"/>
    <mergeCell ref="E157:E159"/>
    <mergeCell ref="F157:F159"/>
    <mergeCell ref="G157:G159"/>
    <mergeCell ref="H157:H159"/>
    <mergeCell ref="I157:I159"/>
    <mergeCell ref="L157:L159"/>
    <mergeCell ref="G160:G162"/>
    <mergeCell ref="I160:I162"/>
    <mergeCell ref="J160:J162"/>
    <mergeCell ref="C160:C162"/>
    <mergeCell ref="D160:D162"/>
    <mergeCell ref="E160:E162"/>
    <mergeCell ref="J157:J159"/>
    <mergeCell ref="H151:H153"/>
    <mergeCell ref="I151:I153"/>
    <mergeCell ref="B160:B162"/>
    <mergeCell ref="B148:B150"/>
    <mergeCell ref="C148:C150"/>
    <mergeCell ref="D148:D150"/>
    <mergeCell ref="E148:E150"/>
    <mergeCell ref="F148:F150"/>
    <mergeCell ref="D151:D153"/>
    <mergeCell ref="E151:E153"/>
    <mergeCell ref="F151:F153"/>
    <mergeCell ref="C151:C153"/>
    <mergeCell ref="V5:V6"/>
    <mergeCell ref="L7:L9"/>
    <mergeCell ref="B7:B9"/>
    <mergeCell ref="B10:B12"/>
    <mergeCell ref="B13:B15"/>
    <mergeCell ref="C7:C9"/>
    <mergeCell ref="D7:D9"/>
    <mergeCell ref="E7:E9"/>
    <mergeCell ref="F7:F9"/>
    <mergeCell ref="I7:I9"/>
    <mergeCell ref="J7:J9"/>
    <mergeCell ref="R5:R6"/>
    <mergeCell ref="L13:L15"/>
    <mergeCell ref="H13:H15"/>
    <mergeCell ref="I13:I15"/>
    <mergeCell ref="C10:C12"/>
    <mergeCell ref="D10:D12"/>
    <mergeCell ref="E10:E12"/>
    <mergeCell ref="F10:F12"/>
    <mergeCell ref="G10:G12"/>
    <mergeCell ref="J10:J12"/>
    <mergeCell ref="K10:K12"/>
    <mergeCell ref="L10:L12"/>
    <mergeCell ref="C13:C15"/>
    <mergeCell ref="A7:A162"/>
    <mergeCell ref="K7:K9"/>
    <mergeCell ref="A1:W1"/>
    <mergeCell ref="A2:I2"/>
    <mergeCell ref="U3:W3"/>
    <mergeCell ref="A4:A6"/>
    <mergeCell ref="B4:B6"/>
    <mergeCell ref="C4:J4"/>
    <mergeCell ref="K4:L4"/>
    <mergeCell ref="M4:W4"/>
    <mergeCell ref="C5:C6"/>
    <mergeCell ref="D5:F5"/>
    <mergeCell ref="G5:I5"/>
    <mergeCell ref="J5:J6"/>
    <mergeCell ref="P5:P6"/>
    <mergeCell ref="M5:N6"/>
    <mergeCell ref="W5:W6"/>
    <mergeCell ref="B19:B21"/>
    <mergeCell ref="Q5:Q6"/>
    <mergeCell ref="U5:U6"/>
    <mergeCell ref="G7:G9"/>
    <mergeCell ref="B16:B18"/>
    <mergeCell ref="D106:D108"/>
    <mergeCell ref="E106:E108"/>
    <mergeCell ref="C97:C99"/>
    <mergeCell ref="D97:D99"/>
    <mergeCell ref="E97:E99"/>
    <mergeCell ref="F97:F99"/>
    <mergeCell ref="G97:G99"/>
    <mergeCell ref="H97:H99"/>
    <mergeCell ref="I97:I99"/>
    <mergeCell ref="J97:J99"/>
    <mergeCell ref="K97:K99"/>
    <mergeCell ref="B31:B33"/>
    <mergeCell ref="B40:B42"/>
    <mergeCell ref="B37:B39"/>
    <mergeCell ref="B34:B36"/>
    <mergeCell ref="B46:B48"/>
    <mergeCell ref="B43:B45"/>
    <mergeCell ref="B52:B54"/>
    <mergeCell ref="B49:B51"/>
    <mergeCell ref="K43:K45"/>
    <mergeCell ref="H43:H45"/>
    <mergeCell ref="D46:D48"/>
    <mergeCell ref="E46:E48"/>
    <mergeCell ref="H46:H48"/>
    <mergeCell ref="F46:F48"/>
    <mergeCell ref="G46:G48"/>
    <mergeCell ref="J34:J36"/>
    <mergeCell ref="K34:K36"/>
    <mergeCell ref="C43:C45"/>
    <mergeCell ref="D43:D45"/>
    <mergeCell ref="E43:E45"/>
    <mergeCell ref="F43:F45"/>
    <mergeCell ref="G43:G45"/>
    <mergeCell ref="J52:J54"/>
    <mergeCell ref="K52:K54"/>
    <mergeCell ref="B22:B24"/>
    <mergeCell ref="L151:L153"/>
    <mergeCell ref="C145:C147"/>
    <mergeCell ref="L103:L105"/>
    <mergeCell ref="C103:C105"/>
    <mergeCell ref="D103:D105"/>
    <mergeCell ref="E103:E105"/>
    <mergeCell ref="F103:F105"/>
    <mergeCell ref="G103:G105"/>
    <mergeCell ref="H103:H105"/>
    <mergeCell ref="I103:I105"/>
    <mergeCell ref="L124:L126"/>
    <mergeCell ref="C124:C126"/>
    <mergeCell ref="D124:D126"/>
    <mergeCell ref="E124:E126"/>
    <mergeCell ref="F124:F126"/>
    <mergeCell ref="G124:G126"/>
    <mergeCell ref="H124:H126"/>
    <mergeCell ref="I124:I126"/>
    <mergeCell ref="L118:L120"/>
    <mergeCell ref="F118:F120"/>
    <mergeCell ref="G118:G120"/>
    <mergeCell ref="H118:H120"/>
    <mergeCell ref="I118:I120"/>
    <mergeCell ref="L154:L156"/>
    <mergeCell ref="I154:I156"/>
    <mergeCell ref="J154:J156"/>
    <mergeCell ref="C154:C156"/>
    <mergeCell ref="D154:D156"/>
    <mergeCell ref="E154:E156"/>
    <mergeCell ref="K154:K156"/>
    <mergeCell ref="H154:H156"/>
    <mergeCell ref="F154:F156"/>
    <mergeCell ref="G154:G156"/>
    <mergeCell ref="L22:L24"/>
    <mergeCell ref="L25:L27"/>
    <mergeCell ref="L28:L30"/>
    <mergeCell ref="J31:J33"/>
    <mergeCell ref="K31:K33"/>
    <mergeCell ref="C22:C24"/>
    <mergeCell ref="D22:D24"/>
    <mergeCell ref="E22:E24"/>
    <mergeCell ref="F22:F24"/>
    <mergeCell ref="G22:G24"/>
    <mergeCell ref="L31:L33"/>
    <mergeCell ref="C31:C33"/>
    <mergeCell ref="D31:D33"/>
    <mergeCell ref="E31:E33"/>
    <mergeCell ref="F31:F33"/>
    <mergeCell ref="G31:G33"/>
    <mergeCell ref="H22:H24"/>
    <mergeCell ref="I22:I24"/>
    <mergeCell ref="K25:K27"/>
    <mergeCell ref="H25:H27"/>
    <mergeCell ref="F25:F27"/>
    <mergeCell ref="G25:G27"/>
    <mergeCell ref="I25:I27"/>
    <mergeCell ref="J25:J27"/>
    <mergeCell ref="D13:D15"/>
    <mergeCell ref="E13:E15"/>
    <mergeCell ref="F13:F15"/>
    <mergeCell ref="G13:G15"/>
    <mergeCell ref="H10:H12"/>
    <mergeCell ref="I10:I12"/>
    <mergeCell ref="J13:J15"/>
    <mergeCell ref="K13:K15"/>
    <mergeCell ref="H16:H18"/>
    <mergeCell ref="I16:I18"/>
    <mergeCell ref="J19:J21"/>
    <mergeCell ref="K19:K21"/>
    <mergeCell ref="L19:L21"/>
    <mergeCell ref="H19:H21"/>
    <mergeCell ref="I19:I21"/>
    <mergeCell ref="C16:C18"/>
    <mergeCell ref="D16:D18"/>
    <mergeCell ref="E16:E18"/>
    <mergeCell ref="F16:F18"/>
    <mergeCell ref="G16:G18"/>
    <mergeCell ref="J16:J18"/>
    <mergeCell ref="K16:K18"/>
    <mergeCell ref="L16:L18"/>
    <mergeCell ref="C19:C21"/>
    <mergeCell ref="D19:D21"/>
    <mergeCell ref="E19:E21"/>
    <mergeCell ref="F19:F21"/>
    <mergeCell ref="G19:G21"/>
    <mergeCell ref="L40:L42"/>
    <mergeCell ref="C40:C42"/>
    <mergeCell ref="D40:D42"/>
    <mergeCell ref="E40:E42"/>
    <mergeCell ref="F40:F42"/>
    <mergeCell ref="G40:G42"/>
    <mergeCell ref="H40:H42"/>
    <mergeCell ref="I40:I42"/>
    <mergeCell ref="C37:C39"/>
    <mergeCell ref="D37:D39"/>
    <mergeCell ref="E37:E39"/>
    <mergeCell ref="J40:J42"/>
    <mergeCell ref="K40:K42"/>
    <mergeCell ref="K37:K39"/>
    <mergeCell ref="H37:H39"/>
    <mergeCell ref="F37:F39"/>
    <mergeCell ref="G37:G39"/>
    <mergeCell ref="J151:J153"/>
    <mergeCell ref="K151:K153"/>
    <mergeCell ref="S5:S6"/>
    <mergeCell ref="T5:T6"/>
    <mergeCell ref="O5:O6"/>
    <mergeCell ref="K5:K6"/>
    <mergeCell ref="L5:L6"/>
    <mergeCell ref="H7:H9"/>
    <mergeCell ref="J22:J24"/>
    <mergeCell ref="K22:K24"/>
    <mergeCell ref="J28:J30"/>
    <mergeCell ref="K28:K30"/>
    <mergeCell ref="L37:L39"/>
    <mergeCell ref="I37:I39"/>
    <mergeCell ref="J37:J39"/>
    <mergeCell ref="L34:L36"/>
    <mergeCell ref="L43:L45"/>
    <mergeCell ref="I43:I45"/>
    <mergeCell ref="J43:J45"/>
    <mergeCell ref="K139:K141"/>
    <mergeCell ref="H139:H141"/>
    <mergeCell ref="L139:L141"/>
    <mergeCell ref="I139:I141"/>
    <mergeCell ref="J139:J141"/>
    <mergeCell ref="C25:C27"/>
    <mergeCell ref="D25:D27"/>
    <mergeCell ref="E25:E27"/>
    <mergeCell ref="C28:C30"/>
    <mergeCell ref="D28:D30"/>
    <mergeCell ref="E28:E30"/>
    <mergeCell ref="F28:F30"/>
    <mergeCell ref="B28:B30"/>
    <mergeCell ref="B25:B27"/>
    <mergeCell ref="G28:G30"/>
    <mergeCell ref="H28:H30"/>
    <mergeCell ref="I28:I30"/>
    <mergeCell ref="H31:H33"/>
    <mergeCell ref="I31:I33"/>
    <mergeCell ref="C34:C36"/>
    <mergeCell ref="D34:D36"/>
    <mergeCell ref="E34:E36"/>
    <mergeCell ref="F34:F36"/>
    <mergeCell ref="H34:H36"/>
    <mergeCell ref="I34:I36"/>
    <mergeCell ref="G34:G36"/>
    <mergeCell ref="G139:G141"/>
    <mergeCell ref="D145:D147"/>
    <mergeCell ref="E145:E147"/>
    <mergeCell ref="F145:F147"/>
    <mergeCell ref="G145:G147"/>
    <mergeCell ref="F142:F144"/>
    <mergeCell ref="G142:G144"/>
    <mergeCell ref="D142:D144"/>
    <mergeCell ref="E142:E144"/>
    <mergeCell ref="C130:C132"/>
    <mergeCell ref="D130:D132"/>
    <mergeCell ref="E130:E132"/>
    <mergeCell ref="F130:F132"/>
    <mergeCell ref="C127:C129"/>
    <mergeCell ref="D127:D129"/>
    <mergeCell ref="E127:E129"/>
    <mergeCell ref="F127:F129"/>
    <mergeCell ref="C139:C141"/>
    <mergeCell ref="D139:D141"/>
    <mergeCell ref="E139:E141"/>
    <mergeCell ref="F139:F141"/>
    <mergeCell ref="B136:B138"/>
    <mergeCell ref="C136:C138"/>
    <mergeCell ref="D136:D138"/>
    <mergeCell ref="E136:E138"/>
    <mergeCell ref="F136:F138"/>
    <mergeCell ref="F133:F135"/>
    <mergeCell ref="H136:H138"/>
    <mergeCell ref="J136:J138"/>
    <mergeCell ref="G136:G138"/>
    <mergeCell ref="G133:G135"/>
    <mergeCell ref="H133:H135"/>
    <mergeCell ref="I133:I135"/>
    <mergeCell ref="G130:G132"/>
    <mergeCell ref="H130:H132"/>
    <mergeCell ref="I130:I132"/>
    <mergeCell ref="J127:J129"/>
    <mergeCell ref="H121:H123"/>
    <mergeCell ref="I121:I123"/>
    <mergeCell ref="J121:J123"/>
    <mergeCell ref="K121:K123"/>
    <mergeCell ref="K124:K126"/>
    <mergeCell ref="G121:G123"/>
    <mergeCell ref="G127:G129"/>
    <mergeCell ref="H127:H129"/>
    <mergeCell ref="J130:J132"/>
    <mergeCell ref="K130:K132"/>
    <mergeCell ref="B121:B123"/>
    <mergeCell ref="C121:C123"/>
    <mergeCell ref="D121:D123"/>
    <mergeCell ref="E121:E123"/>
    <mergeCell ref="F121:F123"/>
    <mergeCell ref="H115:H117"/>
    <mergeCell ref="I115:I117"/>
    <mergeCell ref="G115:G117"/>
    <mergeCell ref="J118:J120"/>
    <mergeCell ref="B115:B117"/>
    <mergeCell ref="C115:C117"/>
    <mergeCell ref="D115:D117"/>
    <mergeCell ref="E115:E117"/>
    <mergeCell ref="F115:F117"/>
    <mergeCell ref="C118:C120"/>
    <mergeCell ref="D118:D120"/>
    <mergeCell ref="E118:E120"/>
    <mergeCell ref="B118:B120"/>
    <mergeCell ref="K109:K111"/>
    <mergeCell ref="L112:L114"/>
    <mergeCell ref="L109:L111"/>
    <mergeCell ref="H112:H114"/>
    <mergeCell ref="I112:I114"/>
    <mergeCell ref="J112:J114"/>
    <mergeCell ref="K112:K114"/>
    <mergeCell ref="G112:G114"/>
    <mergeCell ref="G109:G111"/>
    <mergeCell ref="H109:H111"/>
    <mergeCell ref="I109:I111"/>
    <mergeCell ref="J109:J111"/>
    <mergeCell ref="D112:D114"/>
    <mergeCell ref="B112:B114"/>
    <mergeCell ref="C112:C114"/>
    <mergeCell ref="B109:B111"/>
    <mergeCell ref="C109:C111"/>
    <mergeCell ref="D109:D111"/>
    <mergeCell ref="E109:E111"/>
    <mergeCell ref="F109:F111"/>
    <mergeCell ref="E112:E114"/>
    <mergeCell ref="F112:F114"/>
    <mergeCell ref="J103:J105"/>
    <mergeCell ref="K103:K105"/>
    <mergeCell ref="L106:L108"/>
    <mergeCell ref="G106:G108"/>
    <mergeCell ref="H106:H108"/>
    <mergeCell ref="I106:I108"/>
    <mergeCell ref="J106:J108"/>
    <mergeCell ref="K106:K108"/>
    <mergeCell ref="B103:B105"/>
    <mergeCell ref="B106:B108"/>
    <mergeCell ref="F106:F108"/>
    <mergeCell ref="C106:C108"/>
    <mergeCell ref="L100:L102"/>
    <mergeCell ref="G100:G102"/>
    <mergeCell ref="H100:H102"/>
    <mergeCell ref="I100:I102"/>
    <mergeCell ref="J100:J102"/>
    <mergeCell ref="K100:K102"/>
    <mergeCell ref="B100:B102"/>
    <mergeCell ref="C100:C102"/>
    <mergeCell ref="D100:D102"/>
    <mergeCell ref="E100:E102"/>
    <mergeCell ref="F100:F102"/>
    <mergeCell ref="B97:B99"/>
    <mergeCell ref="K94:K96"/>
    <mergeCell ref="L94:L96"/>
    <mergeCell ref="G94:G96"/>
    <mergeCell ref="H94:H96"/>
    <mergeCell ref="I94:I96"/>
    <mergeCell ref="J94:J96"/>
    <mergeCell ref="L91:L93"/>
    <mergeCell ref="G91:G93"/>
    <mergeCell ref="H91:H93"/>
    <mergeCell ref="I91:I93"/>
    <mergeCell ref="J91:J93"/>
    <mergeCell ref="K91:K93"/>
    <mergeCell ref="C94:C96"/>
    <mergeCell ref="D94:D96"/>
    <mergeCell ref="E94:E96"/>
    <mergeCell ref="F94:F96"/>
    <mergeCell ref="F91:F93"/>
    <mergeCell ref="C91:C93"/>
    <mergeCell ref="D91:D93"/>
    <mergeCell ref="E91:E93"/>
    <mergeCell ref="B91:B93"/>
    <mergeCell ref="B94:B96"/>
    <mergeCell ref="L97:L99"/>
    <mergeCell ref="K88:K90"/>
    <mergeCell ref="H88:H90"/>
    <mergeCell ref="G88:G90"/>
    <mergeCell ref="L88:L90"/>
    <mergeCell ref="I88:I90"/>
    <mergeCell ref="J88:J90"/>
    <mergeCell ref="K85:K87"/>
    <mergeCell ref="L85:L87"/>
    <mergeCell ref="G85:G87"/>
    <mergeCell ref="H85:H87"/>
    <mergeCell ref="I85:I87"/>
    <mergeCell ref="J85:J87"/>
    <mergeCell ref="C88:C90"/>
    <mergeCell ref="D88:D90"/>
    <mergeCell ref="E88:E90"/>
    <mergeCell ref="F88:F90"/>
    <mergeCell ref="C85:C87"/>
    <mergeCell ref="D85:D87"/>
    <mergeCell ref="E85:E87"/>
    <mergeCell ref="F85:F87"/>
    <mergeCell ref="B88:B90"/>
    <mergeCell ref="B85:B87"/>
    <mergeCell ref="K82:K84"/>
    <mergeCell ref="L82:L84"/>
    <mergeCell ref="G82:G84"/>
    <mergeCell ref="H82:H84"/>
    <mergeCell ref="I82:I84"/>
    <mergeCell ref="J82:J84"/>
    <mergeCell ref="L79:L81"/>
    <mergeCell ref="G79:G81"/>
    <mergeCell ref="H79:H81"/>
    <mergeCell ref="I79:I81"/>
    <mergeCell ref="J79:J81"/>
    <mergeCell ref="K79:K81"/>
    <mergeCell ref="C82:C84"/>
    <mergeCell ref="D82:D84"/>
    <mergeCell ref="E82:E84"/>
    <mergeCell ref="F82:F84"/>
    <mergeCell ref="C79:C81"/>
    <mergeCell ref="D79:D81"/>
    <mergeCell ref="E79:E81"/>
    <mergeCell ref="F79:F81"/>
    <mergeCell ref="B79:B81"/>
    <mergeCell ref="B82:B84"/>
    <mergeCell ref="K76:K78"/>
    <mergeCell ref="H76:H78"/>
    <mergeCell ref="G76:G78"/>
    <mergeCell ref="L76:L78"/>
    <mergeCell ref="I76:I78"/>
    <mergeCell ref="J76:J78"/>
    <mergeCell ref="K73:K75"/>
    <mergeCell ref="L73:L75"/>
    <mergeCell ref="G73:G75"/>
    <mergeCell ref="H73:H75"/>
    <mergeCell ref="I73:I75"/>
    <mergeCell ref="J73:J75"/>
    <mergeCell ref="C76:C78"/>
    <mergeCell ref="D76:D78"/>
    <mergeCell ref="E76:E78"/>
    <mergeCell ref="F76:F78"/>
    <mergeCell ref="C73:C75"/>
    <mergeCell ref="D73:D75"/>
    <mergeCell ref="E73:E75"/>
    <mergeCell ref="F73:F75"/>
    <mergeCell ref="B73:B75"/>
    <mergeCell ref="B76:B78"/>
    <mergeCell ref="K70:K72"/>
    <mergeCell ref="L70:L72"/>
    <mergeCell ref="G70:G72"/>
    <mergeCell ref="H70:H72"/>
    <mergeCell ref="I70:I72"/>
    <mergeCell ref="J67:J69"/>
    <mergeCell ref="K67:K69"/>
    <mergeCell ref="L67:L69"/>
    <mergeCell ref="G67:G69"/>
    <mergeCell ref="H67:H69"/>
    <mergeCell ref="J70:J72"/>
    <mergeCell ref="I67:I69"/>
    <mergeCell ref="C70:C72"/>
    <mergeCell ref="D70:D72"/>
    <mergeCell ref="E70:E72"/>
    <mergeCell ref="F70:F72"/>
    <mergeCell ref="C67:C69"/>
    <mergeCell ref="D67:D69"/>
    <mergeCell ref="E67:E69"/>
    <mergeCell ref="F67:F69"/>
    <mergeCell ref="B67:B69"/>
    <mergeCell ref="B70:B72"/>
    <mergeCell ref="K61:K63"/>
    <mergeCell ref="H61:H63"/>
    <mergeCell ref="G61:G63"/>
    <mergeCell ref="L61:L63"/>
    <mergeCell ref="I61:I63"/>
    <mergeCell ref="J61:J63"/>
    <mergeCell ref="L64:L66"/>
    <mergeCell ref="I64:I66"/>
    <mergeCell ref="J64:J66"/>
    <mergeCell ref="K64:K66"/>
    <mergeCell ref="H64:H66"/>
    <mergeCell ref="G64:G66"/>
    <mergeCell ref="F61:F63"/>
    <mergeCell ref="C64:C66"/>
    <mergeCell ref="D64:D66"/>
    <mergeCell ref="E64:E66"/>
    <mergeCell ref="F64:F66"/>
    <mergeCell ref="B61:B63"/>
    <mergeCell ref="B64:B66"/>
    <mergeCell ref="C61:C63"/>
    <mergeCell ref="D61:D63"/>
    <mergeCell ref="E61:E63"/>
    <mergeCell ref="K58:K60"/>
    <mergeCell ref="L58:L60"/>
    <mergeCell ref="G58:G60"/>
    <mergeCell ref="H58:H60"/>
    <mergeCell ref="I58:I60"/>
    <mergeCell ref="K55:K57"/>
    <mergeCell ref="L55:L57"/>
    <mergeCell ref="G55:G57"/>
    <mergeCell ref="H55:H57"/>
    <mergeCell ref="I55:I57"/>
    <mergeCell ref="J55:J57"/>
    <mergeCell ref="J58:J60"/>
    <mergeCell ref="C58:C60"/>
    <mergeCell ref="D58:D60"/>
    <mergeCell ref="E58:E60"/>
    <mergeCell ref="F58:F60"/>
    <mergeCell ref="C55:C57"/>
    <mergeCell ref="D55:D57"/>
    <mergeCell ref="E55:E57"/>
    <mergeCell ref="F55:F57"/>
    <mergeCell ref="B55:B57"/>
    <mergeCell ref="B58:B60"/>
    <mergeCell ref="C46:C48"/>
    <mergeCell ref="L46:L48"/>
    <mergeCell ref="I46:I48"/>
    <mergeCell ref="J46:J48"/>
    <mergeCell ref="K46:K48"/>
    <mergeCell ref="L52:L54"/>
    <mergeCell ref="H52:H54"/>
    <mergeCell ref="I52:I54"/>
    <mergeCell ref="J49:J51"/>
    <mergeCell ref="K49:K51"/>
    <mergeCell ref="H49:H51"/>
    <mergeCell ref="I49:I51"/>
    <mergeCell ref="L49:L51"/>
    <mergeCell ref="C52:C54"/>
    <mergeCell ref="D52:D54"/>
    <mergeCell ref="E52:E54"/>
    <mergeCell ref="F52:F54"/>
    <mergeCell ref="G52:G54"/>
    <mergeCell ref="C49:C51"/>
    <mergeCell ref="D49:D51"/>
    <mergeCell ref="E49:E51"/>
    <mergeCell ref="F49:F51"/>
    <mergeCell ref="G49:G51"/>
  </mergeCells>
  <phoneticPr fontId="40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S24"/>
  <sheetViews>
    <sheetView workbookViewId="0">
      <selection activeCell="H29" sqref="H29"/>
    </sheetView>
  </sheetViews>
  <sheetFormatPr defaultRowHeight="16.5"/>
  <sheetData>
    <row r="1" spans="1:45" ht="26.25">
      <c r="A1" s="2046" t="s">
        <v>1482</v>
      </c>
      <c r="B1" s="2047"/>
      <c r="C1" s="2047"/>
      <c r="D1" s="2047"/>
      <c r="E1" s="2047"/>
      <c r="F1" s="2047"/>
      <c r="G1" s="2047"/>
      <c r="H1" s="2047"/>
      <c r="I1" s="2047"/>
      <c r="J1" s="2047"/>
      <c r="K1" s="2047"/>
      <c r="L1" s="2047"/>
      <c r="M1" s="2047"/>
      <c r="N1" s="2047"/>
      <c r="O1" s="2047"/>
      <c r="P1" s="2047"/>
      <c r="Q1" s="2047"/>
      <c r="R1" s="2047"/>
      <c r="S1" s="2047"/>
      <c r="T1" s="1272"/>
      <c r="U1" s="1272"/>
      <c r="V1" s="1272"/>
      <c r="W1" s="1272"/>
      <c r="X1" s="1272"/>
      <c r="Y1" s="1272"/>
      <c r="Z1" s="1272"/>
      <c r="AA1" s="1272"/>
      <c r="AB1" s="1272"/>
      <c r="AC1" s="1272"/>
      <c r="AD1" s="1272"/>
      <c r="AE1" s="1272"/>
      <c r="AF1" s="1272"/>
      <c r="AG1" s="1272"/>
      <c r="AH1" s="1272"/>
      <c r="AI1" s="1272"/>
      <c r="AJ1" s="1272"/>
      <c r="AK1" s="1272"/>
      <c r="AL1" s="1272"/>
      <c r="AM1" s="1272"/>
      <c r="AN1" s="1272"/>
      <c r="AO1" s="1272"/>
      <c r="AP1" s="1272"/>
      <c r="AQ1" s="1272"/>
      <c r="AR1" s="1272"/>
      <c r="AS1" s="1272"/>
    </row>
    <row r="2" spans="1:45">
      <c r="A2" s="2048" t="s">
        <v>1592</v>
      </c>
      <c r="B2" s="2049"/>
      <c r="C2" s="2049"/>
      <c r="D2" s="2049"/>
      <c r="E2" s="2049"/>
      <c r="F2" s="2049"/>
      <c r="G2" s="2049"/>
      <c r="H2" s="2049"/>
      <c r="I2" s="2049"/>
      <c r="J2" s="2049"/>
      <c r="K2" s="2049"/>
      <c r="L2" s="2049"/>
      <c r="M2" s="2049"/>
      <c r="N2" s="2049"/>
      <c r="O2" s="2049"/>
      <c r="P2" s="2049"/>
      <c r="Q2" s="2049"/>
      <c r="R2" s="2049"/>
      <c r="S2" s="2049"/>
      <c r="T2" s="1272"/>
      <c r="U2" s="1272"/>
      <c r="V2" s="1272"/>
      <c r="W2" s="1272"/>
      <c r="X2" s="1272"/>
      <c r="Y2" s="1272"/>
      <c r="Z2" s="1272"/>
      <c r="AA2" s="1272"/>
      <c r="AB2" s="1272"/>
      <c r="AC2" s="1272"/>
      <c r="AD2" s="1272"/>
      <c r="AE2" s="1272"/>
      <c r="AF2" s="1272"/>
      <c r="AG2" s="1272"/>
      <c r="AH2" s="1272"/>
      <c r="AI2" s="1272"/>
      <c r="AJ2" s="1272"/>
      <c r="AK2" s="1272"/>
      <c r="AL2" s="1272"/>
      <c r="AM2" s="1272"/>
      <c r="AN2" s="1272"/>
      <c r="AO2" s="1272"/>
      <c r="AP2" s="1272"/>
      <c r="AQ2" s="1272"/>
      <c r="AR2" s="1272"/>
      <c r="AS2" s="1273" t="s">
        <v>294</v>
      </c>
    </row>
    <row r="3" spans="1:45">
      <c r="A3" s="2042" t="s">
        <v>334</v>
      </c>
      <c r="B3" s="2042" t="s">
        <v>1593</v>
      </c>
      <c r="C3" s="2042"/>
      <c r="D3" s="2042"/>
      <c r="E3" s="2042"/>
      <c r="F3" s="2042"/>
      <c r="G3" s="2042"/>
      <c r="H3" s="2042"/>
      <c r="I3" s="2042"/>
      <c r="J3" s="2042"/>
      <c r="K3" s="2042"/>
      <c r="L3" s="2042"/>
      <c r="M3" s="2042"/>
      <c r="N3" s="2042"/>
      <c r="O3" s="2042"/>
      <c r="P3" s="2042"/>
      <c r="Q3" s="2042"/>
      <c r="R3" s="2042"/>
      <c r="S3" s="2042"/>
      <c r="T3" s="2042"/>
      <c r="U3" s="2042"/>
      <c r="V3" s="2042"/>
      <c r="W3" s="2042"/>
      <c r="X3" s="2042"/>
      <c r="Y3" s="2042"/>
      <c r="Z3" s="2042"/>
      <c r="AA3" s="2042"/>
      <c r="AB3" s="2042"/>
      <c r="AC3" s="2042"/>
      <c r="AD3" s="2042"/>
      <c r="AE3" s="2042"/>
      <c r="AF3" s="2042"/>
      <c r="AG3" s="2042"/>
      <c r="AH3" s="2042"/>
      <c r="AI3" s="2042"/>
      <c r="AJ3" s="2042"/>
      <c r="AK3" s="2042"/>
      <c r="AL3" s="2042"/>
      <c r="AM3" s="2042"/>
      <c r="AN3" s="2042"/>
      <c r="AO3" s="2042"/>
      <c r="AP3" s="2042"/>
      <c r="AQ3" s="2042"/>
      <c r="AR3" s="2042"/>
      <c r="AS3" s="2042"/>
    </row>
    <row r="4" spans="1:45">
      <c r="A4" s="2042"/>
      <c r="B4" s="2042" t="s">
        <v>24</v>
      </c>
      <c r="C4" s="2043" t="s">
        <v>1594</v>
      </c>
      <c r="D4" s="2044"/>
      <c r="E4" s="2044"/>
      <c r="F4" s="2044"/>
      <c r="G4" s="2044"/>
      <c r="H4" s="2044"/>
      <c r="I4" s="2044"/>
      <c r="J4" s="2044"/>
      <c r="K4" s="2044"/>
      <c r="L4" s="2044"/>
      <c r="M4" s="2044"/>
      <c r="N4" s="2044"/>
      <c r="O4" s="2044"/>
      <c r="P4" s="2044"/>
      <c r="Q4" s="2045"/>
      <c r="R4" s="2042" t="s">
        <v>1595</v>
      </c>
      <c r="S4" s="2042"/>
      <c r="T4" s="2042"/>
      <c r="U4" s="2042"/>
      <c r="V4" s="2042"/>
      <c r="W4" s="2042"/>
      <c r="X4" s="2042"/>
      <c r="Y4" s="2042"/>
      <c r="Z4" s="2042"/>
      <c r="AA4" s="2042"/>
      <c r="AB4" s="2042"/>
      <c r="AC4" s="2042"/>
      <c r="AD4" s="2042"/>
      <c r="AE4" s="2042"/>
      <c r="AF4" s="2042"/>
      <c r="AG4" s="2042" t="s">
        <v>1596</v>
      </c>
      <c r="AH4" s="2042"/>
      <c r="AI4" s="2042"/>
      <c r="AJ4" s="2042"/>
      <c r="AK4" s="2042"/>
      <c r="AL4" s="2042"/>
      <c r="AM4" s="2042"/>
      <c r="AN4" s="2042"/>
      <c r="AO4" s="2042"/>
      <c r="AP4" s="2042"/>
      <c r="AQ4" s="2042"/>
      <c r="AR4" s="2042"/>
      <c r="AS4" s="2042"/>
    </row>
    <row r="5" spans="1:45">
      <c r="A5" s="2042"/>
      <c r="B5" s="2042"/>
      <c r="C5" s="2042" t="s">
        <v>810</v>
      </c>
      <c r="D5" s="2042" t="s">
        <v>1597</v>
      </c>
      <c r="E5" s="2042"/>
      <c r="F5" s="2042" t="s">
        <v>1598</v>
      </c>
      <c r="G5" s="2042"/>
      <c r="H5" s="2042" t="s">
        <v>1599</v>
      </c>
      <c r="I5" s="2042"/>
      <c r="J5" s="2042" t="s">
        <v>1600</v>
      </c>
      <c r="K5" s="2042"/>
      <c r="L5" s="2042" t="s">
        <v>1601</v>
      </c>
      <c r="M5" s="2042"/>
      <c r="N5" s="2042" t="s">
        <v>1602</v>
      </c>
      <c r="O5" s="2042"/>
      <c r="P5" s="2042" t="s">
        <v>1603</v>
      </c>
      <c r="Q5" s="2042"/>
      <c r="R5" s="2050" t="s">
        <v>810</v>
      </c>
      <c r="S5" s="2043" t="s">
        <v>1597</v>
      </c>
      <c r="T5" s="2045"/>
      <c r="U5" s="2043" t="s">
        <v>1598</v>
      </c>
      <c r="V5" s="2045"/>
      <c r="W5" s="2043" t="s">
        <v>1599</v>
      </c>
      <c r="X5" s="2045"/>
      <c r="Y5" s="2043" t="s">
        <v>1600</v>
      </c>
      <c r="Z5" s="2045"/>
      <c r="AA5" s="2043" t="s">
        <v>1601</v>
      </c>
      <c r="AB5" s="2045"/>
      <c r="AC5" s="2042" t="s">
        <v>1602</v>
      </c>
      <c r="AD5" s="2042"/>
      <c r="AE5" s="2042" t="s">
        <v>1603</v>
      </c>
      <c r="AF5" s="2042"/>
      <c r="AG5" s="2042" t="s">
        <v>810</v>
      </c>
      <c r="AH5" s="2042" t="s">
        <v>390</v>
      </c>
      <c r="AI5" s="2042"/>
      <c r="AJ5" s="2042" t="s">
        <v>391</v>
      </c>
      <c r="AK5" s="2042"/>
      <c r="AL5" s="2042" t="s">
        <v>392</v>
      </c>
      <c r="AM5" s="2042"/>
      <c r="AN5" s="2042" t="s">
        <v>435</v>
      </c>
      <c r="AO5" s="2042"/>
      <c r="AP5" s="2042" t="s">
        <v>436</v>
      </c>
      <c r="AQ5" s="2042"/>
      <c r="AR5" s="2042" t="s">
        <v>1489</v>
      </c>
      <c r="AS5" s="2042"/>
    </row>
    <row r="6" spans="1:45">
      <c r="A6" s="2042"/>
      <c r="B6" s="2042"/>
      <c r="C6" s="2042"/>
      <c r="D6" s="1274" t="s">
        <v>49</v>
      </c>
      <c r="E6" s="1274" t="s">
        <v>228</v>
      </c>
      <c r="F6" s="1274" t="s">
        <v>49</v>
      </c>
      <c r="G6" s="1274" t="s">
        <v>228</v>
      </c>
      <c r="H6" s="1274" t="s">
        <v>49</v>
      </c>
      <c r="I6" s="1274" t="s">
        <v>228</v>
      </c>
      <c r="J6" s="1274" t="s">
        <v>49</v>
      </c>
      <c r="K6" s="1274" t="s">
        <v>228</v>
      </c>
      <c r="L6" s="1274" t="s">
        <v>49</v>
      </c>
      <c r="M6" s="1274" t="s">
        <v>228</v>
      </c>
      <c r="N6" s="1274" t="s">
        <v>49</v>
      </c>
      <c r="O6" s="1274" t="s">
        <v>228</v>
      </c>
      <c r="P6" s="1274" t="s">
        <v>49</v>
      </c>
      <c r="Q6" s="1274" t="s">
        <v>228</v>
      </c>
      <c r="R6" s="2051"/>
      <c r="S6" s="1274" t="s">
        <v>49</v>
      </c>
      <c r="T6" s="1274" t="s">
        <v>228</v>
      </c>
      <c r="U6" s="1274" t="s">
        <v>49</v>
      </c>
      <c r="V6" s="1274" t="s">
        <v>228</v>
      </c>
      <c r="W6" s="1274" t="s">
        <v>49</v>
      </c>
      <c r="X6" s="1274" t="s">
        <v>228</v>
      </c>
      <c r="Y6" s="1274" t="s">
        <v>49</v>
      </c>
      <c r="Z6" s="1274" t="s">
        <v>228</v>
      </c>
      <c r="AA6" s="1274" t="s">
        <v>49</v>
      </c>
      <c r="AB6" s="1274" t="s">
        <v>228</v>
      </c>
      <c r="AC6" s="1274" t="s">
        <v>49</v>
      </c>
      <c r="AD6" s="1274" t="s">
        <v>228</v>
      </c>
      <c r="AE6" s="1274" t="s">
        <v>49</v>
      </c>
      <c r="AF6" s="1274" t="s">
        <v>228</v>
      </c>
      <c r="AG6" s="2042"/>
      <c r="AH6" s="1274" t="s">
        <v>49</v>
      </c>
      <c r="AI6" s="1274" t="s">
        <v>228</v>
      </c>
      <c r="AJ6" s="1274" t="s">
        <v>49</v>
      </c>
      <c r="AK6" s="1274" t="s">
        <v>228</v>
      </c>
      <c r="AL6" s="1274" t="s">
        <v>49</v>
      </c>
      <c r="AM6" s="1274" t="s">
        <v>228</v>
      </c>
      <c r="AN6" s="1274" t="s">
        <v>49</v>
      </c>
      <c r="AO6" s="1274" t="s">
        <v>228</v>
      </c>
      <c r="AP6" s="1274" t="s">
        <v>49</v>
      </c>
      <c r="AQ6" s="1274" t="s">
        <v>228</v>
      </c>
      <c r="AR6" s="1274" t="s">
        <v>49</v>
      </c>
      <c r="AS6" s="1274" t="s">
        <v>228</v>
      </c>
    </row>
    <row r="7" spans="1:45">
      <c r="A7" s="1275" t="s">
        <v>1508</v>
      </c>
      <c r="B7" s="1277">
        <v>1060484</v>
      </c>
      <c r="C7" s="1277">
        <v>1053071</v>
      </c>
      <c r="D7" s="1277">
        <v>196099</v>
      </c>
      <c r="E7" s="1277">
        <v>186228</v>
      </c>
      <c r="F7" s="1277">
        <v>176253</v>
      </c>
      <c r="G7" s="1277">
        <v>169189</v>
      </c>
      <c r="H7" s="1277">
        <v>73451</v>
      </c>
      <c r="I7" s="1277">
        <v>70497</v>
      </c>
      <c r="J7" s="1277">
        <v>32097</v>
      </c>
      <c r="K7" s="1277">
        <v>30429</v>
      </c>
      <c r="L7" s="1277">
        <v>19878</v>
      </c>
      <c r="M7" s="1277">
        <v>18099</v>
      </c>
      <c r="N7" s="1277">
        <v>20789</v>
      </c>
      <c r="O7" s="1277">
        <v>19348</v>
      </c>
      <c r="P7" s="1277">
        <v>21122</v>
      </c>
      <c r="Q7" s="1277">
        <v>19592</v>
      </c>
      <c r="R7" s="1277">
        <v>2112</v>
      </c>
      <c r="S7" s="1277">
        <v>4</v>
      </c>
      <c r="T7" s="1277">
        <v>2</v>
      </c>
      <c r="U7" s="1277">
        <v>114</v>
      </c>
      <c r="V7" s="1277">
        <v>86</v>
      </c>
      <c r="W7" s="1277">
        <v>303</v>
      </c>
      <c r="X7" s="1277">
        <v>257</v>
      </c>
      <c r="Y7" s="1277">
        <v>307</v>
      </c>
      <c r="Z7" s="1277">
        <v>228</v>
      </c>
      <c r="AA7" s="1277">
        <v>205</v>
      </c>
      <c r="AB7" s="1277">
        <v>130</v>
      </c>
      <c r="AC7" s="1277">
        <v>153</v>
      </c>
      <c r="AD7" s="1277">
        <v>108</v>
      </c>
      <c r="AE7" s="1277">
        <v>130</v>
      </c>
      <c r="AF7" s="1277">
        <v>85</v>
      </c>
      <c r="AG7" s="1277">
        <v>5301</v>
      </c>
      <c r="AH7" s="1277">
        <v>1709</v>
      </c>
      <c r="AI7" s="1277">
        <v>1543</v>
      </c>
      <c r="AJ7" s="1277">
        <v>708</v>
      </c>
      <c r="AK7" s="1277">
        <v>602</v>
      </c>
      <c r="AL7" s="1277">
        <v>300</v>
      </c>
      <c r="AM7" s="1277">
        <v>241</v>
      </c>
      <c r="AN7" s="1277">
        <v>54</v>
      </c>
      <c r="AO7" s="1277">
        <v>49</v>
      </c>
      <c r="AP7" s="1277">
        <v>22</v>
      </c>
      <c r="AQ7" s="1277">
        <v>26</v>
      </c>
      <c r="AR7" s="1277">
        <v>27</v>
      </c>
      <c r="AS7" s="1277">
        <v>20</v>
      </c>
    </row>
    <row r="8" spans="1:45">
      <c r="A8" s="1275" t="s">
        <v>1604</v>
      </c>
      <c r="B8" s="1277">
        <v>228427</v>
      </c>
      <c r="C8" s="1277">
        <v>228003</v>
      </c>
      <c r="D8" s="1278">
        <v>37398</v>
      </c>
      <c r="E8" s="1278">
        <v>35243</v>
      </c>
      <c r="F8" s="1278">
        <v>34356</v>
      </c>
      <c r="G8" s="1278">
        <v>32651</v>
      </c>
      <c r="H8" s="1278">
        <v>15646</v>
      </c>
      <c r="I8" s="1278">
        <v>15110</v>
      </c>
      <c r="J8" s="1278">
        <v>8646</v>
      </c>
      <c r="K8" s="1278">
        <v>8163</v>
      </c>
      <c r="L8" s="1278">
        <v>6279</v>
      </c>
      <c r="M8" s="1278">
        <v>5731</v>
      </c>
      <c r="N8" s="1278">
        <v>7160</v>
      </c>
      <c r="O8" s="1278">
        <v>6547</v>
      </c>
      <c r="P8" s="1278">
        <v>7725</v>
      </c>
      <c r="Q8" s="1278">
        <v>7348</v>
      </c>
      <c r="R8" s="1277">
        <v>423</v>
      </c>
      <c r="S8" s="1278">
        <v>2</v>
      </c>
      <c r="T8" s="1278">
        <v>1</v>
      </c>
      <c r="U8" s="1278">
        <v>14</v>
      </c>
      <c r="V8" s="1278">
        <v>14</v>
      </c>
      <c r="W8" s="1278">
        <v>58</v>
      </c>
      <c r="X8" s="1278">
        <v>45</v>
      </c>
      <c r="Y8" s="1278">
        <v>56</v>
      </c>
      <c r="Z8" s="1276">
        <v>48</v>
      </c>
      <c r="AA8" s="1278">
        <v>38</v>
      </c>
      <c r="AB8" s="1278">
        <v>29</v>
      </c>
      <c r="AC8" s="1278">
        <v>45</v>
      </c>
      <c r="AD8" s="1278">
        <v>23</v>
      </c>
      <c r="AE8" s="1278">
        <v>36</v>
      </c>
      <c r="AF8" s="1278">
        <v>14</v>
      </c>
      <c r="AG8" s="1277">
        <v>1</v>
      </c>
      <c r="AH8" s="1277">
        <v>1</v>
      </c>
      <c r="AI8" s="1277">
        <v>0</v>
      </c>
      <c r="AJ8" s="1277">
        <v>0</v>
      </c>
      <c r="AK8" s="1277">
        <v>0</v>
      </c>
      <c r="AL8" s="1277">
        <v>0</v>
      </c>
      <c r="AM8" s="1277">
        <v>0</v>
      </c>
      <c r="AN8" s="1277">
        <v>0</v>
      </c>
      <c r="AO8" s="1277">
        <v>0</v>
      </c>
      <c r="AP8" s="1277">
        <v>0</v>
      </c>
      <c r="AQ8" s="1277">
        <v>0</v>
      </c>
      <c r="AR8" s="1277">
        <v>0</v>
      </c>
      <c r="AS8" s="1277">
        <v>0</v>
      </c>
    </row>
    <row r="9" spans="1:45">
      <c r="A9" s="1275" t="s">
        <v>1605</v>
      </c>
      <c r="B9" s="1277">
        <v>66173</v>
      </c>
      <c r="C9" s="1277">
        <v>66001</v>
      </c>
      <c r="D9" s="1278">
        <v>11969</v>
      </c>
      <c r="E9" s="1278">
        <v>11279</v>
      </c>
      <c r="F9" s="1278">
        <v>11530</v>
      </c>
      <c r="G9" s="1278">
        <v>10963</v>
      </c>
      <c r="H9" s="1278">
        <v>4913</v>
      </c>
      <c r="I9" s="1278">
        <v>4868</v>
      </c>
      <c r="J9" s="1278">
        <v>1920</v>
      </c>
      <c r="K9" s="1278">
        <v>1826</v>
      </c>
      <c r="L9" s="1278">
        <v>1139</v>
      </c>
      <c r="M9" s="1278">
        <v>1036</v>
      </c>
      <c r="N9" s="1278">
        <v>1136</v>
      </c>
      <c r="O9" s="1278">
        <v>1088</v>
      </c>
      <c r="P9" s="1278">
        <v>1222</v>
      </c>
      <c r="Q9" s="1278">
        <v>1112</v>
      </c>
      <c r="R9" s="1277">
        <v>163</v>
      </c>
      <c r="S9" s="1276">
        <v>0</v>
      </c>
      <c r="T9" s="1278">
        <v>0</v>
      </c>
      <c r="U9" s="1278">
        <v>15</v>
      </c>
      <c r="V9" s="1276">
        <v>11</v>
      </c>
      <c r="W9" s="1278">
        <v>39</v>
      </c>
      <c r="X9" s="1278">
        <v>24</v>
      </c>
      <c r="Y9" s="1278">
        <v>24</v>
      </c>
      <c r="Z9" s="1278">
        <v>10</v>
      </c>
      <c r="AA9" s="1278">
        <v>12</v>
      </c>
      <c r="AB9" s="1276">
        <v>4</v>
      </c>
      <c r="AC9" s="1278">
        <v>5</v>
      </c>
      <c r="AD9" s="1278">
        <v>8</v>
      </c>
      <c r="AE9" s="1278">
        <v>6</v>
      </c>
      <c r="AF9" s="1278">
        <v>5</v>
      </c>
      <c r="AG9" s="1277">
        <v>9</v>
      </c>
      <c r="AH9" s="1278">
        <v>5</v>
      </c>
      <c r="AI9" s="1277">
        <v>0</v>
      </c>
      <c r="AJ9" s="1277">
        <v>1</v>
      </c>
      <c r="AK9" s="1278">
        <v>2</v>
      </c>
      <c r="AL9" s="1278">
        <v>1</v>
      </c>
      <c r="AM9" s="1278">
        <v>0</v>
      </c>
      <c r="AN9" s="1277">
        <v>0</v>
      </c>
      <c r="AO9" s="1277">
        <v>0</v>
      </c>
      <c r="AP9" s="1277">
        <v>0</v>
      </c>
      <c r="AQ9" s="1278">
        <v>0</v>
      </c>
      <c r="AR9" s="1277">
        <v>0</v>
      </c>
      <c r="AS9" s="1277">
        <v>0</v>
      </c>
    </row>
    <row r="10" spans="1:45">
      <c r="A10" s="1275" t="s">
        <v>1606</v>
      </c>
      <c r="B10" s="1277">
        <v>47008</v>
      </c>
      <c r="C10" s="1277">
        <v>46874</v>
      </c>
      <c r="D10" s="1278">
        <v>8819</v>
      </c>
      <c r="E10" s="1278">
        <v>8530</v>
      </c>
      <c r="F10" s="1278">
        <v>8561</v>
      </c>
      <c r="G10" s="1278">
        <v>8198</v>
      </c>
      <c r="H10" s="1278">
        <v>3538</v>
      </c>
      <c r="I10" s="1278">
        <v>3346</v>
      </c>
      <c r="J10" s="1278">
        <v>1107</v>
      </c>
      <c r="K10" s="1278">
        <v>1037</v>
      </c>
      <c r="L10" s="1278">
        <v>609</v>
      </c>
      <c r="M10" s="1278">
        <v>566</v>
      </c>
      <c r="N10" s="1278">
        <v>650</v>
      </c>
      <c r="O10" s="1278">
        <v>597</v>
      </c>
      <c r="P10" s="1278">
        <v>693</v>
      </c>
      <c r="Q10" s="1278">
        <v>623</v>
      </c>
      <c r="R10" s="1277">
        <v>99</v>
      </c>
      <c r="S10" s="1276">
        <v>0</v>
      </c>
      <c r="T10" s="1278">
        <v>0</v>
      </c>
      <c r="U10" s="1278">
        <v>9</v>
      </c>
      <c r="V10" s="1278">
        <v>8</v>
      </c>
      <c r="W10" s="1278">
        <v>14</v>
      </c>
      <c r="X10" s="1278">
        <v>14</v>
      </c>
      <c r="Y10" s="1278">
        <v>19</v>
      </c>
      <c r="Z10" s="1276">
        <v>4</v>
      </c>
      <c r="AA10" s="1278">
        <v>7</v>
      </c>
      <c r="AB10" s="1278">
        <v>4</v>
      </c>
      <c r="AC10" s="1278">
        <v>6</v>
      </c>
      <c r="AD10" s="1278">
        <v>4</v>
      </c>
      <c r="AE10" s="1278">
        <v>4</v>
      </c>
      <c r="AF10" s="1278">
        <v>6</v>
      </c>
      <c r="AG10" s="1277">
        <v>35</v>
      </c>
      <c r="AH10" s="1278">
        <v>9</v>
      </c>
      <c r="AI10" s="1278">
        <v>12</v>
      </c>
      <c r="AJ10" s="1278">
        <v>4</v>
      </c>
      <c r="AK10" s="1278">
        <v>6</v>
      </c>
      <c r="AL10" s="1278">
        <v>1</v>
      </c>
      <c r="AM10" s="1278">
        <v>0</v>
      </c>
      <c r="AN10" s="1278">
        <v>1</v>
      </c>
      <c r="AO10" s="1277">
        <v>0</v>
      </c>
      <c r="AP10" s="1277">
        <v>0</v>
      </c>
      <c r="AQ10" s="1277">
        <v>0</v>
      </c>
      <c r="AR10" s="1278">
        <v>1</v>
      </c>
      <c r="AS10" s="1278">
        <v>1</v>
      </c>
    </row>
    <row r="11" spans="1:45">
      <c r="A11" s="1275" t="s">
        <v>1607</v>
      </c>
      <c r="B11" s="1277">
        <v>64362</v>
      </c>
      <c r="C11" s="1277">
        <v>64156</v>
      </c>
      <c r="D11" s="1278">
        <v>11658</v>
      </c>
      <c r="E11" s="1278">
        <v>11314</v>
      </c>
      <c r="F11" s="1278">
        <v>10832</v>
      </c>
      <c r="G11" s="1278">
        <v>10549</v>
      </c>
      <c r="H11" s="1278">
        <v>5028</v>
      </c>
      <c r="I11" s="1278">
        <v>4702</v>
      </c>
      <c r="J11" s="1278">
        <v>2074</v>
      </c>
      <c r="K11" s="1278">
        <v>1952</v>
      </c>
      <c r="L11" s="1278">
        <v>1165</v>
      </c>
      <c r="M11" s="1278">
        <v>975</v>
      </c>
      <c r="N11" s="1278">
        <v>1086</v>
      </c>
      <c r="O11" s="1278">
        <v>947</v>
      </c>
      <c r="P11" s="1278">
        <v>1018</v>
      </c>
      <c r="Q11" s="1278">
        <v>856</v>
      </c>
      <c r="R11" s="1277">
        <v>158</v>
      </c>
      <c r="S11" s="1277">
        <v>0</v>
      </c>
      <c r="T11" s="1277">
        <v>0</v>
      </c>
      <c r="U11" s="1278">
        <v>4</v>
      </c>
      <c r="V11" s="1278">
        <v>5</v>
      </c>
      <c r="W11" s="1278">
        <v>18</v>
      </c>
      <c r="X11" s="1278">
        <v>15</v>
      </c>
      <c r="Y11" s="1278">
        <v>21</v>
      </c>
      <c r="Z11" s="1276">
        <v>18</v>
      </c>
      <c r="AA11" s="1278">
        <v>15</v>
      </c>
      <c r="AB11" s="1278">
        <v>11</v>
      </c>
      <c r="AC11" s="1278">
        <v>12</v>
      </c>
      <c r="AD11" s="1278">
        <v>15</v>
      </c>
      <c r="AE11" s="1278">
        <v>13</v>
      </c>
      <c r="AF11" s="1278">
        <v>11</v>
      </c>
      <c r="AG11" s="1277">
        <v>48</v>
      </c>
      <c r="AH11" s="1278">
        <v>19</v>
      </c>
      <c r="AI11" s="1278">
        <v>7</v>
      </c>
      <c r="AJ11" s="1278">
        <v>11</v>
      </c>
      <c r="AK11" s="1278">
        <v>4</v>
      </c>
      <c r="AL11" s="1278">
        <v>4</v>
      </c>
      <c r="AM11" s="1278">
        <v>1</v>
      </c>
      <c r="AN11" s="1278">
        <v>0</v>
      </c>
      <c r="AO11" s="1278">
        <v>1</v>
      </c>
      <c r="AP11" s="1277">
        <v>0</v>
      </c>
      <c r="AQ11" s="1277">
        <v>1</v>
      </c>
      <c r="AR11" s="1277">
        <v>0</v>
      </c>
      <c r="AS11" s="1278">
        <v>0</v>
      </c>
    </row>
    <row r="12" spans="1:45">
      <c r="A12" s="1275" t="s">
        <v>1608</v>
      </c>
      <c r="B12" s="1277">
        <v>28491</v>
      </c>
      <c r="C12" s="1277">
        <v>28442</v>
      </c>
      <c r="D12" s="1278">
        <v>5702</v>
      </c>
      <c r="E12" s="1278">
        <v>5362</v>
      </c>
      <c r="F12" s="1278">
        <v>5109</v>
      </c>
      <c r="G12" s="1278">
        <v>4773</v>
      </c>
      <c r="H12" s="1278">
        <v>2023</v>
      </c>
      <c r="I12" s="1278">
        <v>1906</v>
      </c>
      <c r="J12" s="1278">
        <v>839</v>
      </c>
      <c r="K12" s="1278">
        <v>791</v>
      </c>
      <c r="L12" s="1278">
        <v>298</v>
      </c>
      <c r="M12" s="1278">
        <v>318</v>
      </c>
      <c r="N12" s="1278">
        <v>316</v>
      </c>
      <c r="O12" s="1278">
        <v>310</v>
      </c>
      <c r="P12" s="1278">
        <v>362</v>
      </c>
      <c r="Q12" s="1278">
        <v>333</v>
      </c>
      <c r="R12" s="1277">
        <v>46</v>
      </c>
      <c r="S12" s="1277">
        <v>0</v>
      </c>
      <c r="T12" s="1277">
        <v>0</v>
      </c>
      <c r="U12" s="1278">
        <v>5</v>
      </c>
      <c r="V12" s="1278">
        <v>3</v>
      </c>
      <c r="W12" s="1278">
        <v>6</v>
      </c>
      <c r="X12" s="1278">
        <v>9</v>
      </c>
      <c r="Y12" s="1278">
        <v>5</v>
      </c>
      <c r="Z12" s="1276">
        <v>4</v>
      </c>
      <c r="AA12" s="1278">
        <v>7</v>
      </c>
      <c r="AB12" s="1278">
        <v>1</v>
      </c>
      <c r="AC12" s="1278">
        <v>4</v>
      </c>
      <c r="AD12" s="1278">
        <v>1</v>
      </c>
      <c r="AE12" s="1278">
        <v>0</v>
      </c>
      <c r="AF12" s="1278">
        <v>1</v>
      </c>
      <c r="AG12" s="1277">
        <v>3</v>
      </c>
      <c r="AH12" s="1278">
        <v>1</v>
      </c>
      <c r="AI12" s="1277">
        <v>1</v>
      </c>
      <c r="AJ12" s="1278">
        <v>1</v>
      </c>
      <c r="AK12" s="1278">
        <v>0</v>
      </c>
      <c r="AL12" s="1278">
        <v>0</v>
      </c>
      <c r="AM12" s="1278">
        <v>0</v>
      </c>
      <c r="AN12" s="1278">
        <v>0</v>
      </c>
      <c r="AO12" s="1278">
        <v>0</v>
      </c>
      <c r="AP12" s="1278">
        <v>0</v>
      </c>
      <c r="AQ12" s="1278">
        <v>0</v>
      </c>
      <c r="AR12" s="1278">
        <v>0</v>
      </c>
      <c r="AS12" s="1278">
        <v>0</v>
      </c>
    </row>
    <row r="13" spans="1:45">
      <c r="A13" s="1275" t="s">
        <v>1609</v>
      </c>
      <c r="B13" s="1277">
        <v>32181</v>
      </c>
      <c r="C13" s="1277">
        <v>32102</v>
      </c>
      <c r="D13" s="1278">
        <v>6284</v>
      </c>
      <c r="E13" s="1278">
        <v>6112</v>
      </c>
      <c r="F13" s="1278">
        <v>5392</v>
      </c>
      <c r="G13" s="1278">
        <v>5182</v>
      </c>
      <c r="H13" s="1278">
        <v>2127</v>
      </c>
      <c r="I13" s="1278">
        <v>1989</v>
      </c>
      <c r="J13" s="1278">
        <v>843</v>
      </c>
      <c r="K13" s="1278">
        <v>793</v>
      </c>
      <c r="L13" s="1278">
        <v>540</v>
      </c>
      <c r="M13" s="1278">
        <v>493</v>
      </c>
      <c r="N13" s="1278">
        <v>611</v>
      </c>
      <c r="O13" s="1278">
        <v>522</v>
      </c>
      <c r="P13" s="1278">
        <v>628</v>
      </c>
      <c r="Q13" s="1278">
        <v>586</v>
      </c>
      <c r="R13" s="1277">
        <v>79</v>
      </c>
      <c r="S13" s="1277">
        <v>1</v>
      </c>
      <c r="T13" s="1276">
        <v>1</v>
      </c>
      <c r="U13" s="1278">
        <v>4</v>
      </c>
      <c r="V13" s="1278">
        <v>2</v>
      </c>
      <c r="W13" s="1278">
        <v>9</v>
      </c>
      <c r="X13" s="1278">
        <v>6</v>
      </c>
      <c r="Y13" s="1278">
        <v>14</v>
      </c>
      <c r="Z13" s="1276">
        <v>8</v>
      </c>
      <c r="AA13" s="1278">
        <v>10</v>
      </c>
      <c r="AB13" s="1278">
        <v>6</v>
      </c>
      <c r="AC13" s="1278">
        <v>4</v>
      </c>
      <c r="AD13" s="1278">
        <v>2</v>
      </c>
      <c r="AE13" s="1278">
        <v>9</v>
      </c>
      <c r="AF13" s="1278">
        <v>3</v>
      </c>
      <c r="AG13" s="1277">
        <v>0</v>
      </c>
      <c r="AH13" s="1277">
        <v>0</v>
      </c>
      <c r="AI13" s="1277">
        <v>0</v>
      </c>
      <c r="AJ13" s="1277">
        <v>0</v>
      </c>
      <c r="AK13" s="1277">
        <v>0</v>
      </c>
      <c r="AL13" s="1277">
        <v>0</v>
      </c>
      <c r="AM13" s="1277">
        <v>0</v>
      </c>
      <c r="AN13" s="1277">
        <v>0</v>
      </c>
      <c r="AO13" s="1277">
        <v>0</v>
      </c>
      <c r="AP13" s="1277">
        <v>0</v>
      </c>
      <c r="AQ13" s="1277">
        <v>0</v>
      </c>
      <c r="AR13" s="1277">
        <v>0</v>
      </c>
      <c r="AS13" s="1277">
        <v>0</v>
      </c>
    </row>
    <row r="14" spans="1:45">
      <c r="A14" s="1275" t="s">
        <v>1610</v>
      </c>
      <c r="B14" s="1277">
        <v>27232</v>
      </c>
      <c r="C14" s="1277">
        <v>27177</v>
      </c>
      <c r="D14" s="1278">
        <v>5186</v>
      </c>
      <c r="E14" s="1278">
        <v>5058</v>
      </c>
      <c r="F14" s="1278">
        <v>4845</v>
      </c>
      <c r="G14" s="1278">
        <v>4713</v>
      </c>
      <c r="H14" s="1278">
        <v>1829</v>
      </c>
      <c r="I14" s="1278">
        <v>1673</v>
      </c>
      <c r="J14" s="1278">
        <v>567</v>
      </c>
      <c r="K14" s="1278">
        <v>549</v>
      </c>
      <c r="L14" s="1278">
        <v>462</v>
      </c>
      <c r="M14" s="1278">
        <v>413</v>
      </c>
      <c r="N14" s="1278">
        <v>486</v>
      </c>
      <c r="O14" s="1278">
        <v>497</v>
      </c>
      <c r="P14" s="1278">
        <v>472</v>
      </c>
      <c r="Q14" s="1278">
        <v>427</v>
      </c>
      <c r="R14" s="1277">
        <v>31</v>
      </c>
      <c r="S14" s="1277">
        <v>0</v>
      </c>
      <c r="T14" s="1277">
        <v>0</v>
      </c>
      <c r="U14" s="1278">
        <v>3</v>
      </c>
      <c r="V14" s="1278">
        <v>0</v>
      </c>
      <c r="W14" s="1278">
        <v>4</v>
      </c>
      <c r="X14" s="1278">
        <v>6</v>
      </c>
      <c r="Y14" s="1278">
        <v>4</v>
      </c>
      <c r="Z14" s="1276">
        <v>2</v>
      </c>
      <c r="AA14" s="1278">
        <v>6</v>
      </c>
      <c r="AB14" s="1278">
        <v>1</v>
      </c>
      <c r="AC14" s="1277">
        <v>1</v>
      </c>
      <c r="AD14" s="1278">
        <v>1</v>
      </c>
      <c r="AE14" s="1278">
        <v>0</v>
      </c>
      <c r="AF14" s="1277">
        <v>3</v>
      </c>
      <c r="AG14" s="1277">
        <v>24</v>
      </c>
      <c r="AH14" s="1278">
        <v>7</v>
      </c>
      <c r="AI14" s="1278">
        <v>6</v>
      </c>
      <c r="AJ14" s="1278">
        <v>2</v>
      </c>
      <c r="AK14" s="1278">
        <v>3</v>
      </c>
      <c r="AL14" s="1278">
        <v>3</v>
      </c>
      <c r="AM14" s="1278">
        <v>2</v>
      </c>
      <c r="AN14" s="1278">
        <v>0</v>
      </c>
      <c r="AO14" s="1278">
        <v>0</v>
      </c>
      <c r="AP14" s="1278">
        <v>0</v>
      </c>
      <c r="AQ14" s="1278">
        <v>0</v>
      </c>
      <c r="AR14" s="1278">
        <v>1</v>
      </c>
      <c r="AS14" s="1278">
        <v>0</v>
      </c>
    </row>
    <row r="15" spans="1:45">
      <c r="A15" s="1275" t="s">
        <v>1473</v>
      </c>
      <c r="B15" s="1277">
        <v>2475</v>
      </c>
      <c r="C15" s="1277">
        <v>2457</v>
      </c>
      <c r="D15" s="1278">
        <v>495</v>
      </c>
      <c r="E15" s="1278">
        <v>506</v>
      </c>
      <c r="F15" s="1278">
        <v>469</v>
      </c>
      <c r="G15" s="1278">
        <v>415</v>
      </c>
      <c r="H15" s="1278">
        <v>159</v>
      </c>
      <c r="I15" s="1278">
        <v>168</v>
      </c>
      <c r="J15" s="1278">
        <v>66</v>
      </c>
      <c r="K15" s="1278">
        <v>62</v>
      </c>
      <c r="L15" s="1278">
        <v>26</v>
      </c>
      <c r="M15" s="1278">
        <v>29</v>
      </c>
      <c r="N15" s="1278">
        <v>13</v>
      </c>
      <c r="O15" s="1278">
        <v>22</v>
      </c>
      <c r="P15" s="1278">
        <v>14</v>
      </c>
      <c r="Q15" s="1278">
        <v>13</v>
      </c>
      <c r="R15" s="1277">
        <v>5</v>
      </c>
      <c r="S15" s="1277">
        <v>0</v>
      </c>
      <c r="T15" s="1277">
        <v>0</v>
      </c>
      <c r="U15" s="1277">
        <v>0</v>
      </c>
      <c r="V15" s="1278">
        <v>0</v>
      </c>
      <c r="W15" s="1278">
        <v>0</v>
      </c>
      <c r="X15" s="1277">
        <v>1</v>
      </c>
      <c r="Y15" s="1277">
        <v>1</v>
      </c>
      <c r="Z15" s="1276">
        <v>1</v>
      </c>
      <c r="AA15" s="1277">
        <v>1</v>
      </c>
      <c r="AB15" s="1277">
        <v>1</v>
      </c>
      <c r="AC15" s="1277">
        <v>0</v>
      </c>
      <c r="AD15" s="1277">
        <v>0</v>
      </c>
      <c r="AE15" s="1277">
        <v>0</v>
      </c>
      <c r="AF15" s="1277">
        <v>0</v>
      </c>
      <c r="AG15" s="1277">
        <v>13</v>
      </c>
      <c r="AH15" s="1278">
        <v>5</v>
      </c>
      <c r="AI15" s="1278">
        <v>1</v>
      </c>
      <c r="AJ15" s="1278">
        <v>0</v>
      </c>
      <c r="AK15" s="1278">
        <v>3</v>
      </c>
      <c r="AL15" s="1277">
        <v>1</v>
      </c>
      <c r="AM15" s="1278">
        <v>2</v>
      </c>
      <c r="AN15" s="1277">
        <v>0</v>
      </c>
      <c r="AO15" s="1278">
        <v>1</v>
      </c>
      <c r="AP15" s="1278">
        <v>0</v>
      </c>
      <c r="AQ15" s="1278">
        <v>0</v>
      </c>
      <c r="AR15" s="1278">
        <v>0</v>
      </c>
      <c r="AS15" s="1278">
        <v>0</v>
      </c>
    </row>
    <row r="16" spans="1:45">
      <c r="A16" s="1275" t="s">
        <v>1611</v>
      </c>
      <c r="B16" s="1277">
        <v>282710</v>
      </c>
      <c r="C16" s="1277">
        <v>281699</v>
      </c>
      <c r="D16" s="1278">
        <v>50293</v>
      </c>
      <c r="E16" s="1278">
        <v>47732</v>
      </c>
      <c r="F16" s="1278">
        <v>45388</v>
      </c>
      <c r="G16" s="1278">
        <v>43810</v>
      </c>
      <c r="H16" s="1278">
        <v>19675</v>
      </c>
      <c r="I16" s="1278">
        <v>19056</v>
      </c>
      <c r="J16" s="1278">
        <v>9626</v>
      </c>
      <c r="K16" s="1278">
        <v>9076</v>
      </c>
      <c r="L16" s="1278">
        <v>6338</v>
      </c>
      <c r="M16" s="1278">
        <v>5678</v>
      </c>
      <c r="N16" s="1278">
        <v>6608</v>
      </c>
      <c r="O16" s="1278">
        <v>6162</v>
      </c>
      <c r="P16" s="1278">
        <v>6418</v>
      </c>
      <c r="Q16" s="1278">
        <v>5839</v>
      </c>
      <c r="R16" s="1277">
        <v>606</v>
      </c>
      <c r="S16" s="1278">
        <v>1</v>
      </c>
      <c r="T16" s="1278">
        <v>0</v>
      </c>
      <c r="U16" s="1278">
        <v>26</v>
      </c>
      <c r="V16" s="1278">
        <v>21</v>
      </c>
      <c r="W16" s="1278">
        <v>77</v>
      </c>
      <c r="X16" s="1278">
        <v>70</v>
      </c>
      <c r="Y16" s="1278">
        <v>103</v>
      </c>
      <c r="Z16" s="1276">
        <v>67</v>
      </c>
      <c r="AA16" s="1278">
        <v>65</v>
      </c>
      <c r="AB16" s="1278">
        <v>43</v>
      </c>
      <c r="AC16" s="1278">
        <v>42</v>
      </c>
      <c r="AD16" s="1278">
        <v>34</v>
      </c>
      <c r="AE16" s="1278">
        <v>32</v>
      </c>
      <c r="AF16" s="1278">
        <v>25</v>
      </c>
      <c r="AG16" s="1277">
        <v>405</v>
      </c>
      <c r="AH16" s="1278">
        <v>113</v>
      </c>
      <c r="AI16" s="1278">
        <v>117</v>
      </c>
      <c r="AJ16" s="1278">
        <v>52</v>
      </c>
      <c r="AK16" s="1278">
        <v>57</v>
      </c>
      <c r="AL16" s="1278">
        <v>23</v>
      </c>
      <c r="AM16" s="1278">
        <v>24</v>
      </c>
      <c r="AN16" s="1278">
        <v>5</v>
      </c>
      <c r="AO16" s="1278">
        <v>4</v>
      </c>
      <c r="AP16" s="1278">
        <v>1</v>
      </c>
      <c r="AQ16" s="1278">
        <v>2</v>
      </c>
      <c r="AR16" s="1278">
        <v>4</v>
      </c>
      <c r="AS16" s="1278">
        <v>3</v>
      </c>
    </row>
    <row r="17" spans="1:45">
      <c r="A17" s="1275" t="s">
        <v>1612</v>
      </c>
      <c r="B17" s="1277">
        <v>24786</v>
      </c>
      <c r="C17" s="1277">
        <v>24469</v>
      </c>
      <c r="D17" s="1278">
        <v>4994</v>
      </c>
      <c r="E17" s="1278">
        <v>4673</v>
      </c>
      <c r="F17" s="1278">
        <v>4405</v>
      </c>
      <c r="G17" s="1278">
        <v>4367</v>
      </c>
      <c r="H17" s="1278">
        <v>1708</v>
      </c>
      <c r="I17" s="1278">
        <v>1602</v>
      </c>
      <c r="J17" s="1278">
        <v>629</v>
      </c>
      <c r="K17" s="1278">
        <v>651</v>
      </c>
      <c r="L17" s="1278">
        <v>287</v>
      </c>
      <c r="M17" s="1278">
        <v>255</v>
      </c>
      <c r="N17" s="1278">
        <v>226</v>
      </c>
      <c r="O17" s="1278">
        <v>230</v>
      </c>
      <c r="P17" s="1278">
        <v>222</v>
      </c>
      <c r="Q17" s="1278">
        <v>220</v>
      </c>
      <c r="R17" s="1277">
        <v>44</v>
      </c>
      <c r="S17" s="1277">
        <v>0</v>
      </c>
      <c r="T17" s="1277">
        <v>0</v>
      </c>
      <c r="U17" s="1277">
        <v>2</v>
      </c>
      <c r="V17" s="1278">
        <v>2</v>
      </c>
      <c r="W17" s="1278">
        <v>3</v>
      </c>
      <c r="X17" s="1278">
        <v>2</v>
      </c>
      <c r="Y17" s="1278">
        <v>4</v>
      </c>
      <c r="Z17" s="1276">
        <v>7</v>
      </c>
      <c r="AA17" s="1278">
        <v>4</v>
      </c>
      <c r="AB17" s="1278">
        <v>4</v>
      </c>
      <c r="AC17" s="1278">
        <v>4</v>
      </c>
      <c r="AD17" s="1278">
        <v>2</v>
      </c>
      <c r="AE17" s="1278">
        <v>5</v>
      </c>
      <c r="AF17" s="1278">
        <v>5</v>
      </c>
      <c r="AG17" s="1277">
        <v>273</v>
      </c>
      <c r="AH17" s="1278">
        <v>70</v>
      </c>
      <c r="AI17" s="1278">
        <v>66</v>
      </c>
      <c r="AJ17" s="1278">
        <v>44</v>
      </c>
      <c r="AK17" s="1278">
        <v>38</v>
      </c>
      <c r="AL17" s="1278">
        <v>17</v>
      </c>
      <c r="AM17" s="1278">
        <v>20</v>
      </c>
      <c r="AN17" s="1278">
        <v>5</v>
      </c>
      <c r="AO17" s="1278">
        <v>4</v>
      </c>
      <c r="AP17" s="1278">
        <v>2</v>
      </c>
      <c r="AQ17" s="1278">
        <v>2</v>
      </c>
      <c r="AR17" s="1278">
        <v>3</v>
      </c>
      <c r="AS17" s="1278">
        <v>2</v>
      </c>
    </row>
    <row r="18" spans="1:45">
      <c r="A18" s="1275" t="s">
        <v>1613</v>
      </c>
      <c r="B18" s="1277">
        <v>31235</v>
      </c>
      <c r="C18" s="1277">
        <v>30848</v>
      </c>
      <c r="D18" s="1278">
        <v>6145</v>
      </c>
      <c r="E18" s="1278">
        <v>5936</v>
      </c>
      <c r="F18" s="1278">
        <v>5651</v>
      </c>
      <c r="G18" s="1278">
        <v>5357</v>
      </c>
      <c r="H18" s="1278">
        <v>2323</v>
      </c>
      <c r="I18" s="1278">
        <v>2192</v>
      </c>
      <c r="J18" s="1278">
        <v>749</v>
      </c>
      <c r="K18" s="1278">
        <v>699</v>
      </c>
      <c r="L18" s="1278">
        <v>324</v>
      </c>
      <c r="M18" s="1278">
        <v>310</v>
      </c>
      <c r="N18" s="1278">
        <v>312</v>
      </c>
      <c r="O18" s="1278">
        <v>272</v>
      </c>
      <c r="P18" s="1278">
        <v>290</v>
      </c>
      <c r="Q18" s="1278">
        <v>288</v>
      </c>
      <c r="R18" s="1277">
        <v>56</v>
      </c>
      <c r="S18" s="1277">
        <v>0</v>
      </c>
      <c r="T18" s="1277">
        <v>0</v>
      </c>
      <c r="U18" s="1278">
        <v>5</v>
      </c>
      <c r="V18" s="1278">
        <v>2</v>
      </c>
      <c r="W18" s="1278">
        <v>6</v>
      </c>
      <c r="X18" s="1278">
        <v>5</v>
      </c>
      <c r="Y18" s="1278">
        <v>12</v>
      </c>
      <c r="Z18" s="1276">
        <v>4</v>
      </c>
      <c r="AA18" s="1278">
        <v>5</v>
      </c>
      <c r="AB18" s="1278">
        <v>6</v>
      </c>
      <c r="AC18" s="1278">
        <v>7</v>
      </c>
      <c r="AD18" s="1278">
        <v>1</v>
      </c>
      <c r="AE18" s="1278">
        <v>1</v>
      </c>
      <c r="AF18" s="1278">
        <v>2</v>
      </c>
      <c r="AG18" s="1277">
        <v>331</v>
      </c>
      <c r="AH18" s="1278">
        <v>94</v>
      </c>
      <c r="AI18" s="1278">
        <v>87</v>
      </c>
      <c r="AJ18" s="1278">
        <v>64</v>
      </c>
      <c r="AK18" s="1278">
        <v>48</v>
      </c>
      <c r="AL18" s="1278">
        <v>12</v>
      </c>
      <c r="AM18" s="1278">
        <v>12</v>
      </c>
      <c r="AN18" s="1278">
        <v>3</v>
      </c>
      <c r="AO18" s="1278">
        <v>1</v>
      </c>
      <c r="AP18" s="1278">
        <v>2</v>
      </c>
      <c r="AQ18" s="1278">
        <v>3</v>
      </c>
      <c r="AR18" s="1278">
        <v>3</v>
      </c>
      <c r="AS18" s="1278">
        <v>2</v>
      </c>
    </row>
    <row r="19" spans="1:45">
      <c r="A19" s="1275" t="s">
        <v>1614</v>
      </c>
      <c r="B19" s="1277">
        <v>41773</v>
      </c>
      <c r="C19" s="1277">
        <v>40882</v>
      </c>
      <c r="D19" s="1278">
        <v>8397</v>
      </c>
      <c r="E19" s="1278">
        <v>7964</v>
      </c>
      <c r="F19" s="1278">
        <v>7225</v>
      </c>
      <c r="G19" s="1278">
        <v>7021</v>
      </c>
      <c r="H19" s="1278">
        <v>2848</v>
      </c>
      <c r="I19" s="1278">
        <v>2701</v>
      </c>
      <c r="J19" s="1278">
        <v>1053</v>
      </c>
      <c r="K19" s="1278">
        <v>1060</v>
      </c>
      <c r="L19" s="1278">
        <v>492</v>
      </c>
      <c r="M19" s="1278">
        <v>474</v>
      </c>
      <c r="N19" s="1278">
        <v>445</v>
      </c>
      <c r="O19" s="1278">
        <v>417</v>
      </c>
      <c r="P19" s="1278">
        <v>405</v>
      </c>
      <c r="Q19" s="1278">
        <v>380</v>
      </c>
      <c r="R19" s="1277">
        <v>65</v>
      </c>
      <c r="S19" s="1278">
        <v>0</v>
      </c>
      <c r="T19" s="1277">
        <v>0</v>
      </c>
      <c r="U19" s="1278">
        <v>11</v>
      </c>
      <c r="V19" s="1278">
        <v>1</v>
      </c>
      <c r="W19" s="1278">
        <v>11</v>
      </c>
      <c r="X19" s="1278">
        <v>9</v>
      </c>
      <c r="Y19" s="1278">
        <v>5</v>
      </c>
      <c r="Z19" s="1276">
        <v>11</v>
      </c>
      <c r="AA19" s="1278">
        <v>4</v>
      </c>
      <c r="AB19" s="1278">
        <v>2</v>
      </c>
      <c r="AC19" s="1278">
        <v>1</v>
      </c>
      <c r="AD19" s="1277">
        <v>4</v>
      </c>
      <c r="AE19" s="1278">
        <v>5</v>
      </c>
      <c r="AF19" s="1277">
        <v>1</v>
      </c>
      <c r="AG19" s="1277">
        <v>826</v>
      </c>
      <c r="AH19" s="1278">
        <v>273</v>
      </c>
      <c r="AI19" s="1278">
        <v>231</v>
      </c>
      <c r="AJ19" s="1278">
        <v>112</v>
      </c>
      <c r="AK19" s="1278">
        <v>99</v>
      </c>
      <c r="AL19" s="1278">
        <v>47</v>
      </c>
      <c r="AM19" s="1278">
        <v>36</v>
      </c>
      <c r="AN19" s="1278">
        <v>6</v>
      </c>
      <c r="AO19" s="1278">
        <v>9</v>
      </c>
      <c r="AP19" s="1278">
        <v>2</v>
      </c>
      <c r="AQ19" s="1278">
        <v>6</v>
      </c>
      <c r="AR19" s="1278">
        <v>1</v>
      </c>
      <c r="AS19" s="1278">
        <v>4</v>
      </c>
    </row>
    <row r="20" spans="1:45">
      <c r="A20" s="1275" t="s">
        <v>1615</v>
      </c>
      <c r="B20" s="1277">
        <v>30311</v>
      </c>
      <c r="C20" s="1277">
        <v>29568</v>
      </c>
      <c r="D20" s="1278">
        <v>6420</v>
      </c>
      <c r="E20" s="1278">
        <v>5965</v>
      </c>
      <c r="F20" s="1278">
        <v>5192</v>
      </c>
      <c r="G20" s="1278">
        <v>4925</v>
      </c>
      <c r="H20" s="1278">
        <v>1959</v>
      </c>
      <c r="I20" s="1278">
        <v>1915</v>
      </c>
      <c r="J20" s="1278">
        <v>772</v>
      </c>
      <c r="K20" s="1278">
        <v>715</v>
      </c>
      <c r="L20" s="1278">
        <v>329</v>
      </c>
      <c r="M20" s="1278">
        <v>340</v>
      </c>
      <c r="N20" s="1278">
        <v>251</v>
      </c>
      <c r="O20" s="1278">
        <v>256</v>
      </c>
      <c r="P20" s="1278">
        <v>267</v>
      </c>
      <c r="Q20" s="1278">
        <v>262</v>
      </c>
      <c r="R20" s="1277">
        <v>42</v>
      </c>
      <c r="S20" s="1277">
        <v>0</v>
      </c>
      <c r="T20" s="1277">
        <v>0</v>
      </c>
      <c r="U20" s="1278">
        <v>2</v>
      </c>
      <c r="V20" s="1278">
        <v>1</v>
      </c>
      <c r="W20" s="1278">
        <v>8</v>
      </c>
      <c r="X20" s="1278">
        <v>8</v>
      </c>
      <c r="Y20" s="1278">
        <v>3</v>
      </c>
      <c r="Z20" s="1276">
        <v>8</v>
      </c>
      <c r="AA20" s="1278">
        <v>2</v>
      </c>
      <c r="AB20" s="1278">
        <v>2</v>
      </c>
      <c r="AC20" s="1278">
        <v>2</v>
      </c>
      <c r="AD20" s="1278">
        <v>2</v>
      </c>
      <c r="AE20" s="1278">
        <v>2</v>
      </c>
      <c r="AF20" s="1278">
        <v>2</v>
      </c>
      <c r="AG20" s="1277">
        <v>701</v>
      </c>
      <c r="AH20" s="1278">
        <v>200</v>
      </c>
      <c r="AI20" s="1278">
        <v>203</v>
      </c>
      <c r="AJ20" s="1278">
        <v>99</v>
      </c>
      <c r="AK20" s="1278">
        <v>86</v>
      </c>
      <c r="AL20" s="1278">
        <v>43</v>
      </c>
      <c r="AM20" s="1278">
        <v>47</v>
      </c>
      <c r="AN20" s="1278">
        <v>6</v>
      </c>
      <c r="AO20" s="1278">
        <v>7</v>
      </c>
      <c r="AP20" s="1278">
        <v>2</v>
      </c>
      <c r="AQ20" s="1278">
        <v>3</v>
      </c>
      <c r="AR20" s="1278">
        <v>2</v>
      </c>
      <c r="AS20" s="1278">
        <v>3</v>
      </c>
    </row>
    <row r="21" spans="1:45">
      <c r="A21" s="1275" t="s">
        <v>1616</v>
      </c>
      <c r="B21" s="1277">
        <v>32960</v>
      </c>
      <c r="C21" s="1277">
        <v>32044</v>
      </c>
      <c r="D21" s="1278">
        <v>6799</v>
      </c>
      <c r="E21" s="1278">
        <v>6587</v>
      </c>
      <c r="F21" s="1278">
        <v>5782</v>
      </c>
      <c r="G21" s="1278">
        <v>5754</v>
      </c>
      <c r="H21" s="1278">
        <v>2127</v>
      </c>
      <c r="I21" s="1278">
        <v>2077</v>
      </c>
      <c r="J21" s="1278">
        <v>768</v>
      </c>
      <c r="K21" s="1278">
        <v>769</v>
      </c>
      <c r="L21" s="1278">
        <v>259</v>
      </c>
      <c r="M21" s="1278">
        <v>260</v>
      </c>
      <c r="N21" s="1278">
        <v>235</v>
      </c>
      <c r="O21" s="1278">
        <v>228</v>
      </c>
      <c r="P21" s="1278">
        <v>209</v>
      </c>
      <c r="Q21" s="1278">
        <v>190</v>
      </c>
      <c r="R21" s="1277">
        <v>38</v>
      </c>
      <c r="S21" s="1277">
        <v>0</v>
      </c>
      <c r="T21" s="1277">
        <v>0</v>
      </c>
      <c r="U21" s="1278">
        <v>2</v>
      </c>
      <c r="V21" s="1278">
        <v>2</v>
      </c>
      <c r="W21" s="1278">
        <v>4</v>
      </c>
      <c r="X21" s="1278">
        <v>7</v>
      </c>
      <c r="Y21" s="1278">
        <v>5</v>
      </c>
      <c r="Z21" s="1276">
        <v>8</v>
      </c>
      <c r="AA21" s="1277">
        <v>3</v>
      </c>
      <c r="AB21" s="1278">
        <v>3</v>
      </c>
      <c r="AC21" s="1278">
        <v>1</v>
      </c>
      <c r="AD21" s="1278">
        <v>0</v>
      </c>
      <c r="AE21" s="1277">
        <v>1</v>
      </c>
      <c r="AF21" s="1278">
        <v>2</v>
      </c>
      <c r="AG21" s="1277">
        <v>878</v>
      </c>
      <c r="AH21" s="1278">
        <v>291</v>
      </c>
      <c r="AI21" s="1278">
        <v>267</v>
      </c>
      <c r="AJ21" s="1278">
        <v>115</v>
      </c>
      <c r="AK21" s="1278">
        <v>91</v>
      </c>
      <c r="AL21" s="1278">
        <v>55</v>
      </c>
      <c r="AM21" s="1278">
        <v>34</v>
      </c>
      <c r="AN21" s="1278">
        <v>4</v>
      </c>
      <c r="AO21" s="1278">
        <v>7</v>
      </c>
      <c r="AP21" s="1278">
        <v>5</v>
      </c>
      <c r="AQ21" s="1278">
        <v>5</v>
      </c>
      <c r="AR21" s="1278">
        <v>1</v>
      </c>
      <c r="AS21" s="1278">
        <v>3</v>
      </c>
    </row>
    <row r="22" spans="1:45">
      <c r="A22" s="1275" t="s">
        <v>1617</v>
      </c>
      <c r="B22" s="1277">
        <v>46136</v>
      </c>
      <c r="C22" s="1277">
        <v>45100</v>
      </c>
      <c r="D22" s="1278">
        <v>9819</v>
      </c>
      <c r="E22" s="1278">
        <v>9178</v>
      </c>
      <c r="F22" s="1278">
        <v>8551</v>
      </c>
      <c r="G22" s="1278">
        <v>8081</v>
      </c>
      <c r="H22" s="1278">
        <v>3021</v>
      </c>
      <c r="I22" s="1278">
        <v>2846</v>
      </c>
      <c r="J22" s="1278">
        <v>859</v>
      </c>
      <c r="K22" s="1278">
        <v>817</v>
      </c>
      <c r="L22" s="1278">
        <v>351</v>
      </c>
      <c r="M22" s="1278">
        <v>379</v>
      </c>
      <c r="N22" s="1278">
        <v>325</v>
      </c>
      <c r="O22" s="1278">
        <v>314</v>
      </c>
      <c r="P22" s="1278">
        <v>290</v>
      </c>
      <c r="Q22" s="1278">
        <v>269</v>
      </c>
      <c r="R22" s="1277">
        <v>74</v>
      </c>
      <c r="S22" s="1278">
        <v>0</v>
      </c>
      <c r="T22" s="1278">
        <v>0</v>
      </c>
      <c r="U22" s="1278">
        <v>5</v>
      </c>
      <c r="V22" s="1278">
        <v>3</v>
      </c>
      <c r="W22" s="1278">
        <v>8</v>
      </c>
      <c r="X22" s="1278">
        <v>11</v>
      </c>
      <c r="Y22" s="1278">
        <v>9</v>
      </c>
      <c r="Z22" s="1276">
        <v>8</v>
      </c>
      <c r="AA22" s="1278">
        <v>9</v>
      </c>
      <c r="AB22" s="1278">
        <v>7</v>
      </c>
      <c r="AC22" s="1278">
        <v>4</v>
      </c>
      <c r="AD22" s="1278">
        <v>2</v>
      </c>
      <c r="AE22" s="1278">
        <v>6</v>
      </c>
      <c r="AF22" s="1278">
        <v>2</v>
      </c>
      <c r="AG22" s="1277">
        <v>962</v>
      </c>
      <c r="AH22" s="1279">
        <v>336</v>
      </c>
      <c r="AI22" s="1278">
        <v>291</v>
      </c>
      <c r="AJ22" s="1279">
        <v>120</v>
      </c>
      <c r="AK22" s="1278">
        <v>94</v>
      </c>
      <c r="AL22" s="1279">
        <v>52</v>
      </c>
      <c r="AM22" s="1278">
        <v>35</v>
      </c>
      <c r="AN22" s="1279">
        <v>11</v>
      </c>
      <c r="AO22" s="1278">
        <v>10</v>
      </c>
      <c r="AP22" s="1279">
        <v>7</v>
      </c>
      <c r="AQ22" s="1278">
        <v>2</v>
      </c>
      <c r="AR22" s="1279">
        <v>3</v>
      </c>
      <c r="AS22" s="1278">
        <v>1</v>
      </c>
    </row>
    <row r="23" spans="1:45">
      <c r="A23" s="1275" t="s">
        <v>1618</v>
      </c>
      <c r="B23" s="1277">
        <v>65257</v>
      </c>
      <c r="C23" s="1277">
        <v>64638</v>
      </c>
      <c r="D23" s="1278">
        <v>13451</v>
      </c>
      <c r="E23" s="1278">
        <v>12616</v>
      </c>
      <c r="F23" s="1278">
        <v>11679</v>
      </c>
      <c r="G23" s="1278">
        <v>11122</v>
      </c>
      <c r="H23" s="1278">
        <v>4208</v>
      </c>
      <c r="I23" s="1278">
        <v>4022</v>
      </c>
      <c r="J23" s="1278">
        <v>1428</v>
      </c>
      <c r="K23" s="1278">
        <v>1316</v>
      </c>
      <c r="L23" s="1278">
        <v>882</v>
      </c>
      <c r="M23" s="1278">
        <v>753</v>
      </c>
      <c r="N23" s="1278">
        <v>815</v>
      </c>
      <c r="O23" s="1278">
        <v>844</v>
      </c>
      <c r="P23" s="1278">
        <v>770</v>
      </c>
      <c r="Q23" s="1278">
        <v>732</v>
      </c>
      <c r="R23" s="1277">
        <v>152</v>
      </c>
      <c r="S23" s="1278">
        <v>0</v>
      </c>
      <c r="T23" s="1277">
        <v>0</v>
      </c>
      <c r="U23" s="1278">
        <v>6</v>
      </c>
      <c r="V23" s="1278">
        <v>8</v>
      </c>
      <c r="W23" s="1278">
        <v>29</v>
      </c>
      <c r="X23" s="1278">
        <v>23</v>
      </c>
      <c r="Y23" s="1278">
        <v>16</v>
      </c>
      <c r="Z23" s="1276">
        <v>14</v>
      </c>
      <c r="AA23" s="1278">
        <v>14</v>
      </c>
      <c r="AB23" s="1278">
        <v>6</v>
      </c>
      <c r="AC23" s="1278">
        <v>15</v>
      </c>
      <c r="AD23" s="1278">
        <v>9</v>
      </c>
      <c r="AE23" s="1278">
        <v>9</v>
      </c>
      <c r="AF23" s="1278">
        <v>3</v>
      </c>
      <c r="AG23" s="1277">
        <v>467</v>
      </c>
      <c r="AH23" s="1278">
        <v>156</v>
      </c>
      <c r="AI23" s="1278">
        <v>121</v>
      </c>
      <c r="AJ23" s="1278">
        <v>57</v>
      </c>
      <c r="AK23" s="1278">
        <v>55</v>
      </c>
      <c r="AL23" s="1278">
        <v>36</v>
      </c>
      <c r="AM23" s="1278">
        <v>22</v>
      </c>
      <c r="AN23" s="1278">
        <v>9</v>
      </c>
      <c r="AO23" s="1278">
        <v>4</v>
      </c>
      <c r="AP23" s="1278">
        <v>0</v>
      </c>
      <c r="AQ23" s="1278">
        <v>0</v>
      </c>
      <c r="AR23" s="1278">
        <v>6</v>
      </c>
      <c r="AS23" s="1278">
        <v>1</v>
      </c>
    </row>
    <row r="24" spans="1:45">
      <c r="A24" s="1275" t="s">
        <v>1619</v>
      </c>
      <c r="B24" s="1277">
        <v>8967</v>
      </c>
      <c r="C24" s="1277">
        <v>8611</v>
      </c>
      <c r="D24" s="1278">
        <v>2270</v>
      </c>
      <c r="E24" s="1278">
        <v>2173</v>
      </c>
      <c r="F24" s="1278">
        <v>1286</v>
      </c>
      <c r="G24" s="1278">
        <v>1308</v>
      </c>
      <c r="H24" s="1278">
        <v>319</v>
      </c>
      <c r="I24" s="1278">
        <v>324</v>
      </c>
      <c r="J24" s="1278">
        <v>151</v>
      </c>
      <c r="K24" s="1278">
        <v>153</v>
      </c>
      <c r="L24" s="1278">
        <v>98</v>
      </c>
      <c r="M24" s="1278">
        <v>89</v>
      </c>
      <c r="N24" s="1278">
        <v>114</v>
      </c>
      <c r="O24" s="1278">
        <v>95</v>
      </c>
      <c r="P24" s="1278">
        <v>117</v>
      </c>
      <c r="Q24" s="1278">
        <v>114</v>
      </c>
      <c r="R24" s="1277">
        <v>31</v>
      </c>
      <c r="S24" s="1277">
        <v>0</v>
      </c>
      <c r="T24" s="1277">
        <v>0</v>
      </c>
      <c r="U24" s="1278">
        <v>1</v>
      </c>
      <c r="V24" s="1278">
        <v>3</v>
      </c>
      <c r="W24" s="1278">
        <v>9</v>
      </c>
      <c r="X24" s="1278">
        <v>2</v>
      </c>
      <c r="Y24" s="1278">
        <v>6</v>
      </c>
      <c r="Z24" s="1276">
        <v>6</v>
      </c>
      <c r="AA24" s="1277">
        <v>3</v>
      </c>
      <c r="AB24" s="1276">
        <v>0</v>
      </c>
      <c r="AC24" s="1278">
        <v>0</v>
      </c>
      <c r="AD24" s="1277">
        <v>0</v>
      </c>
      <c r="AE24" s="1277">
        <v>1</v>
      </c>
      <c r="AF24" s="1278">
        <v>0</v>
      </c>
      <c r="AG24" s="1277">
        <v>325</v>
      </c>
      <c r="AH24" s="1278">
        <v>129</v>
      </c>
      <c r="AI24" s="1278">
        <v>133</v>
      </c>
      <c r="AJ24" s="1278">
        <v>26</v>
      </c>
      <c r="AK24" s="1278">
        <v>16</v>
      </c>
      <c r="AL24" s="1278">
        <v>5</v>
      </c>
      <c r="AM24" s="1278">
        <v>6</v>
      </c>
      <c r="AN24" s="1278">
        <v>4</v>
      </c>
      <c r="AO24" s="1278">
        <v>1</v>
      </c>
      <c r="AP24" s="1278">
        <v>1</v>
      </c>
      <c r="AQ24" s="1278">
        <v>2</v>
      </c>
      <c r="AR24" s="1278">
        <v>2</v>
      </c>
      <c r="AS24" s="1278">
        <v>0</v>
      </c>
    </row>
  </sheetData>
  <mergeCells count="31">
    <mergeCell ref="A1:S1"/>
    <mergeCell ref="A2:S2"/>
    <mergeCell ref="A3:A6"/>
    <mergeCell ref="B3:AS3"/>
    <mergeCell ref="B4:B6"/>
    <mergeCell ref="R4:AF4"/>
    <mergeCell ref="AG4:AS4"/>
    <mergeCell ref="C5:C6"/>
    <mergeCell ref="D5:E5"/>
    <mergeCell ref="AH5:AI5"/>
    <mergeCell ref="F5:G5"/>
    <mergeCell ref="H5:I5"/>
    <mergeCell ref="R5:R6"/>
    <mergeCell ref="S5:T5"/>
    <mergeCell ref="U5:V5"/>
    <mergeCell ref="W5:X5"/>
    <mergeCell ref="J5:K5"/>
    <mergeCell ref="N5:O5"/>
    <mergeCell ref="C4:Q4"/>
    <mergeCell ref="Y5:Z5"/>
    <mergeCell ref="AR5:AS5"/>
    <mergeCell ref="AG5:AG6"/>
    <mergeCell ref="AJ5:AK5"/>
    <mergeCell ref="AL5:AM5"/>
    <mergeCell ref="AN5:AO5"/>
    <mergeCell ref="AP5:AQ5"/>
    <mergeCell ref="AA5:AB5"/>
    <mergeCell ref="AC5:AD5"/>
    <mergeCell ref="AE5:AF5"/>
    <mergeCell ref="P5:Q5"/>
    <mergeCell ref="L5:M5"/>
  </mergeCells>
  <phoneticPr fontId="40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C21" sqref="C21"/>
    </sheetView>
  </sheetViews>
  <sheetFormatPr defaultRowHeight="16.5"/>
  <cols>
    <col min="1" max="1" width="13.375" customWidth="1"/>
    <col min="2" max="2" width="16" bestFit="1" customWidth="1"/>
    <col min="3" max="4" width="17.625" customWidth="1"/>
  </cols>
  <sheetData>
    <row r="1" spans="1:11" ht="26.25">
      <c r="A1" s="1139" t="s">
        <v>1482</v>
      </c>
      <c r="B1" s="1283"/>
      <c r="C1" s="1283"/>
      <c r="D1" s="1283"/>
      <c r="E1" s="1283"/>
      <c r="F1" s="1283"/>
      <c r="G1" s="1283"/>
      <c r="H1" s="1283"/>
      <c r="I1" s="1283"/>
      <c r="J1" s="1283"/>
      <c r="K1" s="1283"/>
    </row>
    <row r="2" spans="1:11">
      <c r="A2" s="1109" t="s">
        <v>1620</v>
      </c>
      <c r="B2" s="1284"/>
      <c r="C2" s="1284"/>
      <c r="D2" s="1284"/>
      <c r="E2" s="1284"/>
      <c r="F2" s="1284"/>
      <c r="G2" s="1284"/>
      <c r="H2" s="1284"/>
      <c r="I2" s="1284"/>
      <c r="J2" s="1284"/>
      <c r="K2" s="1284"/>
    </row>
    <row r="3" spans="1:11">
      <c r="A3" s="1280"/>
      <c r="B3" s="1280"/>
      <c r="C3" s="1280"/>
      <c r="D3" s="1281" t="s">
        <v>1621</v>
      </c>
      <c r="E3" s="1280"/>
      <c r="F3" s="1280"/>
      <c r="G3" s="1280"/>
      <c r="H3" s="1280"/>
      <c r="I3" s="1280"/>
      <c r="J3" s="1280"/>
      <c r="K3" s="1280"/>
    </row>
    <row r="4" spans="1:11">
      <c r="A4" s="1287" t="s">
        <v>334</v>
      </c>
      <c r="B4" s="1287"/>
      <c r="C4" s="1288" t="s">
        <v>1622</v>
      </c>
      <c r="D4" s="1288" t="s">
        <v>1623</v>
      </c>
      <c r="E4" s="1280"/>
      <c r="F4" s="1280"/>
      <c r="G4" s="1280"/>
      <c r="H4" s="1280"/>
      <c r="I4" s="1280"/>
      <c r="J4" s="1280"/>
      <c r="K4" s="1280"/>
    </row>
    <row r="5" spans="1:11">
      <c r="A5" s="2052" t="s">
        <v>1624</v>
      </c>
      <c r="B5" s="1282" t="s">
        <v>227</v>
      </c>
      <c r="C5" s="1289">
        <v>71241</v>
      </c>
      <c r="D5" s="1289">
        <v>95037</v>
      </c>
      <c r="E5" s="1280"/>
      <c r="F5" s="1280"/>
      <c r="G5" s="1280"/>
      <c r="H5" s="1280"/>
      <c r="I5" s="1280"/>
      <c r="J5" s="1280"/>
      <c r="K5" s="1280"/>
    </row>
    <row r="6" spans="1:11">
      <c r="A6" s="2053"/>
      <c r="B6" s="1282" t="s">
        <v>1625</v>
      </c>
      <c r="C6" s="1289">
        <v>61325</v>
      </c>
      <c r="D6" s="1289">
        <v>84671</v>
      </c>
      <c r="E6" s="1280"/>
      <c r="F6" s="1280"/>
      <c r="G6" s="1280"/>
      <c r="H6" s="1280"/>
      <c r="I6" s="1280"/>
      <c r="J6" s="1280"/>
      <c r="K6" s="1280"/>
    </row>
    <row r="7" spans="1:11">
      <c r="A7" s="2054"/>
      <c r="B7" s="1282" t="s">
        <v>1626</v>
      </c>
      <c r="C7" s="1289">
        <v>9889</v>
      </c>
      <c r="D7" s="1289">
        <v>10363</v>
      </c>
      <c r="E7" s="1280"/>
      <c r="F7" s="1280"/>
      <c r="G7" s="1280"/>
      <c r="H7" s="1280"/>
      <c r="I7" s="1280"/>
      <c r="J7" s="1280"/>
      <c r="K7" s="1280"/>
    </row>
    <row r="8" spans="1:11">
      <c r="A8" s="1285" t="s">
        <v>1627</v>
      </c>
      <c r="B8" s="1285"/>
      <c r="C8" s="1289">
        <v>12724595</v>
      </c>
      <c r="D8" s="1289">
        <v>13006364</v>
      </c>
      <c r="E8" s="1280"/>
      <c r="F8" s="1280"/>
      <c r="G8" s="1280"/>
      <c r="H8" s="1280"/>
      <c r="I8" s="1280"/>
      <c r="J8" s="1280"/>
      <c r="K8" s="1280"/>
    </row>
    <row r="9" spans="1:11">
      <c r="A9" s="1285" t="s">
        <v>1628</v>
      </c>
      <c r="B9" s="1285"/>
      <c r="C9" s="1290">
        <v>0.56000000000000005</v>
      </c>
      <c r="D9" s="1290">
        <v>0.73</v>
      </c>
      <c r="E9" s="1280"/>
      <c r="F9" s="1280"/>
      <c r="G9" s="1280"/>
      <c r="H9" s="1280"/>
      <c r="I9" s="1280"/>
      <c r="J9" s="1280"/>
      <c r="K9" s="1280"/>
    </row>
    <row r="10" spans="1:11">
      <c r="A10" s="1286" t="s">
        <v>1629</v>
      </c>
      <c r="B10" s="1280"/>
      <c r="C10" s="1280"/>
      <c r="D10" s="1280"/>
      <c r="E10" s="1280"/>
      <c r="F10" s="1280"/>
      <c r="G10" s="1280"/>
      <c r="H10" s="1280"/>
      <c r="I10" s="1280"/>
      <c r="J10" s="1280"/>
      <c r="K10" s="1280"/>
    </row>
    <row r="11" spans="1:11">
      <c r="A11" s="1286" t="s">
        <v>1630</v>
      </c>
      <c r="B11" s="1280"/>
      <c r="C11" s="1280"/>
      <c r="D11" s="1280"/>
      <c r="E11" s="1280"/>
      <c r="F11" s="1280"/>
      <c r="G11" s="1280"/>
      <c r="H11" s="1280"/>
      <c r="I11" s="1280"/>
      <c r="J11" s="1280"/>
      <c r="K11" s="1280"/>
    </row>
  </sheetData>
  <mergeCells count="1">
    <mergeCell ref="A5:A7"/>
  </mergeCells>
  <phoneticPr fontId="40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C16" sqref="C16"/>
    </sheetView>
  </sheetViews>
  <sheetFormatPr defaultRowHeight="16.5"/>
  <cols>
    <col min="1" max="1" width="25.25" customWidth="1"/>
    <col min="2" max="3" width="9.25" bestFit="1" customWidth="1"/>
    <col min="4" max="4" width="9.5" bestFit="1" customWidth="1"/>
    <col min="5" max="5" width="11.5" bestFit="1" customWidth="1"/>
    <col min="6" max="6" width="33.125" customWidth="1"/>
  </cols>
  <sheetData>
    <row r="1" spans="1:6" ht="25.5">
      <c r="A1" s="2057" t="s">
        <v>1482</v>
      </c>
      <c r="B1" s="2057"/>
      <c r="C1" s="2057"/>
      <c r="D1" s="2057"/>
      <c r="E1" s="2057"/>
      <c r="F1" s="1291"/>
    </row>
    <row r="2" spans="1:6">
      <c r="A2" s="1294" t="s">
        <v>1631</v>
      </c>
      <c r="B2" s="1292"/>
      <c r="C2" s="1292"/>
      <c r="D2" s="1292"/>
      <c r="E2" s="1291"/>
      <c r="F2" s="1291"/>
    </row>
    <row r="3" spans="1:6" ht="17.25" thickBot="1">
      <c r="A3" s="1291"/>
      <c r="B3" s="1291"/>
      <c r="C3" s="1291"/>
      <c r="D3" s="1291"/>
      <c r="E3" s="1293" t="s">
        <v>1632</v>
      </c>
      <c r="F3" s="1291"/>
    </row>
    <row r="4" spans="1:6" ht="17.25" thickTop="1">
      <c r="A4" s="2060" t="s">
        <v>334</v>
      </c>
      <c r="B4" s="2058" t="s">
        <v>1633</v>
      </c>
      <c r="C4" s="2058" t="s">
        <v>1634</v>
      </c>
      <c r="D4" s="2055" t="s">
        <v>1635</v>
      </c>
      <c r="E4" s="1295"/>
      <c r="F4" s="2055" t="s">
        <v>1636</v>
      </c>
    </row>
    <row r="5" spans="1:6">
      <c r="A5" s="2061"/>
      <c r="B5" s="2059"/>
      <c r="C5" s="2059"/>
      <c r="D5" s="2062"/>
      <c r="E5" s="1303" t="s">
        <v>1637</v>
      </c>
      <c r="F5" s="2056"/>
    </row>
    <row r="6" spans="1:6">
      <c r="A6" s="1304" t="s">
        <v>1638</v>
      </c>
      <c r="B6" s="1297">
        <v>4146625</v>
      </c>
      <c r="C6" s="1297">
        <v>5273819</v>
      </c>
      <c r="D6" s="1297">
        <v>1127194</v>
      </c>
      <c r="E6" s="1298">
        <v>27.2</v>
      </c>
      <c r="F6" s="1308"/>
    </row>
    <row r="7" spans="1:6">
      <c r="A7" s="1296" t="s">
        <v>1639</v>
      </c>
      <c r="B7" s="1301">
        <v>3066742</v>
      </c>
      <c r="C7" s="1301">
        <v>3842571</v>
      </c>
      <c r="D7" s="1302" t="s">
        <v>1640</v>
      </c>
      <c r="E7" s="1302" t="s">
        <v>1641</v>
      </c>
      <c r="F7" s="1309"/>
    </row>
    <row r="8" spans="1:6" ht="27">
      <c r="A8" s="1300" t="s">
        <v>1642</v>
      </c>
      <c r="B8" s="1297">
        <v>444463</v>
      </c>
      <c r="C8" s="1297">
        <v>467111</v>
      </c>
      <c r="D8" s="1297">
        <v>22648</v>
      </c>
      <c r="E8" s="1298">
        <v>5.0999999999999996</v>
      </c>
      <c r="F8" s="1310" t="s">
        <v>1643</v>
      </c>
    </row>
    <row r="9" spans="1:6">
      <c r="A9" s="1300" t="s">
        <v>1644</v>
      </c>
      <c r="B9" s="1297">
        <v>2594419</v>
      </c>
      <c r="C9" s="1297">
        <v>3329228</v>
      </c>
      <c r="D9" s="1297">
        <v>734809</v>
      </c>
      <c r="E9" s="1298">
        <v>28.3</v>
      </c>
      <c r="F9" s="1310" t="s">
        <v>1645</v>
      </c>
    </row>
    <row r="10" spans="1:6">
      <c r="A10" s="1300" t="s">
        <v>1646</v>
      </c>
      <c r="B10" s="1297">
        <v>3800</v>
      </c>
      <c r="C10" s="1297">
        <v>3800</v>
      </c>
      <c r="D10" s="1298">
        <v>0</v>
      </c>
      <c r="E10" s="1298">
        <v>0</v>
      </c>
      <c r="F10" s="1310" t="s">
        <v>1647</v>
      </c>
    </row>
    <row r="11" spans="1:6" ht="24">
      <c r="A11" s="1300" t="s">
        <v>1648</v>
      </c>
      <c r="B11" s="1297">
        <v>7595</v>
      </c>
      <c r="C11" s="1297">
        <v>7144</v>
      </c>
      <c r="D11" s="1298" t="s">
        <v>1649</v>
      </c>
      <c r="E11" s="1298" t="s">
        <v>1650</v>
      </c>
      <c r="F11" s="1311" t="s">
        <v>1651</v>
      </c>
    </row>
    <row r="12" spans="1:6" ht="24">
      <c r="A12" s="1300" t="s">
        <v>1652</v>
      </c>
      <c r="B12" s="1297">
        <v>16465</v>
      </c>
      <c r="C12" s="1297">
        <v>35288</v>
      </c>
      <c r="D12" s="1297">
        <v>18823</v>
      </c>
      <c r="E12" s="1298">
        <v>114.3</v>
      </c>
      <c r="F12" s="1310" t="s">
        <v>1653</v>
      </c>
    </row>
    <row r="13" spans="1:6">
      <c r="A13" s="1296" t="s">
        <v>1654</v>
      </c>
      <c r="B13" s="1301">
        <v>38490</v>
      </c>
      <c r="C13" s="1301">
        <v>18268</v>
      </c>
      <c r="D13" s="1302" t="s">
        <v>1655</v>
      </c>
      <c r="E13" s="1302" t="s">
        <v>1656</v>
      </c>
      <c r="F13" s="1309"/>
    </row>
    <row r="14" spans="1:6" ht="24">
      <c r="A14" s="1300" t="s">
        <v>1657</v>
      </c>
      <c r="B14" s="1297">
        <v>4059</v>
      </c>
      <c r="C14" s="1297">
        <v>1645</v>
      </c>
      <c r="D14" s="1298" t="s">
        <v>1658</v>
      </c>
      <c r="E14" s="1298" t="s">
        <v>1659</v>
      </c>
      <c r="F14" s="1310" t="s">
        <v>1660</v>
      </c>
    </row>
    <row r="15" spans="1:6">
      <c r="A15" s="1300" t="s">
        <v>1661</v>
      </c>
      <c r="B15" s="1297">
        <v>19636</v>
      </c>
      <c r="C15" s="1297">
        <v>5662</v>
      </c>
      <c r="D15" s="1298" t="s">
        <v>1662</v>
      </c>
      <c r="E15" s="1298" t="s">
        <v>1663</v>
      </c>
      <c r="F15" s="1310" t="s">
        <v>1664</v>
      </c>
    </row>
    <row r="16" spans="1:6" ht="36">
      <c r="A16" s="1300" t="s">
        <v>1665</v>
      </c>
      <c r="B16" s="1297">
        <v>2054</v>
      </c>
      <c r="C16" s="1297">
        <v>2054</v>
      </c>
      <c r="D16" s="1298">
        <v>0</v>
      </c>
      <c r="E16" s="1298">
        <v>0</v>
      </c>
      <c r="F16" s="1310" t="s">
        <v>1666</v>
      </c>
    </row>
    <row r="17" spans="1:6">
      <c r="A17" s="1300" t="s">
        <v>1667</v>
      </c>
      <c r="B17" s="1298">
        <v>202</v>
      </c>
      <c r="C17" s="1298">
        <v>208</v>
      </c>
      <c r="D17" s="1298">
        <v>6</v>
      </c>
      <c r="E17" s="1298">
        <v>3</v>
      </c>
      <c r="F17" s="1310" t="s">
        <v>1668</v>
      </c>
    </row>
    <row r="18" spans="1:6" ht="24">
      <c r="A18" s="1300" t="s">
        <v>1669</v>
      </c>
      <c r="B18" s="1297">
        <v>11395</v>
      </c>
      <c r="C18" s="1297">
        <v>6911</v>
      </c>
      <c r="D18" s="1298" t="s">
        <v>1670</v>
      </c>
      <c r="E18" s="1298" t="s">
        <v>1671</v>
      </c>
      <c r="F18" s="1310" t="s">
        <v>1672</v>
      </c>
    </row>
    <row r="19" spans="1:6" ht="24">
      <c r="A19" s="1300" t="s">
        <v>1673</v>
      </c>
      <c r="B19" s="1298">
        <v>644</v>
      </c>
      <c r="C19" s="1297">
        <v>1288</v>
      </c>
      <c r="D19" s="1298">
        <v>644</v>
      </c>
      <c r="E19" s="1298">
        <v>100</v>
      </c>
      <c r="F19" s="1310" t="s">
        <v>1674</v>
      </c>
    </row>
    <row r="20" spans="1:6" ht="24">
      <c r="A20" s="1300" t="s">
        <v>1675</v>
      </c>
      <c r="B20" s="1298">
        <v>500</v>
      </c>
      <c r="C20" s="1298">
        <v>500</v>
      </c>
      <c r="D20" s="1298">
        <v>0</v>
      </c>
      <c r="E20" s="1298">
        <v>0</v>
      </c>
      <c r="F20" s="1310" t="s">
        <v>1676</v>
      </c>
    </row>
    <row r="21" spans="1:6">
      <c r="A21" s="1296" t="s">
        <v>1677</v>
      </c>
      <c r="B21" s="1301">
        <v>6668</v>
      </c>
      <c r="C21" s="1301">
        <v>8600</v>
      </c>
      <c r="D21" s="1301">
        <v>1932</v>
      </c>
      <c r="E21" s="1302">
        <v>29</v>
      </c>
      <c r="F21" s="1312" t="s">
        <v>1678</v>
      </c>
    </row>
    <row r="22" spans="1:6">
      <c r="A22" s="1296" t="s">
        <v>1679</v>
      </c>
      <c r="B22" s="1301">
        <v>153775</v>
      </c>
      <c r="C22" s="1301">
        <v>189061</v>
      </c>
      <c r="D22" s="1301">
        <v>35286</v>
      </c>
      <c r="E22" s="1302">
        <v>25.6</v>
      </c>
      <c r="F22" s="1309"/>
    </row>
    <row r="23" spans="1:6" ht="36">
      <c r="A23" s="1299" t="s">
        <v>1680</v>
      </c>
      <c r="B23" s="1297">
        <v>120396</v>
      </c>
      <c r="C23" s="1297">
        <v>150533</v>
      </c>
      <c r="D23" s="1297">
        <v>30137</v>
      </c>
      <c r="E23" s="1298">
        <v>25</v>
      </c>
      <c r="F23" s="1310" t="s">
        <v>1681</v>
      </c>
    </row>
    <row r="24" spans="1:6">
      <c r="A24" s="1300" t="s">
        <v>1682</v>
      </c>
      <c r="B24" s="1297">
        <v>33379</v>
      </c>
      <c r="C24" s="1297">
        <v>38528</v>
      </c>
      <c r="D24" s="1297">
        <v>5149</v>
      </c>
      <c r="E24" s="1298">
        <v>15.4</v>
      </c>
      <c r="F24" s="1310" t="s">
        <v>1683</v>
      </c>
    </row>
    <row r="25" spans="1:6" ht="17.25" thickBot="1">
      <c r="A25" s="1305" t="s">
        <v>1684</v>
      </c>
      <c r="B25" s="1306">
        <v>880950</v>
      </c>
      <c r="C25" s="1306">
        <v>1215319</v>
      </c>
      <c r="D25" s="1306">
        <v>334369</v>
      </c>
      <c r="E25" s="1307">
        <v>38</v>
      </c>
      <c r="F25" s="1313" t="s">
        <v>1685</v>
      </c>
    </row>
    <row r="26" spans="1:6" ht="17.25" thickTop="1">
      <c r="A26" s="1291"/>
      <c r="B26" s="1291"/>
      <c r="C26" s="1291"/>
      <c r="D26" s="1291"/>
      <c r="E26" s="1291"/>
      <c r="F26" s="1291"/>
    </row>
  </sheetData>
  <mergeCells count="6">
    <mergeCell ref="F4:F5"/>
    <mergeCell ref="A1:E1"/>
    <mergeCell ref="B4:B5"/>
    <mergeCell ref="C4:C5"/>
    <mergeCell ref="A4:A5"/>
    <mergeCell ref="D4:D5"/>
  </mergeCells>
  <phoneticPr fontId="4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Normal="100" workbookViewId="0">
      <selection activeCell="E9" sqref="E9"/>
    </sheetView>
  </sheetViews>
  <sheetFormatPr defaultRowHeight="16.5"/>
  <cols>
    <col min="1" max="1" width="10.625" customWidth="1"/>
    <col min="2" max="2" width="8.25" bestFit="1" customWidth="1"/>
    <col min="4" max="5" width="12.375" customWidth="1"/>
  </cols>
  <sheetData>
    <row r="1" spans="1:10" ht="26.25">
      <c r="A1" s="1331" t="s">
        <v>700</v>
      </c>
      <c r="B1" s="1331"/>
      <c r="C1" s="1331"/>
      <c r="D1" s="1331"/>
      <c r="E1" s="1331"/>
      <c r="F1" s="1331"/>
      <c r="G1" s="1331"/>
      <c r="H1" s="1331"/>
      <c r="I1" s="1331"/>
      <c r="J1" s="9"/>
    </row>
    <row r="2" spans="1:10" ht="16.5" customHeight="1">
      <c r="A2" s="113" t="s">
        <v>701</v>
      </c>
      <c r="B2" s="6"/>
      <c r="D2" s="4"/>
      <c r="E2" s="4"/>
      <c r="F2" s="4"/>
      <c r="G2" s="4"/>
      <c r="H2" s="4"/>
      <c r="I2" s="4"/>
      <c r="J2" s="4"/>
    </row>
    <row r="3" spans="1:10" ht="16.5" customHeight="1">
      <c r="A3" s="114" t="s">
        <v>709</v>
      </c>
      <c r="B3" s="7"/>
      <c r="D3" s="4"/>
      <c r="E3" s="4"/>
      <c r="F3" s="4"/>
      <c r="G3" s="4"/>
      <c r="H3" s="4"/>
      <c r="I3" s="4"/>
      <c r="J3" s="4"/>
    </row>
    <row r="4" spans="1:10" ht="17.25" thickBot="1">
      <c r="A4" s="2"/>
      <c r="B4" s="2"/>
      <c r="C4" s="2"/>
      <c r="D4" s="522" t="s">
        <v>959</v>
      </c>
      <c r="I4" s="3" t="s">
        <v>241</v>
      </c>
    </row>
    <row r="5" spans="1:10" ht="55.5" customHeight="1" thickBot="1">
      <c r="A5" s="470" t="s">
        <v>230</v>
      </c>
      <c r="B5" s="464" t="s">
        <v>231</v>
      </c>
      <c r="C5" s="541" t="s">
        <v>694</v>
      </c>
      <c r="D5" s="541" t="s">
        <v>943</v>
      </c>
      <c r="E5" s="542" t="s">
        <v>944</v>
      </c>
      <c r="F5" s="541" t="s">
        <v>945</v>
      </c>
      <c r="G5" s="541" t="s">
        <v>696</v>
      </c>
      <c r="H5" s="541" t="s">
        <v>695</v>
      </c>
      <c r="I5" s="544" t="s">
        <v>697</v>
      </c>
    </row>
    <row r="6" spans="1:10" ht="30" customHeight="1" thickBot="1">
      <c r="A6" s="167" t="s">
        <v>231</v>
      </c>
      <c r="B6" s="927">
        <f>SUM(C6:I6)</f>
        <v>4936</v>
      </c>
      <c r="C6" s="918">
        <f>SUM(C7:C23)</f>
        <v>2318</v>
      </c>
      <c r="D6" s="918">
        <f t="shared" ref="D6:I6" si="0">SUM(D7:D23)</f>
        <v>1418</v>
      </c>
      <c r="E6" s="918">
        <f t="shared" si="0"/>
        <v>693</v>
      </c>
      <c r="F6" s="918">
        <f t="shared" si="0"/>
        <v>299</v>
      </c>
      <c r="G6" s="918">
        <f t="shared" si="0"/>
        <v>51</v>
      </c>
      <c r="H6" s="918">
        <f t="shared" si="0"/>
        <v>0</v>
      </c>
      <c r="I6" s="919">
        <f t="shared" si="0"/>
        <v>157</v>
      </c>
    </row>
    <row r="7" spans="1:10" ht="30" customHeight="1">
      <c r="A7" s="91" t="s">
        <v>242</v>
      </c>
      <c r="B7" s="928">
        <f>SUM(C7:I7)</f>
        <v>918</v>
      </c>
      <c r="C7" s="921">
        <v>737</v>
      </c>
      <c r="D7" s="921">
        <v>30</v>
      </c>
      <c r="E7" s="921">
        <v>63</v>
      </c>
      <c r="F7" s="921">
        <v>29</v>
      </c>
      <c r="G7" s="921">
        <v>8</v>
      </c>
      <c r="H7" s="921">
        <v>0</v>
      </c>
      <c r="I7" s="922">
        <v>51</v>
      </c>
    </row>
    <row r="8" spans="1:10" ht="30" customHeight="1">
      <c r="A8" s="211" t="s">
        <v>293</v>
      </c>
      <c r="B8" s="929">
        <f t="shared" ref="B8:B22" si="1">SUM(C8:I8)</f>
        <v>308</v>
      </c>
      <c r="C8" s="722">
        <v>152</v>
      </c>
      <c r="D8" s="722">
        <v>80</v>
      </c>
      <c r="E8" s="722">
        <v>27</v>
      </c>
      <c r="F8" s="722">
        <v>34</v>
      </c>
      <c r="G8" s="722">
        <v>14</v>
      </c>
      <c r="H8" s="722">
        <v>0</v>
      </c>
      <c r="I8" s="924">
        <v>1</v>
      </c>
    </row>
    <row r="9" spans="1:10" ht="30" customHeight="1">
      <c r="A9" s="90" t="s">
        <v>244</v>
      </c>
      <c r="B9" s="929">
        <f t="shared" si="1"/>
        <v>221</v>
      </c>
      <c r="C9" s="722">
        <v>39</v>
      </c>
      <c r="D9" s="722">
        <v>122</v>
      </c>
      <c r="E9" s="722">
        <v>34</v>
      </c>
      <c r="F9" s="722">
        <v>22</v>
      </c>
      <c r="G9" s="722">
        <v>1</v>
      </c>
      <c r="H9" s="722">
        <v>0</v>
      </c>
      <c r="I9" s="924">
        <v>3</v>
      </c>
    </row>
    <row r="10" spans="1:10" ht="30" customHeight="1">
      <c r="A10" s="89" t="s">
        <v>245</v>
      </c>
      <c r="B10" s="929">
        <f t="shared" si="1"/>
        <v>183</v>
      </c>
      <c r="C10" s="722">
        <v>125</v>
      </c>
      <c r="D10" s="722">
        <v>9</v>
      </c>
      <c r="E10" s="722">
        <v>19</v>
      </c>
      <c r="F10" s="722">
        <v>17</v>
      </c>
      <c r="G10" s="722">
        <v>1</v>
      </c>
      <c r="H10" s="722">
        <v>0</v>
      </c>
      <c r="I10" s="924">
        <v>12</v>
      </c>
    </row>
    <row r="11" spans="1:10" ht="30" customHeight="1">
      <c r="A11" s="211" t="s">
        <v>252</v>
      </c>
      <c r="B11" s="929">
        <f t="shared" si="1"/>
        <v>183</v>
      </c>
      <c r="C11" s="722">
        <v>31</v>
      </c>
      <c r="D11" s="722">
        <v>108</v>
      </c>
      <c r="E11" s="722">
        <v>21</v>
      </c>
      <c r="F11" s="722">
        <v>11</v>
      </c>
      <c r="G11" s="722">
        <v>0</v>
      </c>
      <c r="H11" s="722">
        <v>0</v>
      </c>
      <c r="I11" s="924">
        <v>12</v>
      </c>
    </row>
    <row r="12" spans="1:10" ht="30" customHeight="1">
      <c r="A12" s="90" t="s">
        <v>247</v>
      </c>
      <c r="B12" s="929">
        <f t="shared" si="1"/>
        <v>93</v>
      </c>
      <c r="C12" s="722">
        <v>28</v>
      </c>
      <c r="D12" s="722">
        <v>42</v>
      </c>
      <c r="E12" s="722">
        <v>12</v>
      </c>
      <c r="F12" s="722">
        <v>8</v>
      </c>
      <c r="G12" s="722">
        <v>0</v>
      </c>
      <c r="H12" s="722">
        <v>0</v>
      </c>
      <c r="I12" s="924">
        <v>3</v>
      </c>
    </row>
    <row r="13" spans="1:10" ht="30" customHeight="1">
      <c r="A13" s="89" t="s">
        <v>272</v>
      </c>
      <c r="B13" s="929">
        <f t="shared" si="1"/>
        <v>65</v>
      </c>
      <c r="C13" s="722">
        <v>32</v>
      </c>
      <c r="D13" s="722">
        <v>13</v>
      </c>
      <c r="E13" s="722">
        <v>5</v>
      </c>
      <c r="F13" s="722">
        <v>12</v>
      </c>
      <c r="G13" s="722">
        <v>0</v>
      </c>
      <c r="H13" s="722">
        <v>0</v>
      </c>
      <c r="I13" s="924">
        <v>3</v>
      </c>
    </row>
    <row r="14" spans="1:10" ht="30" customHeight="1">
      <c r="A14" s="418" t="s">
        <v>870</v>
      </c>
      <c r="B14" s="929">
        <f t="shared" si="1"/>
        <v>17</v>
      </c>
      <c r="C14" s="722">
        <v>5</v>
      </c>
      <c r="D14" s="722">
        <v>8</v>
      </c>
      <c r="E14" s="722">
        <v>4</v>
      </c>
      <c r="F14" s="722">
        <v>0</v>
      </c>
      <c r="G14" s="722">
        <v>0</v>
      </c>
      <c r="H14" s="722">
        <v>0</v>
      </c>
      <c r="I14" s="924">
        <v>0</v>
      </c>
    </row>
    <row r="15" spans="1:10" ht="30" customHeight="1">
      <c r="A15" s="211" t="s">
        <v>284</v>
      </c>
      <c r="B15" s="929">
        <f t="shared" si="1"/>
        <v>759</v>
      </c>
      <c r="C15" s="722">
        <v>546</v>
      </c>
      <c r="D15" s="722">
        <v>71</v>
      </c>
      <c r="E15" s="722">
        <v>97</v>
      </c>
      <c r="F15" s="722">
        <v>20</v>
      </c>
      <c r="G15" s="722">
        <v>19</v>
      </c>
      <c r="H15" s="722">
        <v>0</v>
      </c>
      <c r="I15" s="924">
        <v>6</v>
      </c>
    </row>
    <row r="16" spans="1:10" ht="30" customHeight="1">
      <c r="A16" s="90" t="s">
        <v>8</v>
      </c>
      <c r="B16" s="929">
        <f t="shared" si="1"/>
        <v>255</v>
      </c>
      <c r="C16" s="722">
        <v>83</v>
      </c>
      <c r="D16" s="722">
        <v>115</v>
      </c>
      <c r="E16" s="722">
        <v>44</v>
      </c>
      <c r="F16" s="722">
        <v>12</v>
      </c>
      <c r="G16" s="722">
        <v>0</v>
      </c>
      <c r="H16" s="722">
        <v>0</v>
      </c>
      <c r="I16" s="924">
        <v>1</v>
      </c>
    </row>
    <row r="17" spans="1:9" ht="30" customHeight="1">
      <c r="A17" s="89" t="s">
        <v>10</v>
      </c>
      <c r="B17" s="929">
        <f t="shared" si="1"/>
        <v>220</v>
      </c>
      <c r="C17" s="722">
        <v>56</v>
      </c>
      <c r="D17" s="722">
        <v>108</v>
      </c>
      <c r="E17" s="722">
        <v>35</v>
      </c>
      <c r="F17" s="722">
        <v>10</v>
      </c>
      <c r="G17" s="722">
        <v>0</v>
      </c>
      <c r="H17" s="722">
        <v>0</v>
      </c>
      <c r="I17" s="924">
        <v>11</v>
      </c>
    </row>
    <row r="18" spans="1:9" ht="30" customHeight="1">
      <c r="A18" s="211" t="s">
        <v>273</v>
      </c>
      <c r="B18" s="929">
        <f t="shared" si="1"/>
        <v>277</v>
      </c>
      <c r="C18" s="722">
        <v>65</v>
      </c>
      <c r="D18" s="722">
        <v>126</v>
      </c>
      <c r="E18" s="722">
        <v>58</v>
      </c>
      <c r="F18" s="722">
        <v>21</v>
      </c>
      <c r="G18" s="722">
        <v>3</v>
      </c>
      <c r="H18" s="722">
        <v>0</v>
      </c>
      <c r="I18" s="924">
        <v>4</v>
      </c>
    </row>
    <row r="19" spans="1:9" ht="30" customHeight="1">
      <c r="A19" s="90" t="s">
        <v>11</v>
      </c>
      <c r="B19" s="929">
        <f t="shared" si="1"/>
        <v>312</v>
      </c>
      <c r="C19" s="722">
        <v>54</v>
      </c>
      <c r="D19" s="722">
        <v>146</v>
      </c>
      <c r="E19" s="722">
        <v>96</v>
      </c>
      <c r="F19" s="722">
        <v>15</v>
      </c>
      <c r="G19" s="722">
        <v>1</v>
      </c>
      <c r="H19" s="722">
        <v>0</v>
      </c>
      <c r="I19" s="924">
        <v>0</v>
      </c>
    </row>
    <row r="20" spans="1:9" ht="30" customHeight="1">
      <c r="A20" s="89" t="s">
        <v>274</v>
      </c>
      <c r="B20" s="929">
        <f t="shared" si="1"/>
        <v>341</v>
      </c>
      <c r="C20" s="722">
        <v>80</v>
      </c>
      <c r="D20" s="722">
        <v>178</v>
      </c>
      <c r="E20" s="722">
        <v>53</v>
      </c>
      <c r="F20" s="722">
        <v>28</v>
      </c>
      <c r="G20" s="722">
        <v>0</v>
      </c>
      <c r="H20" s="722">
        <v>0</v>
      </c>
      <c r="I20" s="924">
        <v>2</v>
      </c>
    </row>
    <row r="21" spans="1:9" ht="30" customHeight="1">
      <c r="A21" s="211" t="s">
        <v>12</v>
      </c>
      <c r="B21" s="929">
        <f t="shared" si="1"/>
        <v>286</v>
      </c>
      <c r="C21" s="722">
        <v>131</v>
      </c>
      <c r="D21" s="722">
        <v>85</v>
      </c>
      <c r="E21" s="722">
        <v>39</v>
      </c>
      <c r="F21" s="722">
        <v>12</v>
      </c>
      <c r="G21" s="722">
        <v>0</v>
      </c>
      <c r="H21" s="722">
        <v>0</v>
      </c>
      <c r="I21" s="924">
        <v>19</v>
      </c>
    </row>
    <row r="22" spans="1:9" ht="30" customHeight="1">
      <c r="A22" s="90" t="s">
        <v>275</v>
      </c>
      <c r="B22" s="929">
        <f t="shared" si="1"/>
        <v>344</v>
      </c>
      <c r="C22" s="722">
        <v>133</v>
      </c>
      <c r="D22" s="722">
        <v>100</v>
      </c>
      <c r="E22" s="722">
        <v>49</v>
      </c>
      <c r="F22" s="722">
        <v>36</v>
      </c>
      <c r="G22" s="722">
        <v>4</v>
      </c>
      <c r="H22" s="722">
        <v>0</v>
      </c>
      <c r="I22" s="924">
        <v>22</v>
      </c>
    </row>
    <row r="23" spans="1:9" ht="30" customHeight="1" thickBot="1">
      <c r="A23" s="92" t="s">
        <v>13</v>
      </c>
      <c r="B23" s="930">
        <f>SUM(C23:I23)</f>
        <v>154</v>
      </c>
      <c r="C23" s="723">
        <v>21</v>
      </c>
      <c r="D23" s="723">
        <v>77</v>
      </c>
      <c r="E23" s="723">
        <v>37</v>
      </c>
      <c r="F23" s="723">
        <v>12</v>
      </c>
      <c r="G23" s="723">
        <v>0</v>
      </c>
      <c r="H23" s="723">
        <v>0</v>
      </c>
      <c r="I23" s="926">
        <v>7</v>
      </c>
    </row>
  </sheetData>
  <mergeCells count="1">
    <mergeCell ref="A1:I1"/>
  </mergeCells>
  <phoneticPr fontId="9" type="noConversion"/>
  <pageMargins left="0.47" right="0.25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1"/>
  <sheetViews>
    <sheetView zoomScaleNormal="100" workbookViewId="0">
      <selection activeCell="D13" sqref="D13"/>
    </sheetView>
  </sheetViews>
  <sheetFormatPr defaultRowHeight="16.5"/>
  <cols>
    <col min="2" max="2" width="11" style="8" bestFit="1" customWidth="1"/>
    <col min="3" max="3" width="12.5" bestFit="1" customWidth="1"/>
    <col min="4" max="4" width="11" customWidth="1"/>
    <col min="5" max="5" width="12.625" customWidth="1"/>
    <col min="6" max="6" width="11.875" customWidth="1"/>
    <col min="7" max="7" width="10.375" customWidth="1"/>
    <col min="8" max="8" width="10.5" bestFit="1" customWidth="1"/>
    <col min="9" max="9" width="10" customWidth="1"/>
    <col min="10" max="10" width="9.375" bestFit="1" customWidth="1"/>
  </cols>
  <sheetData>
    <row r="1" spans="1:16" ht="26.25">
      <c r="A1" s="1331" t="s">
        <v>700</v>
      </c>
      <c r="B1" s="1331"/>
      <c r="C1" s="1331"/>
      <c r="D1" s="1331"/>
      <c r="E1" s="1331"/>
      <c r="F1" s="1331"/>
      <c r="G1" s="1331"/>
      <c r="H1" s="1331"/>
      <c r="I1" s="1331"/>
      <c r="J1" s="1331"/>
      <c r="K1" s="9"/>
    </row>
    <row r="2" spans="1:16" ht="16.5" customHeight="1">
      <c r="A2" s="113" t="s">
        <v>701</v>
      </c>
      <c r="B2" s="10"/>
      <c r="D2" s="4"/>
      <c r="E2" s="4"/>
      <c r="F2" s="4"/>
      <c r="G2" s="4"/>
      <c r="H2" s="4"/>
      <c r="I2" s="4"/>
      <c r="J2" s="4"/>
      <c r="K2" s="4"/>
    </row>
    <row r="3" spans="1:16" ht="16.5" customHeight="1">
      <c r="A3" s="114" t="s">
        <v>704</v>
      </c>
      <c r="B3" s="11"/>
      <c r="D3" s="4"/>
      <c r="E3" s="4"/>
      <c r="F3" s="4"/>
      <c r="G3" s="4"/>
      <c r="H3" s="4"/>
      <c r="I3" s="4"/>
      <c r="J3" s="4"/>
      <c r="K3" s="4"/>
    </row>
    <row r="4" spans="1:16" ht="17.25" thickBot="1">
      <c r="A4" s="2"/>
      <c r="B4" s="12"/>
      <c r="C4" s="2"/>
      <c r="E4" s="522" t="s">
        <v>959</v>
      </c>
      <c r="J4" s="3" t="s">
        <v>583</v>
      </c>
    </row>
    <row r="5" spans="1:16" ht="53.25" customHeight="1">
      <c r="A5" s="1337" t="s">
        <v>230</v>
      </c>
      <c r="B5" s="1338"/>
      <c r="C5" s="514" t="s">
        <v>231</v>
      </c>
      <c r="D5" s="515" t="s">
        <v>694</v>
      </c>
      <c r="E5" s="515" t="s">
        <v>943</v>
      </c>
      <c r="F5" s="515" t="s">
        <v>944</v>
      </c>
      <c r="G5" s="515" t="s">
        <v>945</v>
      </c>
      <c r="H5" s="515" t="s">
        <v>696</v>
      </c>
      <c r="I5" s="515" t="s">
        <v>695</v>
      </c>
      <c r="J5" s="516" t="s">
        <v>697</v>
      </c>
    </row>
    <row r="6" spans="1:16">
      <c r="A6" s="1351" t="s">
        <v>231</v>
      </c>
      <c r="B6" s="517" t="s">
        <v>476</v>
      </c>
      <c r="C6" s="931">
        <f>SUM(D6:J6)</f>
        <v>1782459</v>
      </c>
      <c r="D6" s="931">
        <f>SUM(D9,D12,D15,D18,D21,D24,D27,D30,D33,D36,D39,D42,D45,D48,D51,D54,D57)</f>
        <v>170050</v>
      </c>
      <c r="E6" s="931">
        <f t="shared" ref="E6:J6" si="0">SUM(E9,E12,E15,E18,E21,E24,E27,E30,E33,E36,E39,E42,E45,E48,E51,E54,E57)</f>
        <v>139669</v>
      </c>
      <c r="F6" s="931">
        <f t="shared" si="0"/>
        <v>62820</v>
      </c>
      <c r="G6" s="931">
        <f t="shared" si="0"/>
        <v>937632</v>
      </c>
      <c r="H6" s="931">
        <f t="shared" si="0"/>
        <v>423533</v>
      </c>
      <c r="I6" s="931">
        <f t="shared" si="0"/>
        <v>3972</v>
      </c>
      <c r="J6" s="932">
        <f t="shared" si="0"/>
        <v>44783</v>
      </c>
      <c r="K6" s="933"/>
      <c r="L6" s="910"/>
    </row>
    <row r="7" spans="1:16">
      <c r="A7" s="1351"/>
      <c r="B7" s="517" t="s">
        <v>251</v>
      </c>
      <c r="C7" s="931">
        <f>SUM(D7:J7)</f>
        <v>1486980</v>
      </c>
      <c r="D7" s="931">
        <f>SUM(D10,D13,D16,D19,D22,D25,D28,D31,D34,D37,D40,D43,D46,D49,D52,D55,D58)</f>
        <v>154465</v>
      </c>
      <c r="E7" s="931">
        <f t="shared" ref="E7:J7" si="1">SUM(E10,E13,E16,E19,E22,E25,E28,E31,E34,E37,E40,E43,E46,E49,E52,E55,E58)</f>
        <v>108834</v>
      </c>
      <c r="F7" s="931">
        <f t="shared" si="1"/>
        <v>51684</v>
      </c>
      <c r="G7" s="931">
        <f t="shared" si="1"/>
        <v>770179</v>
      </c>
      <c r="H7" s="931">
        <f t="shared" si="1"/>
        <v>364113</v>
      </c>
      <c r="I7" s="931">
        <f t="shared" si="1"/>
        <v>3226</v>
      </c>
      <c r="J7" s="932">
        <f t="shared" si="1"/>
        <v>34479</v>
      </c>
      <c r="K7" s="933"/>
      <c r="L7" s="910"/>
    </row>
    <row r="8" spans="1:16">
      <c r="A8" s="1351"/>
      <c r="B8" s="517" t="s">
        <v>239</v>
      </c>
      <c r="C8" s="551">
        <f>(C7/C6)*100</f>
        <v>83.422956713169839</v>
      </c>
      <c r="D8" s="551">
        <f t="shared" ref="D8:J8" si="2">(D7/D6)*100</f>
        <v>90.835048515142603</v>
      </c>
      <c r="E8" s="551">
        <f t="shared" si="2"/>
        <v>77.9228031989919</v>
      </c>
      <c r="F8" s="551">
        <f t="shared" si="2"/>
        <v>82.273161413562562</v>
      </c>
      <c r="G8" s="551">
        <f t="shared" si="2"/>
        <v>82.140861233405005</v>
      </c>
      <c r="H8" s="551">
        <f t="shared" si="2"/>
        <v>85.970396639695139</v>
      </c>
      <c r="I8" s="551">
        <f t="shared" si="2"/>
        <v>81.218529707955696</v>
      </c>
      <c r="J8" s="552">
        <f t="shared" si="2"/>
        <v>76.991269008329056</v>
      </c>
      <c r="K8" s="220"/>
    </row>
    <row r="9" spans="1:16">
      <c r="A9" s="1370" t="s">
        <v>242</v>
      </c>
      <c r="B9" s="523" t="s">
        <v>249</v>
      </c>
      <c r="C9" s="722">
        <v>270458</v>
      </c>
      <c r="D9" s="722">
        <v>60375</v>
      </c>
      <c r="E9" s="722">
        <v>2617</v>
      </c>
      <c r="F9" s="722">
        <v>8765</v>
      </c>
      <c r="G9" s="722">
        <v>128229</v>
      </c>
      <c r="H9" s="722">
        <v>57916</v>
      </c>
      <c r="I9" s="722">
        <v>786</v>
      </c>
      <c r="J9" s="924">
        <v>11770</v>
      </c>
      <c r="K9" s="933"/>
      <c r="L9" s="910"/>
      <c r="M9" s="910"/>
    </row>
    <row r="10" spans="1:16">
      <c r="A10" s="1370"/>
      <c r="B10" s="523" t="s">
        <v>250</v>
      </c>
      <c r="C10" s="722">
        <v>242648</v>
      </c>
      <c r="D10" s="722">
        <v>56064</v>
      </c>
      <c r="E10" s="722">
        <v>2371</v>
      </c>
      <c r="F10" s="722">
        <v>7613</v>
      </c>
      <c r="G10" s="722">
        <v>114716</v>
      </c>
      <c r="H10" s="722">
        <v>52102</v>
      </c>
      <c r="I10" s="722">
        <v>673</v>
      </c>
      <c r="J10" s="924">
        <v>9109</v>
      </c>
      <c r="K10" s="933"/>
      <c r="L10" s="910"/>
      <c r="M10" s="910"/>
    </row>
    <row r="11" spans="1:16">
      <c r="A11" s="1370"/>
      <c r="B11" s="523" t="s">
        <v>226</v>
      </c>
      <c r="C11" s="545">
        <v>89.7</v>
      </c>
      <c r="D11" s="545">
        <v>92.9</v>
      </c>
      <c r="E11" s="545">
        <v>90.6</v>
      </c>
      <c r="F11" s="545">
        <v>86.9</v>
      </c>
      <c r="G11" s="545">
        <v>89.5</v>
      </c>
      <c r="H11" s="545">
        <v>90</v>
      </c>
      <c r="I11" s="545">
        <v>85.6</v>
      </c>
      <c r="J11" s="546">
        <v>77.400000000000006</v>
      </c>
      <c r="K11" s="220"/>
    </row>
    <row r="12" spans="1:16">
      <c r="A12" s="1370" t="s">
        <v>243</v>
      </c>
      <c r="B12" s="523" t="s">
        <v>249</v>
      </c>
      <c r="C12" s="722">
        <v>87238</v>
      </c>
      <c r="D12" s="722">
        <v>11763</v>
      </c>
      <c r="E12" s="722">
        <v>7223</v>
      </c>
      <c r="F12" s="722">
        <v>2968</v>
      </c>
      <c r="G12" s="722">
        <v>48888</v>
      </c>
      <c r="H12" s="722">
        <v>14518</v>
      </c>
      <c r="I12" s="722">
        <v>140</v>
      </c>
      <c r="J12" s="924">
        <v>1738</v>
      </c>
      <c r="K12" s="933"/>
      <c r="L12" s="910"/>
      <c r="M12" s="910"/>
    </row>
    <row r="13" spans="1:16">
      <c r="A13" s="1370"/>
      <c r="B13" s="523" t="s">
        <v>250</v>
      </c>
      <c r="C13" s="722">
        <v>74317</v>
      </c>
      <c r="D13" s="722">
        <v>10694</v>
      </c>
      <c r="E13" s="722">
        <v>5829</v>
      </c>
      <c r="F13" s="722">
        <v>2524</v>
      </c>
      <c r="G13" s="722">
        <v>40823</v>
      </c>
      <c r="H13" s="722">
        <v>13029</v>
      </c>
      <c r="I13" s="722">
        <v>111</v>
      </c>
      <c r="J13" s="924">
        <v>1307</v>
      </c>
      <c r="K13" s="933"/>
      <c r="L13" s="910"/>
      <c r="M13" s="910"/>
    </row>
    <row r="14" spans="1:16">
      <c r="A14" s="1370"/>
      <c r="B14" s="523" t="s">
        <v>226</v>
      </c>
      <c r="C14" s="545">
        <v>85.2</v>
      </c>
      <c r="D14" s="545">
        <v>90.9</v>
      </c>
      <c r="E14" s="545">
        <v>80.7</v>
      </c>
      <c r="F14" s="545">
        <v>85</v>
      </c>
      <c r="G14" s="545">
        <v>83.5</v>
      </c>
      <c r="H14" s="545">
        <v>89.7</v>
      </c>
      <c r="I14" s="545">
        <v>79.3</v>
      </c>
      <c r="J14" s="546">
        <v>75.2</v>
      </c>
      <c r="K14" s="220"/>
    </row>
    <row r="15" spans="1:16">
      <c r="A15" s="1370" t="s">
        <v>244</v>
      </c>
      <c r="B15" s="523" t="s">
        <v>249</v>
      </c>
      <c r="C15" s="722">
        <v>79638</v>
      </c>
      <c r="D15" s="722">
        <v>2385</v>
      </c>
      <c r="E15" s="722">
        <v>15098</v>
      </c>
      <c r="F15" s="722">
        <v>2442</v>
      </c>
      <c r="G15" s="722">
        <v>46678</v>
      </c>
      <c r="H15" s="722">
        <v>11762</v>
      </c>
      <c r="I15" s="722">
        <v>125</v>
      </c>
      <c r="J15" s="924">
        <v>1148</v>
      </c>
      <c r="K15" s="933"/>
      <c r="L15" s="910"/>
      <c r="M15" s="910"/>
      <c r="N15" s="910"/>
      <c r="O15" s="910"/>
      <c r="P15" s="910"/>
    </row>
    <row r="16" spans="1:16">
      <c r="A16" s="1370"/>
      <c r="B16" s="523" t="s">
        <v>250</v>
      </c>
      <c r="C16" s="722">
        <v>63505</v>
      </c>
      <c r="D16" s="722">
        <v>2077</v>
      </c>
      <c r="E16" s="722">
        <v>11813</v>
      </c>
      <c r="F16" s="722">
        <v>1952</v>
      </c>
      <c r="G16" s="722">
        <v>37185</v>
      </c>
      <c r="H16" s="722">
        <v>9576</v>
      </c>
      <c r="I16" s="722">
        <v>109</v>
      </c>
      <c r="J16" s="924">
        <v>793</v>
      </c>
      <c r="K16" s="933"/>
      <c r="L16" s="910"/>
      <c r="M16" s="910"/>
      <c r="N16" s="910"/>
      <c r="O16" s="910"/>
      <c r="P16" s="910"/>
    </row>
    <row r="17" spans="1:15">
      <c r="A17" s="1370"/>
      <c r="B17" s="523" t="s">
        <v>226</v>
      </c>
      <c r="C17" s="545">
        <v>79.7</v>
      </c>
      <c r="D17" s="545">
        <v>87.1</v>
      </c>
      <c r="E17" s="545">
        <v>78.2</v>
      </c>
      <c r="F17" s="545">
        <v>79.900000000000006</v>
      </c>
      <c r="G17" s="545">
        <v>79.7</v>
      </c>
      <c r="H17" s="545">
        <v>81.400000000000006</v>
      </c>
      <c r="I17" s="545">
        <v>87.2</v>
      </c>
      <c r="J17" s="546">
        <v>69.099999999999994</v>
      </c>
      <c r="K17" s="220"/>
    </row>
    <row r="18" spans="1:15">
      <c r="A18" s="1370" t="s">
        <v>245</v>
      </c>
      <c r="B18" s="523" t="s">
        <v>249</v>
      </c>
      <c r="C18" s="722">
        <v>92290</v>
      </c>
      <c r="D18" s="722">
        <v>8197</v>
      </c>
      <c r="E18" s="722">
        <v>1126</v>
      </c>
      <c r="F18" s="722">
        <v>1638</v>
      </c>
      <c r="G18" s="722">
        <v>55737</v>
      </c>
      <c r="H18" s="722">
        <v>22720</v>
      </c>
      <c r="I18" s="722">
        <v>262</v>
      </c>
      <c r="J18" s="924">
        <v>2610</v>
      </c>
      <c r="K18" s="933"/>
      <c r="L18" s="910"/>
      <c r="M18" s="910"/>
      <c r="N18" s="910"/>
    </row>
    <row r="19" spans="1:15">
      <c r="A19" s="1370"/>
      <c r="B19" s="523" t="s">
        <v>250</v>
      </c>
      <c r="C19" s="722">
        <v>81796</v>
      </c>
      <c r="D19" s="722">
        <v>7367</v>
      </c>
      <c r="E19" s="722">
        <v>955</v>
      </c>
      <c r="F19" s="722">
        <v>1456</v>
      </c>
      <c r="G19" s="722">
        <v>49126</v>
      </c>
      <c r="H19" s="722">
        <v>20685</v>
      </c>
      <c r="I19" s="722">
        <v>185</v>
      </c>
      <c r="J19" s="924">
        <v>2022</v>
      </c>
      <c r="K19" s="933"/>
      <c r="L19" s="910"/>
      <c r="M19" s="910"/>
      <c r="N19" s="910"/>
    </row>
    <row r="20" spans="1:15">
      <c r="A20" s="1370"/>
      <c r="B20" s="523" t="s">
        <v>226</v>
      </c>
      <c r="C20" s="545">
        <v>88.6</v>
      </c>
      <c r="D20" s="545">
        <v>89.9</v>
      </c>
      <c r="E20" s="545">
        <v>84.8</v>
      </c>
      <c r="F20" s="545">
        <v>88.9</v>
      </c>
      <c r="G20" s="545">
        <v>88.1</v>
      </c>
      <c r="H20" s="545">
        <v>91</v>
      </c>
      <c r="I20" s="545">
        <v>70.599999999999994</v>
      </c>
      <c r="J20" s="546">
        <v>77.5</v>
      </c>
      <c r="K20" s="220"/>
    </row>
    <row r="21" spans="1:15">
      <c r="A21" s="1370" t="s">
        <v>246</v>
      </c>
      <c r="B21" s="523" t="s">
        <v>249</v>
      </c>
      <c r="C21" s="722">
        <v>62582</v>
      </c>
      <c r="D21" s="722">
        <v>2729</v>
      </c>
      <c r="E21" s="722">
        <v>12441</v>
      </c>
      <c r="F21" s="722">
        <v>1998</v>
      </c>
      <c r="G21" s="722">
        <v>32018</v>
      </c>
      <c r="H21" s="722">
        <v>11668</v>
      </c>
      <c r="I21" s="722">
        <v>405</v>
      </c>
      <c r="J21" s="924">
        <v>1323</v>
      </c>
      <c r="K21" s="933"/>
      <c r="L21" s="910"/>
      <c r="M21" s="910"/>
      <c r="N21" s="910"/>
      <c r="O21" s="910"/>
    </row>
    <row r="22" spans="1:15">
      <c r="A22" s="1370"/>
      <c r="B22" s="523" t="s">
        <v>250</v>
      </c>
      <c r="C22" s="722">
        <v>51274</v>
      </c>
      <c r="D22" s="722">
        <v>2294</v>
      </c>
      <c r="E22" s="722">
        <v>9335</v>
      </c>
      <c r="F22" s="722">
        <v>1629</v>
      </c>
      <c r="G22" s="722">
        <v>26419</v>
      </c>
      <c r="H22" s="722">
        <v>10203</v>
      </c>
      <c r="I22" s="722">
        <v>332</v>
      </c>
      <c r="J22" s="924">
        <v>1062</v>
      </c>
      <c r="K22" s="933"/>
      <c r="L22" s="910"/>
      <c r="M22" s="910"/>
      <c r="N22" s="910"/>
      <c r="O22" s="910"/>
    </row>
    <row r="23" spans="1:15">
      <c r="A23" s="1370"/>
      <c r="B23" s="523" t="s">
        <v>226</v>
      </c>
      <c r="C23" s="545">
        <v>81.900000000000006</v>
      </c>
      <c r="D23" s="545">
        <v>84.1</v>
      </c>
      <c r="E23" s="545">
        <v>75</v>
      </c>
      <c r="F23" s="545">
        <v>81.5</v>
      </c>
      <c r="G23" s="545">
        <v>82.5</v>
      </c>
      <c r="H23" s="545">
        <v>87.4</v>
      </c>
      <c r="I23" s="545">
        <v>82</v>
      </c>
      <c r="J23" s="546">
        <v>80.3</v>
      </c>
      <c r="K23" s="220"/>
    </row>
    <row r="24" spans="1:15">
      <c r="A24" s="1370" t="s">
        <v>247</v>
      </c>
      <c r="B24" s="523" t="s">
        <v>249</v>
      </c>
      <c r="C24" s="722">
        <v>55106</v>
      </c>
      <c r="D24" s="722">
        <v>1570</v>
      </c>
      <c r="E24" s="722">
        <v>3878</v>
      </c>
      <c r="F24" s="722">
        <v>937</v>
      </c>
      <c r="G24" s="722">
        <v>25057</v>
      </c>
      <c r="H24" s="722">
        <v>20765</v>
      </c>
      <c r="I24" s="722">
        <v>180</v>
      </c>
      <c r="J24" s="924">
        <v>2719</v>
      </c>
      <c r="K24" s="933"/>
      <c r="L24" s="910"/>
      <c r="M24" s="910"/>
      <c r="N24" s="910"/>
      <c r="O24" s="910"/>
    </row>
    <row r="25" spans="1:15">
      <c r="A25" s="1370"/>
      <c r="B25" s="523" t="s">
        <v>251</v>
      </c>
      <c r="C25" s="722">
        <v>47163</v>
      </c>
      <c r="D25" s="722">
        <v>1471</v>
      </c>
      <c r="E25" s="722">
        <v>3398</v>
      </c>
      <c r="F25" s="722">
        <v>842</v>
      </c>
      <c r="G25" s="722">
        <v>21299</v>
      </c>
      <c r="H25" s="722">
        <v>17775</v>
      </c>
      <c r="I25" s="722">
        <v>124</v>
      </c>
      <c r="J25" s="924">
        <v>2254</v>
      </c>
      <c r="K25" s="933"/>
      <c r="L25" s="910"/>
      <c r="M25" s="910"/>
      <c r="N25" s="910"/>
      <c r="O25" s="910"/>
    </row>
    <row r="26" spans="1:15">
      <c r="A26" s="1370"/>
      <c r="B26" s="523" t="s">
        <v>226</v>
      </c>
      <c r="C26" s="545">
        <v>85.6</v>
      </c>
      <c r="D26" s="545">
        <v>93.7</v>
      </c>
      <c r="E26" s="545">
        <v>87.6</v>
      </c>
      <c r="F26" s="545">
        <v>89.9</v>
      </c>
      <c r="G26" s="545">
        <v>85</v>
      </c>
      <c r="H26" s="545">
        <v>85.6</v>
      </c>
      <c r="I26" s="545">
        <v>68.900000000000006</v>
      </c>
      <c r="J26" s="546">
        <v>82.9</v>
      </c>
      <c r="K26" s="220"/>
    </row>
    <row r="27" spans="1:15">
      <c r="A27" s="1370" t="s">
        <v>248</v>
      </c>
      <c r="B27" s="523" t="s">
        <v>51</v>
      </c>
      <c r="C27" s="722">
        <v>39629</v>
      </c>
      <c r="D27" s="722">
        <v>2174</v>
      </c>
      <c r="E27" s="722">
        <v>962</v>
      </c>
      <c r="F27" s="722">
        <v>516</v>
      </c>
      <c r="G27" s="722">
        <v>27387</v>
      </c>
      <c r="H27" s="722">
        <v>7432</v>
      </c>
      <c r="I27" s="722">
        <v>34</v>
      </c>
      <c r="J27" s="924">
        <v>1124</v>
      </c>
      <c r="K27" s="933"/>
      <c r="L27" s="910"/>
      <c r="M27" s="910"/>
      <c r="N27" s="910"/>
      <c r="O27" s="910"/>
    </row>
    <row r="28" spans="1:15">
      <c r="A28" s="1370"/>
      <c r="B28" s="523" t="s">
        <v>50</v>
      </c>
      <c r="C28" s="722">
        <v>34269</v>
      </c>
      <c r="D28" s="722">
        <v>2093</v>
      </c>
      <c r="E28" s="722">
        <v>916</v>
      </c>
      <c r="F28" s="722">
        <v>461</v>
      </c>
      <c r="G28" s="722">
        <v>23303</v>
      </c>
      <c r="H28" s="722">
        <v>6613</v>
      </c>
      <c r="I28" s="722">
        <v>11</v>
      </c>
      <c r="J28" s="924">
        <v>872</v>
      </c>
      <c r="K28" s="933"/>
      <c r="L28" s="910"/>
      <c r="M28" s="910"/>
      <c r="N28" s="910"/>
      <c r="O28" s="910"/>
    </row>
    <row r="29" spans="1:15">
      <c r="A29" s="1370"/>
      <c r="B29" s="523" t="s">
        <v>226</v>
      </c>
      <c r="C29" s="545">
        <v>86.5</v>
      </c>
      <c r="D29" s="545">
        <v>96.3</v>
      </c>
      <c r="E29" s="545">
        <v>95.2</v>
      </c>
      <c r="F29" s="545">
        <v>89.3</v>
      </c>
      <c r="G29" s="545">
        <v>85.1</v>
      </c>
      <c r="H29" s="545">
        <v>89</v>
      </c>
      <c r="I29" s="545">
        <v>32.4</v>
      </c>
      <c r="J29" s="546">
        <v>77.599999999999994</v>
      </c>
      <c r="K29" s="220"/>
    </row>
    <row r="30" spans="1:15" ht="16.5" customHeight="1">
      <c r="A30" s="1371" t="s">
        <v>870</v>
      </c>
      <c r="B30" s="523" t="s">
        <v>51</v>
      </c>
      <c r="C30" s="722">
        <v>6321</v>
      </c>
      <c r="D30" s="722">
        <v>488</v>
      </c>
      <c r="E30" s="722">
        <v>997</v>
      </c>
      <c r="F30" s="722">
        <v>397</v>
      </c>
      <c r="G30" s="722">
        <v>2380</v>
      </c>
      <c r="H30" s="722">
        <v>1170</v>
      </c>
      <c r="I30" s="722">
        <v>0</v>
      </c>
      <c r="J30" s="924">
        <v>889</v>
      </c>
      <c r="K30" s="933"/>
      <c r="L30" s="910"/>
      <c r="M30" s="910"/>
    </row>
    <row r="31" spans="1:15">
      <c r="A31" s="1371"/>
      <c r="B31" s="523" t="s">
        <v>50</v>
      </c>
      <c r="C31" s="722">
        <v>5158</v>
      </c>
      <c r="D31" s="722">
        <v>484</v>
      </c>
      <c r="E31" s="722">
        <v>794</v>
      </c>
      <c r="F31" s="722">
        <v>374</v>
      </c>
      <c r="G31" s="722">
        <v>1978</v>
      </c>
      <c r="H31" s="722">
        <v>1012</v>
      </c>
      <c r="I31" s="722">
        <v>0</v>
      </c>
      <c r="J31" s="924">
        <v>516</v>
      </c>
      <c r="K31" s="933"/>
      <c r="L31" s="910"/>
      <c r="M31" s="910"/>
    </row>
    <row r="32" spans="1:15">
      <c r="A32" s="1371"/>
      <c r="B32" s="523" t="s">
        <v>226</v>
      </c>
      <c r="C32" s="545">
        <v>81.599999999999994</v>
      </c>
      <c r="D32" s="545">
        <v>99.2</v>
      </c>
      <c r="E32" s="545">
        <v>79.599999999999994</v>
      </c>
      <c r="F32" s="545">
        <v>94.2</v>
      </c>
      <c r="G32" s="545">
        <v>83.1</v>
      </c>
      <c r="H32" s="545">
        <v>86.5</v>
      </c>
      <c r="I32" s="547">
        <v>0</v>
      </c>
      <c r="J32" s="546">
        <v>58</v>
      </c>
      <c r="K32" s="220"/>
    </row>
    <row r="33" spans="1:13" ht="16.5" customHeight="1">
      <c r="A33" s="1371" t="s">
        <v>284</v>
      </c>
      <c r="B33" s="518" t="s">
        <v>476</v>
      </c>
      <c r="C33" s="722">
        <v>472497</v>
      </c>
      <c r="D33" s="722">
        <v>38832</v>
      </c>
      <c r="E33" s="722">
        <v>6308</v>
      </c>
      <c r="F33" s="722">
        <v>10677</v>
      </c>
      <c r="G33" s="722">
        <v>253796</v>
      </c>
      <c r="H33" s="722">
        <v>150539</v>
      </c>
      <c r="I33" s="722">
        <v>1468</v>
      </c>
      <c r="J33" s="924">
        <v>10877</v>
      </c>
      <c r="K33" s="933"/>
      <c r="L33" s="910"/>
    </row>
    <row r="34" spans="1:13">
      <c r="A34" s="1371"/>
      <c r="B34" s="518" t="s">
        <v>251</v>
      </c>
      <c r="C34" s="722">
        <v>397656</v>
      </c>
      <c r="D34" s="722">
        <v>36142</v>
      </c>
      <c r="E34" s="722">
        <v>5322</v>
      </c>
      <c r="F34" s="722">
        <v>8888</v>
      </c>
      <c r="G34" s="722">
        <v>208046</v>
      </c>
      <c r="H34" s="722">
        <v>129228</v>
      </c>
      <c r="I34" s="722">
        <v>1258</v>
      </c>
      <c r="J34" s="924">
        <v>8772</v>
      </c>
      <c r="K34" s="933"/>
      <c r="L34" s="910"/>
    </row>
    <row r="35" spans="1:13">
      <c r="A35" s="1371"/>
      <c r="B35" s="518" t="s">
        <v>226</v>
      </c>
      <c r="C35" s="545">
        <v>84.2</v>
      </c>
      <c r="D35" s="545">
        <v>93.1</v>
      </c>
      <c r="E35" s="545">
        <v>84.4</v>
      </c>
      <c r="F35" s="545">
        <v>83.2</v>
      </c>
      <c r="G35" s="545">
        <v>82</v>
      </c>
      <c r="H35" s="545">
        <v>85.8</v>
      </c>
      <c r="I35" s="545">
        <v>85.7</v>
      </c>
      <c r="J35" s="546">
        <v>80.599999999999994</v>
      </c>
      <c r="K35" s="220"/>
    </row>
    <row r="36" spans="1:13" ht="16.5" customHeight="1">
      <c r="A36" s="1371" t="s">
        <v>634</v>
      </c>
      <c r="B36" s="518" t="s">
        <v>476</v>
      </c>
      <c r="C36" s="722">
        <v>56846</v>
      </c>
      <c r="D36" s="722">
        <v>6397</v>
      </c>
      <c r="E36" s="722">
        <v>9786</v>
      </c>
      <c r="F36" s="722">
        <v>3172</v>
      </c>
      <c r="G36" s="722">
        <v>25567</v>
      </c>
      <c r="H36" s="722">
        <v>10705</v>
      </c>
      <c r="I36" s="722">
        <v>98</v>
      </c>
      <c r="J36" s="924">
        <v>1121</v>
      </c>
      <c r="K36" s="933"/>
      <c r="L36" s="910"/>
    </row>
    <row r="37" spans="1:13">
      <c r="A37" s="1371"/>
      <c r="B37" s="518" t="s">
        <v>251</v>
      </c>
      <c r="C37" s="722">
        <v>45113</v>
      </c>
      <c r="D37" s="722">
        <v>5515</v>
      </c>
      <c r="E37" s="722">
        <v>7563</v>
      </c>
      <c r="F37" s="722">
        <v>2358</v>
      </c>
      <c r="G37" s="722">
        <v>19930</v>
      </c>
      <c r="H37" s="722">
        <v>8790</v>
      </c>
      <c r="I37" s="722">
        <v>77</v>
      </c>
      <c r="J37" s="924">
        <v>880</v>
      </c>
      <c r="K37" s="933"/>
      <c r="L37" s="910"/>
    </row>
    <row r="38" spans="1:13">
      <c r="A38" s="1371"/>
      <c r="B38" s="518" t="s">
        <v>226</v>
      </c>
      <c r="C38" s="545">
        <v>79.400000000000006</v>
      </c>
      <c r="D38" s="545">
        <v>86.2</v>
      </c>
      <c r="E38" s="545">
        <v>77.3</v>
      </c>
      <c r="F38" s="545">
        <v>74.3</v>
      </c>
      <c r="G38" s="545">
        <v>78</v>
      </c>
      <c r="H38" s="545">
        <v>82.1</v>
      </c>
      <c r="I38" s="545">
        <v>78.599999999999994</v>
      </c>
      <c r="J38" s="546">
        <v>78.5</v>
      </c>
      <c r="K38" s="220"/>
    </row>
    <row r="39" spans="1:13" ht="16.5" customHeight="1">
      <c r="A39" s="1371" t="s">
        <v>10</v>
      </c>
      <c r="B39" s="518" t="s">
        <v>476</v>
      </c>
      <c r="C39" s="722">
        <v>62739</v>
      </c>
      <c r="D39" s="722">
        <v>4217</v>
      </c>
      <c r="E39" s="722">
        <v>11343</v>
      </c>
      <c r="F39" s="722">
        <v>3120</v>
      </c>
      <c r="G39" s="722">
        <v>32492</v>
      </c>
      <c r="H39" s="722">
        <v>9862</v>
      </c>
      <c r="I39" s="722">
        <v>233</v>
      </c>
      <c r="J39" s="924">
        <v>1472</v>
      </c>
      <c r="K39" s="933"/>
      <c r="L39" s="910"/>
      <c r="M39" s="910"/>
    </row>
    <row r="40" spans="1:13">
      <c r="A40" s="1371"/>
      <c r="B40" s="518" t="s">
        <v>251</v>
      </c>
      <c r="C40" s="722">
        <v>51476</v>
      </c>
      <c r="D40" s="722">
        <v>3633</v>
      </c>
      <c r="E40" s="722">
        <v>8574</v>
      </c>
      <c r="F40" s="722">
        <v>2552</v>
      </c>
      <c r="G40" s="722">
        <v>26572</v>
      </c>
      <c r="H40" s="722">
        <v>8819</v>
      </c>
      <c r="I40" s="722">
        <v>146</v>
      </c>
      <c r="J40" s="924">
        <v>1180</v>
      </c>
      <c r="K40" s="933"/>
      <c r="L40" s="910"/>
      <c r="M40" s="910"/>
    </row>
    <row r="41" spans="1:13">
      <c r="A41" s="1371"/>
      <c r="B41" s="518" t="s">
        <v>226</v>
      </c>
      <c r="C41" s="545">
        <v>82</v>
      </c>
      <c r="D41" s="545">
        <v>86.2</v>
      </c>
      <c r="E41" s="545">
        <v>75.599999999999994</v>
      </c>
      <c r="F41" s="545">
        <v>81.8</v>
      </c>
      <c r="G41" s="545">
        <v>81.8</v>
      </c>
      <c r="H41" s="545">
        <v>89.4</v>
      </c>
      <c r="I41" s="545">
        <v>62.7</v>
      </c>
      <c r="J41" s="546">
        <v>80.2</v>
      </c>
      <c r="K41" s="220"/>
    </row>
    <row r="42" spans="1:13">
      <c r="A42" s="1371" t="s">
        <v>273</v>
      </c>
      <c r="B42" s="518" t="s">
        <v>476</v>
      </c>
      <c r="C42" s="722">
        <v>88126</v>
      </c>
      <c r="D42" s="722">
        <v>3954</v>
      </c>
      <c r="E42" s="722">
        <v>11595</v>
      </c>
      <c r="F42" s="722">
        <v>4088</v>
      </c>
      <c r="G42" s="722">
        <v>46599</v>
      </c>
      <c r="H42" s="722">
        <v>19714</v>
      </c>
      <c r="I42" s="722">
        <v>128</v>
      </c>
      <c r="J42" s="924">
        <v>2048</v>
      </c>
      <c r="K42" s="933"/>
      <c r="L42" s="910"/>
    </row>
    <row r="43" spans="1:13">
      <c r="A43" s="1371"/>
      <c r="B43" s="518" t="s">
        <v>251</v>
      </c>
      <c r="C43" s="722">
        <v>69395</v>
      </c>
      <c r="D43" s="722">
        <v>3354</v>
      </c>
      <c r="E43" s="722">
        <v>8579</v>
      </c>
      <c r="F43" s="722">
        <v>3240</v>
      </c>
      <c r="G43" s="722">
        <v>35528</v>
      </c>
      <c r="H43" s="722">
        <v>17140</v>
      </c>
      <c r="I43" s="722">
        <v>95</v>
      </c>
      <c r="J43" s="924">
        <v>1459</v>
      </c>
      <c r="K43" s="933"/>
    </row>
    <row r="44" spans="1:13">
      <c r="A44" s="1371"/>
      <c r="B44" s="518" t="s">
        <v>226</v>
      </c>
      <c r="C44" s="545">
        <v>78.7</v>
      </c>
      <c r="D44" s="545">
        <v>84.8</v>
      </c>
      <c r="E44" s="545">
        <v>74</v>
      </c>
      <c r="F44" s="545">
        <v>79.3</v>
      </c>
      <c r="G44" s="545">
        <v>76.2</v>
      </c>
      <c r="H44" s="545">
        <v>86.9</v>
      </c>
      <c r="I44" s="545">
        <v>74.2</v>
      </c>
      <c r="J44" s="546">
        <v>71.2</v>
      </c>
      <c r="K44" s="220"/>
    </row>
    <row r="45" spans="1:13">
      <c r="A45" s="1371" t="s">
        <v>11</v>
      </c>
      <c r="B45" s="518" t="s">
        <v>476</v>
      </c>
      <c r="C45" s="722">
        <v>75181</v>
      </c>
      <c r="D45" s="722">
        <v>3568</v>
      </c>
      <c r="E45" s="722">
        <v>12678</v>
      </c>
      <c r="F45" s="722">
        <v>7420</v>
      </c>
      <c r="G45" s="722">
        <v>36364</v>
      </c>
      <c r="H45" s="722">
        <v>14639</v>
      </c>
      <c r="I45" s="722">
        <v>0</v>
      </c>
      <c r="J45" s="924">
        <v>512</v>
      </c>
      <c r="K45" s="933"/>
      <c r="L45" s="910"/>
      <c r="M45" s="910"/>
    </row>
    <row r="46" spans="1:13">
      <c r="A46" s="1371"/>
      <c r="B46" s="518" t="s">
        <v>251</v>
      </c>
      <c r="C46" s="722">
        <v>59050</v>
      </c>
      <c r="D46" s="722">
        <v>3070</v>
      </c>
      <c r="E46" s="722">
        <v>9859</v>
      </c>
      <c r="F46" s="722">
        <v>5744</v>
      </c>
      <c r="G46" s="722">
        <v>27716</v>
      </c>
      <c r="H46" s="722">
        <v>12346</v>
      </c>
      <c r="I46" s="722">
        <v>0</v>
      </c>
      <c r="J46" s="924">
        <v>315</v>
      </c>
      <c r="K46" s="933"/>
      <c r="L46" s="910"/>
      <c r="M46" s="910"/>
    </row>
    <row r="47" spans="1:13">
      <c r="A47" s="1371"/>
      <c r="B47" s="518" t="s">
        <v>226</v>
      </c>
      <c r="C47" s="545">
        <v>78.5</v>
      </c>
      <c r="D47" s="545">
        <v>86</v>
      </c>
      <c r="E47" s="545">
        <v>77.8</v>
      </c>
      <c r="F47" s="545">
        <v>77.400000000000006</v>
      </c>
      <c r="G47" s="545">
        <v>76.2</v>
      </c>
      <c r="H47" s="545">
        <v>84.3</v>
      </c>
      <c r="I47" s="547">
        <v>0</v>
      </c>
      <c r="J47" s="546">
        <v>61.5</v>
      </c>
      <c r="K47" s="220"/>
    </row>
    <row r="48" spans="1:13">
      <c r="A48" s="1371" t="s">
        <v>274</v>
      </c>
      <c r="B48" s="518" t="s">
        <v>476</v>
      </c>
      <c r="C48" s="722">
        <v>69771</v>
      </c>
      <c r="D48" s="722">
        <v>5194</v>
      </c>
      <c r="E48" s="722">
        <v>17976</v>
      </c>
      <c r="F48" s="722">
        <v>4402</v>
      </c>
      <c r="G48" s="722">
        <v>32039</v>
      </c>
      <c r="H48" s="722">
        <v>8998</v>
      </c>
      <c r="I48" s="722">
        <v>73</v>
      </c>
      <c r="J48" s="924">
        <v>1089</v>
      </c>
      <c r="K48" s="933"/>
      <c r="L48" s="910"/>
      <c r="M48" s="910"/>
    </row>
    <row r="49" spans="1:13">
      <c r="A49" s="1371"/>
      <c r="B49" s="518" t="s">
        <v>251</v>
      </c>
      <c r="C49" s="722">
        <v>56334</v>
      </c>
      <c r="D49" s="722">
        <v>4298</v>
      </c>
      <c r="E49" s="722">
        <v>13751</v>
      </c>
      <c r="F49" s="722">
        <v>3684</v>
      </c>
      <c r="G49" s="722">
        <v>25865</v>
      </c>
      <c r="H49" s="722">
        <v>7992</v>
      </c>
      <c r="I49" s="722">
        <v>67</v>
      </c>
      <c r="J49" s="924">
        <v>677</v>
      </c>
      <c r="K49" s="933"/>
      <c r="L49" s="910"/>
      <c r="M49" s="910"/>
    </row>
    <row r="50" spans="1:13">
      <c r="A50" s="1371"/>
      <c r="B50" s="518" t="s">
        <v>226</v>
      </c>
      <c r="C50" s="545">
        <v>80.7</v>
      </c>
      <c r="D50" s="545">
        <v>82.7</v>
      </c>
      <c r="E50" s="545">
        <v>76.5</v>
      </c>
      <c r="F50" s="545">
        <v>83.7</v>
      </c>
      <c r="G50" s="545">
        <v>80.7</v>
      </c>
      <c r="H50" s="545">
        <v>88.8</v>
      </c>
      <c r="I50" s="545">
        <v>91.8</v>
      </c>
      <c r="J50" s="546">
        <v>62.2</v>
      </c>
      <c r="K50" s="220"/>
    </row>
    <row r="51" spans="1:13">
      <c r="A51" s="1371" t="s">
        <v>12</v>
      </c>
      <c r="B51" s="518" t="s">
        <v>476</v>
      </c>
      <c r="C51" s="722">
        <v>97889</v>
      </c>
      <c r="D51" s="722">
        <v>7062</v>
      </c>
      <c r="E51" s="722">
        <v>8834</v>
      </c>
      <c r="F51" s="722">
        <v>2998</v>
      </c>
      <c r="G51" s="722">
        <v>58899</v>
      </c>
      <c r="H51" s="722">
        <v>18212</v>
      </c>
      <c r="I51" s="722">
        <v>0</v>
      </c>
      <c r="J51" s="924">
        <v>1884</v>
      </c>
      <c r="K51" s="933"/>
      <c r="L51" s="910"/>
      <c r="M51" s="910"/>
    </row>
    <row r="52" spans="1:13">
      <c r="A52" s="1371"/>
      <c r="B52" s="518" t="s">
        <v>251</v>
      </c>
      <c r="C52" s="722">
        <v>73825</v>
      </c>
      <c r="D52" s="722">
        <v>5704</v>
      </c>
      <c r="E52" s="722">
        <v>6108</v>
      </c>
      <c r="F52" s="722">
        <v>2369</v>
      </c>
      <c r="G52" s="722">
        <v>43495</v>
      </c>
      <c r="H52" s="722">
        <v>14796</v>
      </c>
      <c r="I52" s="722">
        <v>0</v>
      </c>
      <c r="J52" s="924">
        <v>1353</v>
      </c>
      <c r="K52" s="933"/>
      <c r="L52" s="910"/>
      <c r="M52" s="910"/>
    </row>
    <row r="53" spans="1:13">
      <c r="A53" s="1371"/>
      <c r="B53" s="518" t="s">
        <v>226</v>
      </c>
      <c r="C53" s="545">
        <v>75.400000000000006</v>
      </c>
      <c r="D53" s="545">
        <v>80.8</v>
      </c>
      <c r="E53" s="545">
        <v>69.099999999999994</v>
      </c>
      <c r="F53" s="545">
        <v>79</v>
      </c>
      <c r="G53" s="545">
        <v>73.8</v>
      </c>
      <c r="H53" s="545">
        <v>81.2</v>
      </c>
      <c r="I53" s="547">
        <v>0</v>
      </c>
      <c r="J53" s="546">
        <v>71.8</v>
      </c>
      <c r="K53" s="220"/>
    </row>
    <row r="54" spans="1:13">
      <c r="A54" s="1371" t="s">
        <v>275</v>
      </c>
      <c r="B54" s="518" t="s">
        <v>476</v>
      </c>
      <c r="C54" s="722">
        <v>132963</v>
      </c>
      <c r="D54" s="722">
        <v>9687</v>
      </c>
      <c r="E54" s="722">
        <v>8538</v>
      </c>
      <c r="F54" s="722">
        <v>3860</v>
      </c>
      <c r="G54" s="722">
        <v>69345</v>
      </c>
      <c r="H54" s="722">
        <v>39524</v>
      </c>
      <c r="I54" s="722">
        <v>40</v>
      </c>
      <c r="J54" s="924">
        <v>1969</v>
      </c>
      <c r="K54" s="933"/>
      <c r="L54" s="910"/>
      <c r="M54" s="910"/>
    </row>
    <row r="55" spans="1:13">
      <c r="A55" s="1371"/>
      <c r="B55" s="518" t="s">
        <v>251</v>
      </c>
      <c r="C55" s="722">
        <v>106745</v>
      </c>
      <c r="D55" s="722">
        <v>8839</v>
      </c>
      <c r="E55" s="722">
        <v>7110</v>
      </c>
      <c r="F55" s="722">
        <v>3109</v>
      </c>
      <c r="G55" s="722">
        <v>54871</v>
      </c>
      <c r="H55" s="722">
        <v>31225</v>
      </c>
      <c r="I55" s="722">
        <v>38</v>
      </c>
      <c r="J55" s="924">
        <v>1553</v>
      </c>
      <c r="K55" s="933"/>
      <c r="L55" s="910"/>
      <c r="M55" s="910"/>
    </row>
    <row r="56" spans="1:13">
      <c r="A56" s="1371"/>
      <c r="B56" s="518" t="s">
        <v>226</v>
      </c>
      <c r="C56" s="545">
        <v>80.3</v>
      </c>
      <c r="D56" s="545">
        <v>91.2</v>
      </c>
      <c r="E56" s="545">
        <v>83.3</v>
      </c>
      <c r="F56" s="545">
        <v>80.5</v>
      </c>
      <c r="G56" s="545">
        <v>79.099999999999994</v>
      </c>
      <c r="H56" s="545">
        <v>79</v>
      </c>
      <c r="I56" s="545">
        <v>95</v>
      </c>
      <c r="J56" s="546">
        <v>78.900000000000006</v>
      </c>
      <c r="K56" s="220"/>
    </row>
    <row r="57" spans="1:13">
      <c r="A57" s="1371" t="s">
        <v>13</v>
      </c>
      <c r="B57" s="518" t="s">
        <v>476</v>
      </c>
      <c r="C57" s="722">
        <v>33185</v>
      </c>
      <c r="D57" s="722">
        <v>1458</v>
      </c>
      <c r="E57" s="722">
        <v>8269</v>
      </c>
      <c r="F57" s="722">
        <v>3422</v>
      </c>
      <c r="G57" s="722">
        <v>16157</v>
      </c>
      <c r="H57" s="722">
        <v>3389</v>
      </c>
      <c r="I57" s="722">
        <v>0</v>
      </c>
      <c r="J57" s="924">
        <v>490</v>
      </c>
      <c r="K57" s="934"/>
      <c r="L57" s="910"/>
    </row>
    <row r="58" spans="1:13">
      <c r="A58" s="1371"/>
      <c r="B58" s="518" t="s">
        <v>251</v>
      </c>
      <c r="C58" s="722">
        <v>27256</v>
      </c>
      <c r="D58" s="722">
        <v>1366</v>
      </c>
      <c r="E58" s="722">
        <v>6557</v>
      </c>
      <c r="F58" s="722">
        <v>2889</v>
      </c>
      <c r="G58" s="722">
        <v>13307</v>
      </c>
      <c r="H58" s="722">
        <v>2782</v>
      </c>
      <c r="I58" s="722">
        <v>0</v>
      </c>
      <c r="J58" s="924">
        <v>355</v>
      </c>
      <c r="K58" s="934"/>
      <c r="L58" s="910"/>
    </row>
    <row r="59" spans="1:13" ht="17.25" thickBot="1">
      <c r="A59" s="1372"/>
      <c r="B59" s="509" t="s">
        <v>226</v>
      </c>
      <c r="C59" s="548">
        <v>82.1</v>
      </c>
      <c r="D59" s="548">
        <v>93.7</v>
      </c>
      <c r="E59" s="548">
        <v>79.3</v>
      </c>
      <c r="F59" s="548">
        <v>84.4</v>
      </c>
      <c r="G59" s="548">
        <v>82.4</v>
      </c>
      <c r="H59" s="548">
        <v>82.1</v>
      </c>
      <c r="I59" s="549">
        <v>0</v>
      </c>
      <c r="J59" s="550">
        <v>72.400000000000006</v>
      </c>
    </row>
    <row r="60" spans="1:13">
      <c r="C60" s="221"/>
      <c r="D60" s="221"/>
      <c r="E60" s="221"/>
      <c r="F60" s="221"/>
      <c r="G60" s="221"/>
      <c r="H60" s="221"/>
      <c r="I60" s="221"/>
      <c r="J60" s="221"/>
    </row>
    <row r="61" spans="1:13">
      <c r="C61" s="221"/>
      <c r="D61" s="221"/>
      <c r="E61" s="221"/>
      <c r="F61" s="221"/>
      <c r="G61" s="221"/>
      <c r="H61" s="221"/>
      <c r="I61" s="221"/>
      <c r="J61" s="221"/>
    </row>
  </sheetData>
  <mergeCells count="20">
    <mergeCell ref="A51:A53"/>
    <mergeCell ref="A54:A56"/>
    <mergeCell ref="A18:A20"/>
    <mergeCell ref="A57:A59"/>
    <mergeCell ref="A21:A23"/>
    <mergeCell ref="A24:A26"/>
    <mergeCell ref="A27:A29"/>
    <mergeCell ref="A33:A35"/>
    <mergeCell ref="A36:A38"/>
    <mergeCell ref="A39:A41"/>
    <mergeCell ref="A42:A44"/>
    <mergeCell ref="A45:A47"/>
    <mergeCell ref="A48:A50"/>
    <mergeCell ref="A30:A32"/>
    <mergeCell ref="A6:A8"/>
    <mergeCell ref="A9:A11"/>
    <mergeCell ref="A12:A14"/>
    <mergeCell ref="A15:A17"/>
    <mergeCell ref="A1:J1"/>
    <mergeCell ref="A5:B5"/>
  </mergeCells>
  <phoneticPr fontId="9" type="noConversion"/>
  <pageMargins left="0.22" right="0.25" top="0.25" bottom="0.37" header="0.3" footer="0.3"/>
  <pageSetup paperSize="9" scale="80" orientation="portrait" r:id="rId1"/>
  <ignoredErrors>
    <ignoredError sqref="C6:J8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J268"/>
  <sheetViews>
    <sheetView zoomScaleNormal="100" workbookViewId="0">
      <selection activeCell="D11" sqref="D11"/>
    </sheetView>
  </sheetViews>
  <sheetFormatPr defaultRowHeight="16.5"/>
  <cols>
    <col min="1" max="1" width="8" customWidth="1"/>
    <col min="2" max="2" width="10.25" style="8" customWidth="1"/>
    <col min="3" max="3" width="12.375" bestFit="1" customWidth="1"/>
    <col min="4" max="4" width="10.5" bestFit="1" customWidth="1"/>
    <col min="5" max="5" width="12.5" customWidth="1"/>
    <col min="6" max="6" width="11.125" customWidth="1"/>
    <col min="7" max="9" width="10.5" bestFit="1" customWidth="1"/>
    <col min="10" max="10" width="9.375" bestFit="1" customWidth="1"/>
  </cols>
  <sheetData>
    <row r="1" spans="1:10" ht="26.25">
      <c r="A1" s="1331" t="s">
        <v>700</v>
      </c>
      <c r="B1" s="1331"/>
      <c r="C1" s="1331"/>
      <c r="D1" s="1331"/>
      <c r="E1" s="1331"/>
      <c r="F1" s="1331"/>
      <c r="G1" s="1331"/>
      <c r="H1" s="1331"/>
      <c r="I1" s="1331"/>
      <c r="J1" s="1331"/>
    </row>
    <row r="2" spans="1:10" ht="16.5" customHeight="1">
      <c r="A2" s="113" t="s">
        <v>701</v>
      </c>
      <c r="B2" s="10"/>
      <c r="D2" s="4"/>
      <c r="E2" s="4"/>
      <c r="F2" s="4"/>
      <c r="G2" s="4"/>
      <c r="H2" s="4"/>
      <c r="I2" s="4"/>
      <c r="J2" s="4"/>
    </row>
    <row r="3" spans="1:10" ht="16.5" customHeight="1">
      <c r="A3" s="7" t="s">
        <v>598</v>
      </c>
      <c r="B3" s="11"/>
      <c r="D3" s="4"/>
      <c r="E3" s="4"/>
      <c r="F3" s="4"/>
      <c r="G3" s="4"/>
      <c r="H3" s="4"/>
      <c r="I3" s="4"/>
      <c r="J3" s="4"/>
    </row>
    <row r="4" spans="1:10" ht="17.25" thickBot="1">
      <c r="A4" s="2"/>
      <c r="B4" s="12"/>
      <c r="C4" s="2"/>
      <c r="E4" s="522" t="s">
        <v>959</v>
      </c>
      <c r="J4" s="3" t="s">
        <v>233</v>
      </c>
    </row>
    <row r="5" spans="1:10" ht="48" customHeight="1" thickBot="1">
      <c r="A5" s="1362" t="s">
        <v>365</v>
      </c>
      <c r="B5" s="1380"/>
      <c r="C5" s="464" t="s">
        <v>231</v>
      </c>
      <c r="D5" s="541" t="s">
        <v>694</v>
      </c>
      <c r="E5" s="541" t="s">
        <v>943</v>
      </c>
      <c r="F5" s="542" t="s">
        <v>944</v>
      </c>
      <c r="G5" s="543" t="s">
        <v>945</v>
      </c>
      <c r="H5" s="541" t="s">
        <v>696</v>
      </c>
      <c r="I5" s="541" t="s">
        <v>695</v>
      </c>
      <c r="J5" s="544" t="s">
        <v>697</v>
      </c>
    </row>
    <row r="6" spans="1:10" ht="17.25" thickBot="1">
      <c r="A6" s="1366" t="s">
        <v>477</v>
      </c>
      <c r="B6" s="1382"/>
      <c r="C6" s="797">
        <f>SUM(D6:J6)</f>
        <v>1782459</v>
      </c>
      <c r="D6" s="797">
        <f>SUM(D7,D33,D50,D59,D70,D76,D82,D90,D88,D122,D141,D154,D170,D185,D208,D232,D251)</f>
        <v>170050</v>
      </c>
      <c r="E6" s="797">
        <f t="shared" ref="E6:J6" si="0">SUM(E7,E33,E50,E59,E70,E76,E82,E90,E88,E122,E141,E154,E170,E185,E208,E232,E251)</f>
        <v>139669</v>
      </c>
      <c r="F6" s="797">
        <f t="shared" si="0"/>
        <v>62820</v>
      </c>
      <c r="G6" s="797">
        <f t="shared" si="0"/>
        <v>937632</v>
      </c>
      <c r="H6" s="797">
        <f t="shared" si="0"/>
        <v>423533</v>
      </c>
      <c r="I6" s="797">
        <f t="shared" si="0"/>
        <v>3972</v>
      </c>
      <c r="J6" s="798">
        <f t="shared" si="0"/>
        <v>44783</v>
      </c>
    </row>
    <row r="7" spans="1:10">
      <c r="A7" s="1383" t="s">
        <v>368</v>
      </c>
      <c r="B7" s="298" t="s">
        <v>810</v>
      </c>
      <c r="C7" s="799">
        <f>SUM(D7:J7)</f>
        <v>270458</v>
      </c>
      <c r="D7" s="800">
        <f>SUM(D8:D32)</f>
        <v>60375</v>
      </c>
      <c r="E7" s="800">
        <f t="shared" ref="E7:J7" si="1">SUM(E8:E32)</f>
        <v>2617</v>
      </c>
      <c r="F7" s="800">
        <f t="shared" si="1"/>
        <v>8765</v>
      </c>
      <c r="G7" s="800">
        <f t="shared" si="1"/>
        <v>128229</v>
      </c>
      <c r="H7" s="800">
        <f t="shared" si="1"/>
        <v>57916</v>
      </c>
      <c r="I7" s="800">
        <f t="shared" si="1"/>
        <v>786</v>
      </c>
      <c r="J7" s="603">
        <f t="shared" si="1"/>
        <v>11770</v>
      </c>
    </row>
    <row r="8" spans="1:10">
      <c r="A8" s="1373"/>
      <c r="B8" s="225" t="s">
        <v>824</v>
      </c>
      <c r="C8" s="801">
        <f>SUM(D8:J8)</f>
        <v>4543</v>
      </c>
      <c r="D8" s="578">
        <v>1741</v>
      </c>
      <c r="E8" s="578">
        <v>141</v>
      </c>
      <c r="F8" s="578">
        <v>149</v>
      </c>
      <c r="G8" s="578">
        <v>1118</v>
      </c>
      <c r="H8" s="578">
        <v>148</v>
      </c>
      <c r="I8" s="578">
        <v>0</v>
      </c>
      <c r="J8" s="579">
        <v>1246</v>
      </c>
    </row>
    <row r="9" spans="1:10">
      <c r="A9" s="1373"/>
      <c r="B9" s="225" t="s">
        <v>52</v>
      </c>
      <c r="C9" s="801">
        <f t="shared" ref="C9:C72" si="2">SUM(D9:J9)</f>
        <v>3993</v>
      </c>
      <c r="D9" s="578">
        <v>1817</v>
      </c>
      <c r="E9" s="578">
        <v>0</v>
      </c>
      <c r="F9" s="578">
        <v>427</v>
      </c>
      <c r="G9" s="578">
        <v>452</v>
      </c>
      <c r="H9" s="578">
        <v>317</v>
      </c>
      <c r="I9" s="578">
        <v>0</v>
      </c>
      <c r="J9" s="579">
        <v>980</v>
      </c>
    </row>
    <row r="10" spans="1:10">
      <c r="A10" s="1373"/>
      <c r="B10" s="225" t="s">
        <v>825</v>
      </c>
      <c r="C10" s="801">
        <f t="shared" si="2"/>
        <v>5534</v>
      </c>
      <c r="D10" s="578">
        <v>1533</v>
      </c>
      <c r="E10" s="578">
        <v>94</v>
      </c>
      <c r="F10" s="578">
        <v>456</v>
      </c>
      <c r="G10" s="578">
        <v>2002</v>
      </c>
      <c r="H10" s="578">
        <v>980</v>
      </c>
      <c r="I10" s="578">
        <v>20</v>
      </c>
      <c r="J10" s="579">
        <v>449</v>
      </c>
    </row>
    <row r="11" spans="1:10">
      <c r="A11" s="1373"/>
      <c r="B11" s="225" t="s">
        <v>826</v>
      </c>
      <c r="C11" s="801">
        <f t="shared" si="2"/>
        <v>8033</v>
      </c>
      <c r="D11" s="578">
        <v>3242</v>
      </c>
      <c r="E11" s="578">
        <v>0</v>
      </c>
      <c r="F11" s="578">
        <v>202</v>
      </c>
      <c r="G11" s="578">
        <v>2790</v>
      </c>
      <c r="H11" s="578">
        <v>1536</v>
      </c>
      <c r="I11" s="578">
        <v>0</v>
      </c>
      <c r="J11" s="579">
        <v>263</v>
      </c>
    </row>
    <row r="12" spans="1:10">
      <c r="A12" s="1373"/>
      <c r="B12" s="225" t="s">
        <v>827</v>
      </c>
      <c r="C12" s="801">
        <f t="shared" si="2"/>
        <v>9713</v>
      </c>
      <c r="D12" s="578">
        <v>1945</v>
      </c>
      <c r="E12" s="578">
        <v>0</v>
      </c>
      <c r="F12" s="578">
        <v>203</v>
      </c>
      <c r="G12" s="578">
        <v>5774</v>
      </c>
      <c r="H12" s="578">
        <v>1574</v>
      </c>
      <c r="I12" s="578">
        <v>85</v>
      </c>
      <c r="J12" s="579">
        <v>132</v>
      </c>
    </row>
    <row r="13" spans="1:10">
      <c r="A13" s="1373"/>
      <c r="B13" s="225" t="s">
        <v>828</v>
      </c>
      <c r="C13" s="801">
        <f t="shared" si="2"/>
        <v>9478</v>
      </c>
      <c r="D13" s="578">
        <v>2567</v>
      </c>
      <c r="E13" s="578">
        <v>0</v>
      </c>
      <c r="F13" s="578">
        <v>263</v>
      </c>
      <c r="G13" s="578">
        <v>4381</v>
      </c>
      <c r="H13" s="578">
        <v>1990</v>
      </c>
      <c r="I13" s="578">
        <v>0</v>
      </c>
      <c r="J13" s="579">
        <v>277</v>
      </c>
    </row>
    <row r="14" spans="1:10">
      <c r="A14" s="1373"/>
      <c r="B14" s="225" t="s">
        <v>829</v>
      </c>
      <c r="C14" s="801">
        <f t="shared" si="2"/>
        <v>12120</v>
      </c>
      <c r="D14" s="578">
        <v>2469</v>
      </c>
      <c r="E14" s="578">
        <v>114</v>
      </c>
      <c r="F14" s="578">
        <v>574</v>
      </c>
      <c r="G14" s="578">
        <v>6632</v>
      </c>
      <c r="H14" s="578">
        <v>2173</v>
      </c>
      <c r="I14" s="578">
        <v>0</v>
      </c>
      <c r="J14" s="579">
        <v>158</v>
      </c>
    </row>
    <row r="15" spans="1:10">
      <c r="A15" s="1373"/>
      <c r="B15" s="225" t="s">
        <v>830</v>
      </c>
      <c r="C15" s="801">
        <f t="shared" si="2"/>
        <v>12213</v>
      </c>
      <c r="D15" s="578">
        <v>2353</v>
      </c>
      <c r="E15" s="578">
        <v>151</v>
      </c>
      <c r="F15" s="578">
        <v>1332</v>
      </c>
      <c r="G15" s="578">
        <v>5357</v>
      </c>
      <c r="H15" s="578">
        <v>2844</v>
      </c>
      <c r="I15" s="578">
        <v>33</v>
      </c>
      <c r="J15" s="579">
        <v>143</v>
      </c>
    </row>
    <row r="16" spans="1:10">
      <c r="A16" s="1373"/>
      <c r="B16" s="225" t="s">
        <v>831</v>
      </c>
      <c r="C16" s="801">
        <f t="shared" si="2"/>
        <v>9723</v>
      </c>
      <c r="D16" s="578">
        <v>1628</v>
      </c>
      <c r="E16" s="578">
        <v>153</v>
      </c>
      <c r="F16" s="578">
        <v>216</v>
      </c>
      <c r="G16" s="578">
        <v>6151</v>
      </c>
      <c r="H16" s="578">
        <v>1496</v>
      </c>
      <c r="I16" s="578">
        <v>27</v>
      </c>
      <c r="J16" s="579">
        <v>52</v>
      </c>
    </row>
    <row r="17" spans="1:10">
      <c r="A17" s="1373"/>
      <c r="B17" s="225" t="s">
        <v>832</v>
      </c>
      <c r="C17" s="801">
        <f t="shared" si="2"/>
        <v>11125</v>
      </c>
      <c r="D17" s="578">
        <v>1483</v>
      </c>
      <c r="E17" s="578">
        <v>33</v>
      </c>
      <c r="F17" s="578">
        <v>144</v>
      </c>
      <c r="G17" s="578">
        <v>6226</v>
      </c>
      <c r="H17" s="578">
        <v>3119</v>
      </c>
      <c r="I17" s="578">
        <v>50</v>
      </c>
      <c r="J17" s="579">
        <v>70</v>
      </c>
    </row>
    <row r="18" spans="1:10">
      <c r="A18" s="1373"/>
      <c r="B18" s="225" t="s">
        <v>833</v>
      </c>
      <c r="C18" s="801">
        <f t="shared" si="2"/>
        <v>15430</v>
      </c>
      <c r="D18" s="578">
        <v>2991</v>
      </c>
      <c r="E18" s="578">
        <v>308</v>
      </c>
      <c r="F18" s="578">
        <v>20</v>
      </c>
      <c r="G18" s="578">
        <v>5060</v>
      </c>
      <c r="H18" s="578">
        <v>6757</v>
      </c>
      <c r="I18" s="578">
        <v>30</v>
      </c>
      <c r="J18" s="579">
        <v>264</v>
      </c>
    </row>
    <row r="19" spans="1:10">
      <c r="A19" s="1373"/>
      <c r="B19" s="225" t="s">
        <v>834</v>
      </c>
      <c r="C19" s="801">
        <f t="shared" si="2"/>
        <v>16130</v>
      </c>
      <c r="D19" s="578">
        <v>1574</v>
      </c>
      <c r="E19" s="578">
        <v>131</v>
      </c>
      <c r="F19" s="578">
        <v>332</v>
      </c>
      <c r="G19" s="578">
        <v>11655</v>
      </c>
      <c r="H19" s="578">
        <v>2323</v>
      </c>
      <c r="I19" s="578">
        <v>39</v>
      </c>
      <c r="J19" s="579">
        <v>76</v>
      </c>
    </row>
    <row r="20" spans="1:10">
      <c r="A20" s="1373"/>
      <c r="B20" s="225" t="s">
        <v>835</v>
      </c>
      <c r="C20" s="801">
        <f t="shared" si="2"/>
        <v>8068</v>
      </c>
      <c r="D20" s="578">
        <v>2056</v>
      </c>
      <c r="E20" s="578">
        <v>0</v>
      </c>
      <c r="F20" s="578">
        <v>156</v>
      </c>
      <c r="G20" s="578">
        <v>4101</v>
      </c>
      <c r="H20" s="578">
        <v>1241</v>
      </c>
      <c r="I20" s="578">
        <v>20</v>
      </c>
      <c r="J20" s="579">
        <v>494</v>
      </c>
    </row>
    <row r="21" spans="1:10">
      <c r="A21" s="1373"/>
      <c r="B21" s="225" t="s">
        <v>836</v>
      </c>
      <c r="C21" s="801">
        <f t="shared" si="2"/>
        <v>9488</v>
      </c>
      <c r="D21" s="578">
        <v>3029</v>
      </c>
      <c r="E21" s="578">
        <v>0</v>
      </c>
      <c r="F21" s="578">
        <v>757</v>
      </c>
      <c r="G21" s="578">
        <v>3268</v>
      </c>
      <c r="H21" s="578">
        <v>1838</v>
      </c>
      <c r="I21" s="578">
        <v>153</v>
      </c>
      <c r="J21" s="579">
        <v>443</v>
      </c>
    </row>
    <row r="22" spans="1:10">
      <c r="A22" s="1373"/>
      <c r="B22" s="225" t="s">
        <v>837</v>
      </c>
      <c r="C22" s="801">
        <f t="shared" si="2"/>
        <v>13295</v>
      </c>
      <c r="D22" s="578">
        <v>2939</v>
      </c>
      <c r="E22" s="578">
        <v>0</v>
      </c>
      <c r="F22" s="578">
        <v>222</v>
      </c>
      <c r="G22" s="578">
        <v>6320</v>
      </c>
      <c r="H22" s="578">
        <v>3621</v>
      </c>
      <c r="I22" s="578">
        <v>16</v>
      </c>
      <c r="J22" s="579">
        <v>177</v>
      </c>
    </row>
    <row r="23" spans="1:10">
      <c r="A23" s="1373"/>
      <c r="B23" s="225" t="s">
        <v>53</v>
      </c>
      <c r="C23" s="801">
        <f t="shared" si="2"/>
        <v>16234</v>
      </c>
      <c r="D23" s="578">
        <v>2891</v>
      </c>
      <c r="E23" s="578">
        <v>344</v>
      </c>
      <c r="F23" s="578">
        <v>210</v>
      </c>
      <c r="G23" s="578">
        <v>8771</v>
      </c>
      <c r="H23" s="578">
        <v>3836</v>
      </c>
      <c r="I23" s="578">
        <v>34</v>
      </c>
      <c r="J23" s="579">
        <v>148</v>
      </c>
    </row>
    <row r="24" spans="1:10">
      <c r="A24" s="1373"/>
      <c r="B24" s="225" t="s">
        <v>838</v>
      </c>
      <c r="C24" s="801">
        <f t="shared" si="2"/>
        <v>13450</v>
      </c>
      <c r="D24" s="578">
        <v>2618</v>
      </c>
      <c r="E24" s="578">
        <v>311</v>
      </c>
      <c r="F24" s="578">
        <v>587</v>
      </c>
      <c r="G24" s="578">
        <v>6118</v>
      </c>
      <c r="H24" s="578">
        <v>3350</v>
      </c>
      <c r="I24" s="578">
        <v>97</v>
      </c>
      <c r="J24" s="579">
        <v>369</v>
      </c>
    </row>
    <row r="25" spans="1:10">
      <c r="A25" s="1373"/>
      <c r="B25" s="225" t="s">
        <v>839</v>
      </c>
      <c r="C25" s="801">
        <f t="shared" si="2"/>
        <v>8687</v>
      </c>
      <c r="D25" s="578">
        <v>1395</v>
      </c>
      <c r="E25" s="578">
        <v>223</v>
      </c>
      <c r="F25" s="578">
        <v>1020</v>
      </c>
      <c r="G25" s="578">
        <v>4149</v>
      </c>
      <c r="H25" s="578">
        <v>1673</v>
      </c>
      <c r="I25" s="578">
        <v>14</v>
      </c>
      <c r="J25" s="579">
        <v>213</v>
      </c>
    </row>
    <row r="26" spans="1:10">
      <c r="A26" s="1373"/>
      <c r="B26" s="225" t="s">
        <v>840</v>
      </c>
      <c r="C26" s="801">
        <f t="shared" si="2"/>
        <v>11455</v>
      </c>
      <c r="D26" s="578">
        <v>1981</v>
      </c>
      <c r="E26" s="578">
        <v>169</v>
      </c>
      <c r="F26" s="578">
        <v>166</v>
      </c>
      <c r="G26" s="578">
        <v>5507</v>
      </c>
      <c r="H26" s="578">
        <v>2062</v>
      </c>
      <c r="I26" s="578">
        <v>0</v>
      </c>
      <c r="J26" s="579">
        <v>1570</v>
      </c>
    </row>
    <row r="27" spans="1:10">
      <c r="A27" s="1373"/>
      <c r="B27" s="225" t="s">
        <v>841</v>
      </c>
      <c r="C27" s="801">
        <f t="shared" si="2"/>
        <v>9766</v>
      </c>
      <c r="D27" s="578">
        <v>2749</v>
      </c>
      <c r="E27" s="578">
        <v>103</v>
      </c>
      <c r="F27" s="578">
        <v>39</v>
      </c>
      <c r="G27" s="578">
        <v>4656</v>
      </c>
      <c r="H27" s="578">
        <v>2027</v>
      </c>
      <c r="I27" s="578">
        <v>49</v>
      </c>
      <c r="J27" s="579">
        <v>143</v>
      </c>
    </row>
    <row r="28" spans="1:10">
      <c r="A28" s="1373"/>
      <c r="B28" s="225" t="s">
        <v>842</v>
      </c>
      <c r="C28" s="801">
        <f t="shared" si="2"/>
        <v>12246</v>
      </c>
      <c r="D28" s="578">
        <v>3219</v>
      </c>
      <c r="E28" s="578">
        <v>171</v>
      </c>
      <c r="F28" s="578">
        <v>609</v>
      </c>
      <c r="G28" s="578">
        <v>5133</v>
      </c>
      <c r="H28" s="578">
        <v>2490</v>
      </c>
      <c r="I28" s="578">
        <v>37</v>
      </c>
      <c r="J28" s="579">
        <v>587</v>
      </c>
    </row>
    <row r="29" spans="1:10">
      <c r="A29" s="1373"/>
      <c r="B29" s="225" t="s">
        <v>843</v>
      </c>
      <c r="C29" s="801">
        <f t="shared" si="2"/>
        <v>8948</v>
      </c>
      <c r="D29" s="578">
        <v>2479</v>
      </c>
      <c r="E29" s="578">
        <v>0</v>
      </c>
      <c r="F29" s="578">
        <v>237</v>
      </c>
      <c r="G29" s="578">
        <v>3072</v>
      </c>
      <c r="H29" s="578">
        <v>1724</v>
      </c>
      <c r="I29" s="578">
        <v>82</v>
      </c>
      <c r="J29" s="579">
        <v>1354</v>
      </c>
    </row>
    <row r="30" spans="1:10">
      <c r="A30" s="1373"/>
      <c r="B30" s="225" t="s">
        <v>844</v>
      </c>
      <c r="C30" s="801">
        <f t="shared" si="2"/>
        <v>10693</v>
      </c>
      <c r="D30" s="578">
        <v>4223</v>
      </c>
      <c r="E30" s="578">
        <v>0</v>
      </c>
      <c r="F30" s="578">
        <v>0</v>
      </c>
      <c r="G30" s="578">
        <v>3701</v>
      </c>
      <c r="H30" s="578">
        <v>1508</v>
      </c>
      <c r="I30" s="578">
        <v>0</v>
      </c>
      <c r="J30" s="579">
        <v>1261</v>
      </c>
    </row>
    <row r="31" spans="1:10">
      <c r="A31" s="1373"/>
      <c r="B31" s="225" t="s">
        <v>845</v>
      </c>
      <c r="C31" s="801">
        <f t="shared" si="2"/>
        <v>16567</v>
      </c>
      <c r="D31" s="578">
        <v>3112</v>
      </c>
      <c r="E31" s="578">
        <v>84</v>
      </c>
      <c r="F31" s="578">
        <v>276</v>
      </c>
      <c r="G31" s="578">
        <v>8051</v>
      </c>
      <c r="H31" s="578">
        <v>4317</v>
      </c>
      <c r="I31" s="578">
        <v>0</v>
      </c>
      <c r="J31" s="579">
        <v>727</v>
      </c>
    </row>
    <row r="32" spans="1:10">
      <c r="A32" s="1373"/>
      <c r="B32" s="225" t="s">
        <v>846</v>
      </c>
      <c r="C32" s="801">
        <f t="shared" si="2"/>
        <v>13526</v>
      </c>
      <c r="D32" s="578">
        <v>2341</v>
      </c>
      <c r="E32" s="578">
        <v>87</v>
      </c>
      <c r="F32" s="578">
        <v>168</v>
      </c>
      <c r="G32" s="578">
        <v>7784</v>
      </c>
      <c r="H32" s="578">
        <v>2972</v>
      </c>
      <c r="I32" s="578">
        <v>0</v>
      </c>
      <c r="J32" s="579">
        <v>174</v>
      </c>
    </row>
    <row r="33" spans="1:10">
      <c r="A33" s="1373" t="s">
        <v>243</v>
      </c>
      <c r="B33" s="294" t="s">
        <v>810</v>
      </c>
      <c r="C33" s="802">
        <f t="shared" si="2"/>
        <v>87238</v>
      </c>
      <c r="D33" s="604">
        <f>SUM(D34:D49)</f>
        <v>11763</v>
      </c>
      <c r="E33" s="604">
        <f t="shared" ref="E33:J33" si="3">SUM(E34:E49)</f>
        <v>7223</v>
      </c>
      <c r="F33" s="604">
        <f t="shared" si="3"/>
        <v>2968</v>
      </c>
      <c r="G33" s="604">
        <f t="shared" si="3"/>
        <v>48888</v>
      </c>
      <c r="H33" s="604">
        <f t="shared" si="3"/>
        <v>14518</v>
      </c>
      <c r="I33" s="604">
        <f t="shared" si="3"/>
        <v>140</v>
      </c>
      <c r="J33" s="605">
        <f t="shared" si="3"/>
        <v>1738</v>
      </c>
    </row>
    <row r="34" spans="1:10">
      <c r="A34" s="1373"/>
      <c r="B34" s="225" t="s">
        <v>52</v>
      </c>
      <c r="C34" s="801">
        <f t="shared" si="2"/>
        <v>1036</v>
      </c>
      <c r="D34" s="578">
        <v>346</v>
      </c>
      <c r="E34" s="578">
        <v>42</v>
      </c>
      <c r="F34" s="578">
        <v>0</v>
      </c>
      <c r="G34" s="578">
        <v>534</v>
      </c>
      <c r="H34" s="578">
        <v>39</v>
      </c>
      <c r="I34" s="578">
        <v>0</v>
      </c>
      <c r="J34" s="579">
        <v>75</v>
      </c>
    </row>
    <row r="35" spans="1:10">
      <c r="A35" s="1373"/>
      <c r="B35" s="225" t="s">
        <v>54</v>
      </c>
      <c r="C35" s="801">
        <f t="shared" si="2"/>
        <v>2324</v>
      </c>
      <c r="D35" s="578">
        <v>710</v>
      </c>
      <c r="E35" s="578">
        <v>170</v>
      </c>
      <c r="F35" s="578">
        <v>215</v>
      </c>
      <c r="G35" s="578">
        <v>1048</v>
      </c>
      <c r="H35" s="578">
        <v>181</v>
      </c>
      <c r="I35" s="578">
        <v>0</v>
      </c>
      <c r="J35" s="579">
        <v>0</v>
      </c>
    </row>
    <row r="36" spans="1:10">
      <c r="A36" s="1373"/>
      <c r="B36" s="225" t="s">
        <v>55</v>
      </c>
      <c r="C36" s="801">
        <f t="shared" si="2"/>
        <v>2303</v>
      </c>
      <c r="D36" s="578">
        <v>676</v>
      </c>
      <c r="E36" s="578">
        <v>254</v>
      </c>
      <c r="F36" s="578">
        <v>140</v>
      </c>
      <c r="G36" s="578">
        <v>948</v>
      </c>
      <c r="H36" s="578">
        <v>132</v>
      </c>
      <c r="I36" s="578">
        <v>0</v>
      </c>
      <c r="J36" s="579">
        <v>153</v>
      </c>
    </row>
    <row r="37" spans="1:10" ht="16.5" customHeight="1">
      <c r="A37" s="1373"/>
      <c r="B37" s="225" t="s">
        <v>56</v>
      </c>
      <c r="C37" s="801">
        <f t="shared" si="2"/>
        <v>2841</v>
      </c>
      <c r="D37" s="578">
        <v>914</v>
      </c>
      <c r="E37" s="578">
        <v>98</v>
      </c>
      <c r="F37" s="578">
        <v>365</v>
      </c>
      <c r="G37" s="578">
        <v>1211</v>
      </c>
      <c r="H37" s="578">
        <v>253</v>
      </c>
      <c r="I37" s="578">
        <v>0</v>
      </c>
      <c r="J37" s="579">
        <v>0</v>
      </c>
    </row>
    <row r="38" spans="1:10">
      <c r="A38" s="1373"/>
      <c r="B38" s="225" t="s">
        <v>57</v>
      </c>
      <c r="C38" s="801">
        <f t="shared" si="2"/>
        <v>7504</v>
      </c>
      <c r="D38" s="578">
        <v>1212</v>
      </c>
      <c r="E38" s="578">
        <v>408</v>
      </c>
      <c r="F38" s="578">
        <v>309</v>
      </c>
      <c r="G38" s="578">
        <v>3897</v>
      </c>
      <c r="H38" s="578">
        <v>1083</v>
      </c>
      <c r="I38" s="578">
        <v>49</v>
      </c>
      <c r="J38" s="579">
        <v>546</v>
      </c>
    </row>
    <row r="39" spans="1:10">
      <c r="A39" s="1373"/>
      <c r="B39" s="225" t="s">
        <v>58</v>
      </c>
      <c r="C39" s="801">
        <f t="shared" si="2"/>
        <v>5881</v>
      </c>
      <c r="D39" s="578">
        <v>607</v>
      </c>
      <c r="E39" s="578">
        <v>399</v>
      </c>
      <c r="F39" s="578">
        <v>0</v>
      </c>
      <c r="G39" s="578">
        <v>4011</v>
      </c>
      <c r="H39" s="578">
        <v>844</v>
      </c>
      <c r="I39" s="578">
        <v>0</v>
      </c>
      <c r="J39" s="579">
        <v>20</v>
      </c>
    </row>
    <row r="40" spans="1:10">
      <c r="A40" s="1373"/>
      <c r="B40" s="225" t="s">
        <v>59</v>
      </c>
      <c r="C40" s="801">
        <f t="shared" si="2"/>
        <v>6695</v>
      </c>
      <c r="D40" s="578">
        <v>1212</v>
      </c>
      <c r="E40" s="578">
        <v>518</v>
      </c>
      <c r="F40" s="578">
        <v>182</v>
      </c>
      <c r="G40" s="578">
        <v>3484</v>
      </c>
      <c r="H40" s="578">
        <v>1299</v>
      </c>
      <c r="I40" s="578">
        <v>0</v>
      </c>
      <c r="J40" s="579">
        <v>0</v>
      </c>
    </row>
    <row r="41" spans="1:10">
      <c r="A41" s="1373"/>
      <c r="B41" s="225" t="s">
        <v>60</v>
      </c>
      <c r="C41" s="801">
        <f t="shared" si="2"/>
        <v>8409</v>
      </c>
      <c r="D41" s="578">
        <v>495</v>
      </c>
      <c r="E41" s="578">
        <v>515</v>
      </c>
      <c r="F41" s="578">
        <v>49</v>
      </c>
      <c r="G41" s="578">
        <v>5322</v>
      </c>
      <c r="H41" s="578">
        <v>1953</v>
      </c>
      <c r="I41" s="578">
        <v>36</v>
      </c>
      <c r="J41" s="579">
        <v>39</v>
      </c>
    </row>
    <row r="42" spans="1:10">
      <c r="A42" s="1373"/>
      <c r="B42" s="225" t="s">
        <v>61</v>
      </c>
      <c r="C42" s="801">
        <f t="shared" si="2"/>
        <v>10991</v>
      </c>
      <c r="D42" s="578">
        <v>1046</v>
      </c>
      <c r="E42" s="578">
        <v>1322</v>
      </c>
      <c r="F42" s="578">
        <v>201</v>
      </c>
      <c r="G42" s="578">
        <v>6407</v>
      </c>
      <c r="H42" s="578">
        <v>1981</v>
      </c>
      <c r="I42" s="578">
        <v>0</v>
      </c>
      <c r="J42" s="579">
        <v>34</v>
      </c>
    </row>
    <row r="43" spans="1:10">
      <c r="A43" s="1373"/>
      <c r="B43" s="225" t="s">
        <v>62</v>
      </c>
      <c r="C43" s="801">
        <f t="shared" si="2"/>
        <v>9899</v>
      </c>
      <c r="D43" s="578">
        <v>1541</v>
      </c>
      <c r="E43" s="578">
        <v>945</v>
      </c>
      <c r="F43" s="578">
        <v>670</v>
      </c>
      <c r="G43" s="578">
        <v>4979</v>
      </c>
      <c r="H43" s="578">
        <v>1744</v>
      </c>
      <c r="I43" s="578">
        <v>0</v>
      </c>
      <c r="J43" s="579">
        <v>20</v>
      </c>
    </row>
    <row r="44" spans="1:10">
      <c r="A44" s="1373"/>
      <c r="B44" s="225" t="s">
        <v>63</v>
      </c>
      <c r="C44" s="801">
        <f t="shared" si="2"/>
        <v>5624</v>
      </c>
      <c r="D44" s="578">
        <v>681</v>
      </c>
      <c r="E44" s="578">
        <v>450</v>
      </c>
      <c r="F44" s="578">
        <v>60</v>
      </c>
      <c r="G44" s="578">
        <v>3530</v>
      </c>
      <c r="H44" s="578">
        <v>724</v>
      </c>
      <c r="I44" s="578">
        <v>35</v>
      </c>
      <c r="J44" s="579">
        <v>144</v>
      </c>
    </row>
    <row r="45" spans="1:10">
      <c r="A45" s="1373"/>
      <c r="B45" s="225" t="s">
        <v>53</v>
      </c>
      <c r="C45" s="801">
        <f t="shared" si="2"/>
        <v>2679</v>
      </c>
      <c r="D45" s="578">
        <v>312</v>
      </c>
      <c r="E45" s="578">
        <v>616</v>
      </c>
      <c r="F45" s="578">
        <v>0</v>
      </c>
      <c r="G45" s="578">
        <v>1221</v>
      </c>
      <c r="H45" s="578">
        <v>360</v>
      </c>
      <c r="I45" s="578">
        <v>0</v>
      </c>
      <c r="J45" s="579">
        <v>170</v>
      </c>
    </row>
    <row r="46" spans="1:10">
      <c r="A46" s="1373"/>
      <c r="B46" s="225" t="s">
        <v>64</v>
      </c>
      <c r="C46" s="801">
        <f t="shared" si="2"/>
        <v>4838</v>
      </c>
      <c r="D46" s="578">
        <v>408</v>
      </c>
      <c r="E46" s="578">
        <v>216</v>
      </c>
      <c r="F46" s="578">
        <v>445</v>
      </c>
      <c r="G46" s="578">
        <v>2963</v>
      </c>
      <c r="H46" s="578">
        <v>579</v>
      </c>
      <c r="I46" s="578">
        <v>0</v>
      </c>
      <c r="J46" s="579">
        <v>227</v>
      </c>
    </row>
    <row r="47" spans="1:10">
      <c r="A47" s="1373"/>
      <c r="B47" s="225" t="s">
        <v>65</v>
      </c>
      <c r="C47" s="801">
        <f t="shared" si="2"/>
        <v>3893</v>
      </c>
      <c r="D47" s="578">
        <v>287</v>
      </c>
      <c r="E47" s="578">
        <v>454</v>
      </c>
      <c r="F47" s="578">
        <v>176</v>
      </c>
      <c r="G47" s="578">
        <v>2522</v>
      </c>
      <c r="H47" s="578">
        <v>454</v>
      </c>
      <c r="I47" s="578">
        <v>0</v>
      </c>
      <c r="J47" s="579">
        <v>0</v>
      </c>
    </row>
    <row r="48" spans="1:10">
      <c r="A48" s="1373"/>
      <c r="B48" s="225" t="s">
        <v>66</v>
      </c>
      <c r="C48" s="801">
        <f t="shared" si="2"/>
        <v>6499</v>
      </c>
      <c r="D48" s="578">
        <v>859</v>
      </c>
      <c r="E48" s="578">
        <v>188</v>
      </c>
      <c r="F48" s="578">
        <v>156</v>
      </c>
      <c r="G48" s="578">
        <v>3983</v>
      </c>
      <c r="H48" s="578">
        <v>1252</v>
      </c>
      <c r="I48" s="578">
        <v>0</v>
      </c>
      <c r="J48" s="579">
        <v>61</v>
      </c>
    </row>
    <row r="49" spans="1:10">
      <c r="A49" s="1373"/>
      <c r="B49" s="225" t="s">
        <v>67</v>
      </c>
      <c r="C49" s="801">
        <f t="shared" si="2"/>
        <v>5822</v>
      </c>
      <c r="D49" s="578">
        <v>457</v>
      </c>
      <c r="E49" s="578">
        <v>628</v>
      </c>
      <c r="F49" s="578">
        <v>0</v>
      </c>
      <c r="G49" s="578">
        <v>2828</v>
      </c>
      <c r="H49" s="578">
        <v>1640</v>
      </c>
      <c r="I49" s="578">
        <v>20</v>
      </c>
      <c r="J49" s="579">
        <v>249</v>
      </c>
    </row>
    <row r="50" spans="1:10">
      <c r="A50" s="1373" t="s">
        <v>369</v>
      </c>
      <c r="B50" s="294" t="s">
        <v>810</v>
      </c>
      <c r="C50" s="802">
        <f t="shared" si="2"/>
        <v>79638</v>
      </c>
      <c r="D50" s="604">
        <f>SUM(D51:D58)</f>
        <v>2385</v>
      </c>
      <c r="E50" s="604">
        <f t="shared" ref="E50:J50" si="4">SUM(E51:E58)</f>
        <v>15098</v>
      </c>
      <c r="F50" s="604">
        <f t="shared" si="4"/>
        <v>2442</v>
      </c>
      <c r="G50" s="604">
        <f t="shared" si="4"/>
        <v>46678</v>
      </c>
      <c r="H50" s="604">
        <f t="shared" si="4"/>
        <v>11762</v>
      </c>
      <c r="I50" s="604">
        <f t="shared" si="4"/>
        <v>125</v>
      </c>
      <c r="J50" s="605">
        <f t="shared" si="4"/>
        <v>1148</v>
      </c>
    </row>
    <row r="51" spans="1:10">
      <c r="A51" s="1373"/>
      <c r="B51" s="225" t="s">
        <v>52</v>
      </c>
      <c r="C51" s="801">
        <f t="shared" si="2"/>
        <v>1926</v>
      </c>
      <c r="D51" s="578">
        <v>119</v>
      </c>
      <c r="E51" s="578">
        <v>467</v>
      </c>
      <c r="F51" s="578">
        <v>71</v>
      </c>
      <c r="G51" s="578">
        <v>789</v>
      </c>
      <c r="H51" s="578">
        <v>268</v>
      </c>
      <c r="I51" s="578">
        <v>0</v>
      </c>
      <c r="J51" s="579">
        <v>212</v>
      </c>
    </row>
    <row r="52" spans="1:10">
      <c r="A52" s="1373"/>
      <c r="B52" s="225" t="s">
        <v>55</v>
      </c>
      <c r="C52" s="801">
        <f t="shared" si="2"/>
        <v>10947</v>
      </c>
      <c r="D52" s="578">
        <v>379</v>
      </c>
      <c r="E52" s="578">
        <v>2062</v>
      </c>
      <c r="F52" s="578">
        <v>281</v>
      </c>
      <c r="G52" s="578">
        <v>7073</v>
      </c>
      <c r="H52" s="578">
        <v>1067</v>
      </c>
      <c r="I52" s="578">
        <v>0</v>
      </c>
      <c r="J52" s="579">
        <v>85</v>
      </c>
    </row>
    <row r="53" spans="1:10">
      <c r="A53" s="1373"/>
      <c r="B53" s="225" t="s">
        <v>54</v>
      </c>
      <c r="C53" s="801">
        <f t="shared" si="2"/>
        <v>7596</v>
      </c>
      <c r="D53" s="578">
        <v>375</v>
      </c>
      <c r="E53" s="578">
        <v>485</v>
      </c>
      <c r="F53" s="578">
        <v>346</v>
      </c>
      <c r="G53" s="578">
        <v>5678</v>
      </c>
      <c r="H53" s="578">
        <v>673</v>
      </c>
      <c r="I53" s="578">
        <v>0</v>
      </c>
      <c r="J53" s="579">
        <v>39</v>
      </c>
    </row>
    <row r="54" spans="1:10">
      <c r="A54" s="1373"/>
      <c r="B54" s="225" t="s">
        <v>59</v>
      </c>
      <c r="C54" s="801">
        <f t="shared" si="2"/>
        <v>4150</v>
      </c>
      <c r="D54" s="578">
        <v>48</v>
      </c>
      <c r="E54" s="578">
        <v>1682</v>
      </c>
      <c r="F54" s="578">
        <v>297</v>
      </c>
      <c r="G54" s="578">
        <v>1872</v>
      </c>
      <c r="H54" s="578">
        <v>221</v>
      </c>
      <c r="I54" s="578">
        <v>20</v>
      </c>
      <c r="J54" s="579">
        <v>10</v>
      </c>
    </row>
    <row r="55" spans="1:10">
      <c r="A55" s="1373"/>
      <c r="B55" s="225" t="s">
        <v>60</v>
      </c>
      <c r="C55" s="801">
        <f t="shared" si="2"/>
        <v>17337</v>
      </c>
      <c r="D55" s="578">
        <v>254</v>
      </c>
      <c r="E55" s="578">
        <v>2906</v>
      </c>
      <c r="F55" s="578">
        <v>380</v>
      </c>
      <c r="G55" s="578">
        <v>10272</v>
      </c>
      <c r="H55" s="578">
        <v>3339</v>
      </c>
      <c r="I55" s="578">
        <v>47</v>
      </c>
      <c r="J55" s="579">
        <v>139</v>
      </c>
    </row>
    <row r="56" spans="1:10">
      <c r="A56" s="1373"/>
      <c r="B56" s="225" t="s">
        <v>68</v>
      </c>
      <c r="C56" s="801">
        <f t="shared" si="2"/>
        <v>11255</v>
      </c>
      <c r="D56" s="578">
        <v>192</v>
      </c>
      <c r="E56" s="578">
        <v>3836</v>
      </c>
      <c r="F56" s="578">
        <v>412</v>
      </c>
      <c r="G56" s="578">
        <v>4971</v>
      </c>
      <c r="H56" s="578">
        <v>1362</v>
      </c>
      <c r="I56" s="578">
        <v>39</v>
      </c>
      <c r="J56" s="579">
        <v>443</v>
      </c>
    </row>
    <row r="57" spans="1:10">
      <c r="A57" s="1373"/>
      <c r="B57" s="225" t="s">
        <v>69</v>
      </c>
      <c r="C57" s="801">
        <f t="shared" si="2"/>
        <v>18998</v>
      </c>
      <c r="D57" s="578">
        <v>630</v>
      </c>
      <c r="E57" s="578">
        <v>2245</v>
      </c>
      <c r="F57" s="578">
        <v>655</v>
      </c>
      <c r="G57" s="578">
        <v>11389</v>
      </c>
      <c r="H57" s="578">
        <v>3859</v>
      </c>
      <c r="I57" s="578">
        <v>0</v>
      </c>
      <c r="J57" s="579">
        <v>220</v>
      </c>
    </row>
    <row r="58" spans="1:10">
      <c r="A58" s="1373"/>
      <c r="B58" s="225" t="s">
        <v>70</v>
      </c>
      <c r="C58" s="801">
        <f t="shared" si="2"/>
        <v>7429</v>
      </c>
      <c r="D58" s="578">
        <v>388</v>
      </c>
      <c r="E58" s="578">
        <v>1415</v>
      </c>
      <c r="F58" s="578">
        <v>0</v>
      </c>
      <c r="G58" s="578">
        <v>4634</v>
      </c>
      <c r="H58" s="578">
        <v>973</v>
      </c>
      <c r="I58" s="578">
        <v>19</v>
      </c>
      <c r="J58" s="579">
        <v>0</v>
      </c>
    </row>
    <row r="59" spans="1:10">
      <c r="A59" s="1373" t="s">
        <v>245</v>
      </c>
      <c r="B59" s="294" t="s">
        <v>810</v>
      </c>
      <c r="C59" s="802">
        <f t="shared" si="2"/>
        <v>92290</v>
      </c>
      <c r="D59" s="604">
        <f>SUM(D60:D69)</f>
        <v>8197</v>
      </c>
      <c r="E59" s="604">
        <f t="shared" ref="E59:J59" si="5">SUM(E60:E69)</f>
        <v>1126</v>
      </c>
      <c r="F59" s="604">
        <f t="shared" si="5"/>
        <v>1638</v>
      </c>
      <c r="G59" s="604">
        <f t="shared" si="5"/>
        <v>55737</v>
      </c>
      <c r="H59" s="604">
        <f t="shared" si="5"/>
        <v>22720</v>
      </c>
      <c r="I59" s="604">
        <f t="shared" si="5"/>
        <v>262</v>
      </c>
      <c r="J59" s="605">
        <f t="shared" si="5"/>
        <v>2610</v>
      </c>
    </row>
    <row r="60" spans="1:10">
      <c r="A60" s="1373"/>
      <c r="B60" s="225" t="s">
        <v>52</v>
      </c>
      <c r="C60" s="801">
        <f t="shared" si="2"/>
        <v>3969</v>
      </c>
      <c r="D60" s="578">
        <v>775</v>
      </c>
      <c r="E60" s="578">
        <v>77</v>
      </c>
      <c r="F60" s="578">
        <v>55</v>
      </c>
      <c r="G60" s="578">
        <v>997</v>
      </c>
      <c r="H60" s="578">
        <v>1304</v>
      </c>
      <c r="I60" s="578">
        <v>0</v>
      </c>
      <c r="J60" s="579">
        <v>761</v>
      </c>
    </row>
    <row r="61" spans="1:10">
      <c r="A61" s="1373"/>
      <c r="B61" s="225" t="s">
        <v>55</v>
      </c>
      <c r="C61" s="801">
        <f t="shared" si="2"/>
        <v>2612</v>
      </c>
      <c r="D61" s="578">
        <v>618</v>
      </c>
      <c r="E61" s="578">
        <v>0</v>
      </c>
      <c r="F61" s="578">
        <v>0</v>
      </c>
      <c r="G61" s="578">
        <v>1127</v>
      </c>
      <c r="H61" s="578">
        <v>746</v>
      </c>
      <c r="I61" s="578">
        <v>0</v>
      </c>
      <c r="J61" s="579">
        <v>121</v>
      </c>
    </row>
    <row r="62" spans="1:10">
      <c r="A62" s="1373"/>
      <c r="B62" s="225" t="s">
        <v>59</v>
      </c>
      <c r="C62" s="801">
        <f t="shared" si="2"/>
        <v>12276</v>
      </c>
      <c r="D62" s="578">
        <v>1303</v>
      </c>
      <c r="E62" s="578">
        <v>251</v>
      </c>
      <c r="F62" s="578">
        <v>209</v>
      </c>
      <c r="G62" s="578">
        <v>8155</v>
      </c>
      <c r="H62" s="578">
        <v>1885</v>
      </c>
      <c r="I62" s="578">
        <v>78</v>
      </c>
      <c r="J62" s="579">
        <v>395</v>
      </c>
    </row>
    <row r="63" spans="1:10">
      <c r="A63" s="1373"/>
      <c r="B63" s="225" t="s">
        <v>71</v>
      </c>
      <c r="C63" s="801">
        <f t="shared" si="2"/>
        <v>8638</v>
      </c>
      <c r="D63" s="578">
        <v>982</v>
      </c>
      <c r="E63" s="578">
        <v>0</v>
      </c>
      <c r="F63" s="578">
        <v>51</v>
      </c>
      <c r="G63" s="578">
        <v>4472</v>
      </c>
      <c r="H63" s="578">
        <v>2859</v>
      </c>
      <c r="I63" s="578">
        <v>0</v>
      </c>
      <c r="J63" s="579">
        <v>274</v>
      </c>
    </row>
    <row r="64" spans="1:10">
      <c r="A64" s="1373"/>
      <c r="B64" s="225" t="s">
        <v>72</v>
      </c>
      <c r="C64" s="801">
        <f t="shared" si="2"/>
        <v>16514</v>
      </c>
      <c r="D64" s="578">
        <v>1264</v>
      </c>
      <c r="E64" s="578">
        <v>274</v>
      </c>
      <c r="F64" s="578">
        <v>423</v>
      </c>
      <c r="G64" s="578">
        <v>10557</v>
      </c>
      <c r="H64" s="578">
        <v>3672</v>
      </c>
      <c r="I64" s="578">
        <v>0</v>
      </c>
      <c r="J64" s="579">
        <v>324</v>
      </c>
    </row>
    <row r="65" spans="1:10">
      <c r="A65" s="1373"/>
      <c r="B65" s="225" t="s">
        <v>73</v>
      </c>
      <c r="C65" s="801">
        <f t="shared" si="2"/>
        <v>16754</v>
      </c>
      <c r="D65" s="578">
        <v>913</v>
      </c>
      <c r="E65" s="578">
        <v>425</v>
      </c>
      <c r="F65" s="578">
        <v>432</v>
      </c>
      <c r="G65" s="578">
        <v>10300</v>
      </c>
      <c r="H65" s="578">
        <v>4309</v>
      </c>
      <c r="I65" s="578">
        <v>77</v>
      </c>
      <c r="J65" s="579">
        <v>298</v>
      </c>
    </row>
    <row r="66" spans="1:10">
      <c r="A66" s="1373"/>
      <c r="B66" s="225" t="s">
        <v>74</v>
      </c>
      <c r="C66" s="801">
        <f t="shared" si="2"/>
        <v>12635</v>
      </c>
      <c r="D66" s="578">
        <v>721</v>
      </c>
      <c r="E66" s="578">
        <v>0</v>
      </c>
      <c r="F66" s="578">
        <v>159</v>
      </c>
      <c r="G66" s="578">
        <v>8968</v>
      </c>
      <c r="H66" s="578">
        <v>2602</v>
      </c>
      <c r="I66" s="578">
        <v>67</v>
      </c>
      <c r="J66" s="579">
        <v>118</v>
      </c>
    </row>
    <row r="67" spans="1:10">
      <c r="A67" s="1373"/>
      <c r="B67" s="225" t="s">
        <v>54</v>
      </c>
      <c r="C67" s="801">
        <f t="shared" si="2"/>
        <v>17349</v>
      </c>
      <c r="D67" s="578">
        <v>909</v>
      </c>
      <c r="E67" s="578">
        <v>99</v>
      </c>
      <c r="F67" s="578">
        <v>249</v>
      </c>
      <c r="G67" s="578">
        <v>10550</v>
      </c>
      <c r="H67" s="578">
        <v>5183</v>
      </c>
      <c r="I67" s="578">
        <v>40</v>
      </c>
      <c r="J67" s="579">
        <v>319</v>
      </c>
    </row>
    <row r="68" spans="1:10">
      <c r="A68" s="1373"/>
      <c r="B68" s="225" t="s">
        <v>75</v>
      </c>
      <c r="C68" s="801">
        <f t="shared" si="2"/>
        <v>1142</v>
      </c>
      <c r="D68" s="578">
        <v>455</v>
      </c>
      <c r="E68" s="578">
        <v>0</v>
      </c>
      <c r="F68" s="578">
        <v>60</v>
      </c>
      <c r="G68" s="578">
        <v>507</v>
      </c>
      <c r="H68" s="578">
        <v>120</v>
      </c>
      <c r="I68" s="578">
        <v>0</v>
      </c>
      <c r="J68" s="579">
        <v>0</v>
      </c>
    </row>
    <row r="69" spans="1:10">
      <c r="A69" s="1373"/>
      <c r="B69" s="225" t="s">
        <v>76</v>
      </c>
      <c r="C69" s="801">
        <f t="shared" si="2"/>
        <v>401</v>
      </c>
      <c r="D69" s="578">
        <v>257</v>
      </c>
      <c r="E69" s="578">
        <v>0</v>
      </c>
      <c r="F69" s="578">
        <v>0</v>
      </c>
      <c r="G69" s="578">
        <v>104</v>
      </c>
      <c r="H69" s="578">
        <v>40</v>
      </c>
      <c r="I69" s="578">
        <v>0</v>
      </c>
      <c r="J69" s="579">
        <v>0</v>
      </c>
    </row>
    <row r="70" spans="1:10" ht="16.5" customHeight="1">
      <c r="A70" s="1373" t="s">
        <v>252</v>
      </c>
      <c r="B70" s="294" t="s">
        <v>810</v>
      </c>
      <c r="C70" s="802">
        <f t="shared" si="2"/>
        <v>62582</v>
      </c>
      <c r="D70" s="604">
        <f>SUM(D71:D75)</f>
        <v>2729</v>
      </c>
      <c r="E70" s="604">
        <f t="shared" ref="E70:J70" si="6">SUM(E71:E75)</f>
        <v>12441</v>
      </c>
      <c r="F70" s="604">
        <f t="shared" si="6"/>
        <v>1998</v>
      </c>
      <c r="G70" s="604">
        <f t="shared" si="6"/>
        <v>32018</v>
      </c>
      <c r="H70" s="604">
        <f t="shared" si="6"/>
        <v>11668</v>
      </c>
      <c r="I70" s="604">
        <f t="shared" si="6"/>
        <v>405</v>
      </c>
      <c r="J70" s="605">
        <f t="shared" si="6"/>
        <v>1323</v>
      </c>
    </row>
    <row r="71" spans="1:10">
      <c r="A71" s="1373"/>
      <c r="B71" s="225" t="s">
        <v>55</v>
      </c>
      <c r="C71" s="801">
        <f t="shared" si="2"/>
        <v>3028</v>
      </c>
      <c r="D71" s="578">
        <v>128</v>
      </c>
      <c r="E71" s="578">
        <v>840</v>
      </c>
      <c r="F71" s="578">
        <v>339</v>
      </c>
      <c r="G71" s="578">
        <v>1341</v>
      </c>
      <c r="H71" s="578">
        <v>185</v>
      </c>
      <c r="I71" s="578">
        <v>0</v>
      </c>
      <c r="J71" s="579">
        <v>195</v>
      </c>
    </row>
    <row r="72" spans="1:10">
      <c r="A72" s="1373"/>
      <c r="B72" s="225" t="s">
        <v>54</v>
      </c>
      <c r="C72" s="801">
        <f t="shared" si="2"/>
        <v>10789</v>
      </c>
      <c r="D72" s="578">
        <v>899</v>
      </c>
      <c r="E72" s="578">
        <v>2147</v>
      </c>
      <c r="F72" s="578">
        <v>92</v>
      </c>
      <c r="G72" s="578">
        <v>4568</v>
      </c>
      <c r="H72" s="578">
        <v>2758</v>
      </c>
      <c r="I72" s="578">
        <v>110</v>
      </c>
      <c r="J72" s="579">
        <v>215</v>
      </c>
    </row>
    <row r="73" spans="1:10">
      <c r="A73" s="1373"/>
      <c r="B73" s="225" t="s">
        <v>59</v>
      </c>
      <c r="C73" s="801">
        <f t="shared" ref="C73:C136" si="7">SUM(D73:J73)</f>
        <v>7069</v>
      </c>
      <c r="D73" s="578">
        <v>197</v>
      </c>
      <c r="E73" s="578">
        <v>1631</v>
      </c>
      <c r="F73" s="578">
        <v>540</v>
      </c>
      <c r="G73" s="578">
        <v>3491</v>
      </c>
      <c r="H73" s="578">
        <v>1120</v>
      </c>
      <c r="I73" s="578">
        <v>90</v>
      </c>
      <c r="J73" s="579">
        <v>0</v>
      </c>
    </row>
    <row r="74" spans="1:10">
      <c r="A74" s="1373"/>
      <c r="B74" s="225" t="s">
        <v>60</v>
      </c>
      <c r="C74" s="801">
        <f t="shared" si="7"/>
        <v>17419</v>
      </c>
      <c r="D74" s="578">
        <v>986</v>
      </c>
      <c r="E74" s="578">
        <v>3840</v>
      </c>
      <c r="F74" s="578">
        <v>748</v>
      </c>
      <c r="G74" s="578">
        <v>8637</v>
      </c>
      <c r="H74" s="578">
        <v>2674</v>
      </c>
      <c r="I74" s="578">
        <v>37</v>
      </c>
      <c r="J74" s="579">
        <v>497</v>
      </c>
    </row>
    <row r="75" spans="1:10">
      <c r="A75" s="1373"/>
      <c r="B75" s="225" t="s">
        <v>77</v>
      </c>
      <c r="C75" s="801">
        <f t="shared" si="7"/>
        <v>24277</v>
      </c>
      <c r="D75" s="578">
        <v>519</v>
      </c>
      <c r="E75" s="578">
        <v>3983</v>
      </c>
      <c r="F75" s="578">
        <v>279</v>
      </c>
      <c r="G75" s="578">
        <v>13981</v>
      </c>
      <c r="H75" s="578">
        <v>4931</v>
      </c>
      <c r="I75" s="578">
        <v>168</v>
      </c>
      <c r="J75" s="579">
        <v>416</v>
      </c>
    </row>
    <row r="76" spans="1:10">
      <c r="A76" s="1373" t="s">
        <v>247</v>
      </c>
      <c r="B76" s="294" t="s">
        <v>810</v>
      </c>
      <c r="C76" s="802">
        <f t="shared" si="7"/>
        <v>55106</v>
      </c>
      <c r="D76" s="604">
        <f>SUM(D77:D81)</f>
        <v>1570</v>
      </c>
      <c r="E76" s="604">
        <f t="shared" ref="E76:J76" si="8">SUM(E77:E81)</f>
        <v>3878</v>
      </c>
      <c r="F76" s="604">
        <f t="shared" si="8"/>
        <v>937</v>
      </c>
      <c r="G76" s="604">
        <f t="shared" si="8"/>
        <v>25057</v>
      </c>
      <c r="H76" s="604">
        <f t="shared" si="8"/>
        <v>20765</v>
      </c>
      <c r="I76" s="604">
        <f t="shared" si="8"/>
        <v>180</v>
      </c>
      <c r="J76" s="605">
        <f t="shared" si="8"/>
        <v>2719</v>
      </c>
    </row>
    <row r="77" spans="1:10">
      <c r="A77" s="1373"/>
      <c r="B77" s="225" t="s">
        <v>55</v>
      </c>
      <c r="C77" s="801">
        <f t="shared" si="7"/>
        <v>9830</v>
      </c>
      <c r="D77" s="578">
        <v>313</v>
      </c>
      <c r="E77" s="578">
        <v>1177</v>
      </c>
      <c r="F77" s="578">
        <v>166</v>
      </c>
      <c r="G77" s="578">
        <v>5716</v>
      </c>
      <c r="H77" s="578">
        <v>2213</v>
      </c>
      <c r="I77" s="578">
        <v>97</v>
      </c>
      <c r="J77" s="579">
        <v>148</v>
      </c>
    </row>
    <row r="78" spans="1:10">
      <c r="A78" s="1373"/>
      <c r="B78" s="225" t="s">
        <v>52</v>
      </c>
      <c r="C78" s="801">
        <f t="shared" si="7"/>
        <v>8162</v>
      </c>
      <c r="D78" s="578">
        <v>176</v>
      </c>
      <c r="E78" s="578">
        <v>509</v>
      </c>
      <c r="F78" s="578">
        <v>116</v>
      </c>
      <c r="G78" s="578">
        <v>4911</v>
      </c>
      <c r="H78" s="578">
        <v>2287</v>
      </c>
      <c r="I78" s="578">
        <v>49</v>
      </c>
      <c r="J78" s="579">
        <v>114</v>
      </c>
    </row>
    <row r="79" spans="1:10">
      <c r="A79" s="1373"/>
      <c r="B79" s="225" t="s">
        <v>54</v>
      </c>
      <c r="C79" s="801">
        <f t="shared" si="7"/>
        <v>16513</v>
      </c>
      <c r="D79" s="578">
        <v>507</v>
      </c>
      <c r="E79" s="578">
        <v>560</v>
      </c>
      <c r="F79" s="578">
        <v>277</v>
      </c>
      <c r="G79" s="578">
        <v>6466</v>
      </c>
      <c r="H79" s="578">
        <v>7643</v>
      </c>
      <c r="I79" s="578">
        <v>0</v>
      </c>
      <c r="J79" s="579">
        <v>1060</v>
      </c>
    </row>
    <row r="80" spans="1:10">
      <c r="A80" s="1373"/>
      <c r="B80" s="225" t="s">
        <v>78</v>
      </c>
      <c r="C80" s="801">
        <f t="shared" si="7"/>
        <v>13073</v>
      </c>
      <c r="D80" s="578">
        <v>40</v>
      </c>
      <c r="E80" s="578">
        <v>1110</v>
      </c>
      <c r="F80" s="578">
        <v>191</v>
      </c>
      <c r="G80" s="578">
        <v>4353</v>
      </c>
      <c r="H80" s="578">
        <v>6194</v>
      </c>
      <c r="I80" s="578">
        <v>34</v>
      </c>
      <c r="J80" s="579">
        <v>1151</v>
      </c>
    </row>
    <row r="81" spans="1:10">
      <c r="A81" s="1373"/>
      <c r="B81" s="225" t="s">
        <v>79</v>
      </c>
      <c r="C81" s="801">
        <f t="shared" si="7"/>
        <v>7528</v>
      </c>
      <c r="D81" s="578">
        <v>534</v>
      </c>
      <c r="E81" s="578">
        <v>522</v>
      </c>
      <c r="F81" s="578">
        <v>187</v>
      </c>
      <c r="G81" s="578">
        <v>3611</v>
      </c>
      <c r="H81" s="578">
        <v>2428</v>
      </c>
      <c r="I81" s="578">
        <v>0</v>
      </c>
      <c r="J81" s="579">
        <v>246</v>
      </c>
    </row>
    <row r="82" spans="1:10">
      <c r="A82" s="1373" t="s">
        <v>248</v>
      </c>
      <c r="B82" s="294" t="s">
        <v>810</v>
      </c>
      <c r="C82" s="802">
        <f t="shared" si="7"/>
        <v>39629</v>
      </c>
      <c r="D82" s="604">
        <f>SUM(D83:D87)</f>
        <v>2174</v>
      </c>
      <c r="E82" s="604">
        <f t="shared" ref="E82:J82" si="9">SUM(E83:E87)</f>
        <v>962</v>
      </c>
      <c r="F82" s="604">
        <f t="shared" si="9"/>
        <v>516</v>
      </c>
      <c r="G82" s="604">
        <f t="shared" si="9"/>
        <v>27387</v>
      </c>
      <c r="H82" s="604">
        <f t="shared" si="9"/>
        <v>7432</v>
      </c>
      <c r="I82" s="604">
        <f t="shared" si="9"/>
        <v>34</v>
      </c>
      <c r="J82" s="605">
        <f t="shared" si="9"/>
        <v>1124</v>
      </c>
    </row>
    <row r="83" spans="1:10">
      <c r="A83" s="1373"/>
      <c r="B83" s="225" t="s">
        <v>52</v>
      </c>
      <c r="C83" s="801">
        <f t="shared" si="7"/>
        <v>6098</v>
      </c>
      <c r="D83" s="578">
        <v>301</v>
      </c>
      <c r="E83" s="578">
        <v>180</v>
      </c>
      <c r="F83" s="578">
        <v>0</v>
      </c>
      <c r="G83" s="578">
        <v>4601</v>
      </c>
      <c r="H83" s="578">
        <v>967</v>
      </c>
      <c r="I83" s="578">
        <v>0</v>
      </c>
      <c r="J83" s="579">
        <v>49</v>
      </c>
    </row>
    <row r="84" spans="1:10">
      <c r="A84" s="1373"/>
      <c r="B84" s="225" t="s">
        <v>59</v>
      </c>
      <c r="C84" s="801">
        <f t="shared" si="7"/>
        <v>10024</v>
      </c>
      <c r="D84" s="578">
        <v>668</v>
      </c>
      <c r="E84" s="578">
        <v>49</v>
      </c>
      <c r="F84" s="578">
        <v>0</v>
      </c>
      <c r="G84" s="578">
        <v>6667</v>
      </c>
      <c r="H84" s="578">
        <v>2420</v>
      </c>
      <c r="I84" s="578">
        <v>0</v>
      </c>
      <c r="J84" s="579">
        <v>220</v>
      </c>
    </row>
    <row r="85" spans="1:10">
      <c r="A85" s="1373"/>
      <c r="B85" s="225" t="s">
        <v>55</v>
      </c>
      <c r="C85" s="801">
        <f t="shared" si="7"/>
        <v>6886</v>
      </c>
      <c r="D85" s="578">
        <v>473</v>
      </c>
      <c r="E85" s="578">
        <v>0</v>
      </c>
      <c r="F85" s="578">
        <v>0</v>
      </c>
      <c r="G85" s="578">
        <v>4881</v>
      </c>
      <c r="H85" s="578">
        <v>1144</v>
      </c>
      <c r="I85" s="578">
        <v>0</v>
      </c>
      <c r="J85" s="579">
        <v>388</v>
      </c>
    </row>
    <row r="86" spans="1:10">
      <c r="A86" s="1373"/>
      <c r="B86" s="225" t="s">
        <v>60</v>
      </c>
      <c r="C86" s="801">
        <f t="shared" si="7"/>
        <v>8859</v>
      </c>
      <c r="D86" s="578">
        <v>197</v>
      </c>
      <c r="E86" s="578">
        <v>126</v>
      </c>
      <c r="F86" s="578">
        <v>250</v>
      </c>
      <c r="G86" s="578">
        <v>5899</v>
      </c>
      <c r="H86" s="578">
        <v>2098</v>
      </c>
      <c r="I86" s="578">
        <v>19</v>
      </c>
      <c r="J86" s="579">
        <v>270</v>
      </c>
    </row>
    <row r="87" spans="1:10">
      <c r="A87" s="1373"/>
      <c r="B87" s="225" t="s">
        <v>80</v>
      </c>
      <c r="C87" s="801">
        <f t="shared" si="7"/>
        <v>7762</v>
      </c>
      <c r="D87" s="578">
        <v>535</v>
      </c>
      <c r="E87" s="578">
        <v>607</v>
      </c>
      <c r="F87" s="578">
        <v>266</v>
      </c>
      <c r="G87" s="578">
        <v>5339</v>
      </c>
      <c r="H87" s="578">
        <v>803</v>
      </c>
      <c r="I87" s="578">
        <v>15</v>
      </c>
      <c r="J87" s="579">
        <v>197</v>
      </c>
    </row>
    <row r="88" spans="1:10" ht="16.5" customHeight="1">
      <c r="A88" s="1384" t="s">
        <v>870</v>
      </c>
      <c r="B88" s="397" t="s">
        <v>810</v>
      </c>
      <c r="C88" s="802">
        <f t="shared" si="7"/>
        <v>6321</v>
      </c>
      <c r="D88" s="604">
        <f>SUM(D89)</f>
        <v>488</v>
      </c>
      <c r="E88" s="604">
        <f t="shared" ref="E88:J88" si="10">SUM(E89)</f>
        <v>997</v>
      </c>
      <c r="F88" s="604">
        <f t="shared" si="10"/>
        <v>397</v>
      </c>
      <c r="G88" s="604">
        <f t="shared" si="10"/>
        <v>2380</v>
      </c>
      <c r="H88" s="604">
        <f t="shared" si="10"/>
        <v>1170</v>
      </c>
      <c r="I88" s="803">
        <f t="shared" si="10"/>
        <v>0</v>
      </c>
      <c r="J88" s="605">
        <f t="shared" si="10"/>
        <v>889</v>
      </c>
    </row>
    <row r="89" spans="1:10">
      <c r="A89" s="1381"/>
      <c r="B89" s="419" t="s">
        <v>857</v>
      </c>
      <c r="C89" s="801">
        <f t="shared" si="7"/>
        <v>6321</v>
      </c>
      <c r="D89" s="578">
        <v>488</v>
      </c>
      <c r="E89" s="578">
        <v>997</v>
      </c>
      <c r="F89" s="578">
        <v>397</v>
      </c>
      <c r="G89" s="578">
        <v>2380</v>
      </c>
      <c r="H89" s="578">
        <v>1170</v>
      </c>
      <c r="I89" s="578">
        <v>0</v>
      </c>
      <c r="J89" s="579">
        <v>889</v>
      </c>
    </row>
    <row r="90" spans="1:10" ht="16.5" customHeight="1">
      <c r="A90" s="1374" t="s">
        <v>444</v>
      </c>
      <c r="B90" s="294" t="s">
        <v>810</v>
      </c>
      <c r="C90" s="802">
        <f t="shared" si="7"/>
        <v>472497</v>
      </c>
      <c r="D90" s="604">
        <f>SUM(D91:D121)</f>
        <v>38832</v>
      </c>
      <c r="E90" s="604">
        <f t="shared" ref="E90:J90" si="11">SUM(E91:E121)</f>
        <v>6308</v>
      </c>
      <c r="F90" s="604">
        <f t="shared" si="11"/>
        <v>10677</v>
      </c>
      <c r="G90" s="604">
        <f t="shared" si="11"/>
        <v>253796</v>
      </c>
      <c r="H90" s="604">
        <f t="shared" si="11"/>
        <v>150539</v>
      </c>
      <c r="I90" s="604">
        <f t="shared" si="11"/>
        <v>1468</v>
      </c>
      <c r="J90" s="605">
        <f t="shared" si="11"/>
        <v>10877</v>
      </c>
    </row>
    <row r="91" spans="1:10">
      <c r="A91" s="1375"/>
      <c r="B91" s="226" t="s">
        <v>851</v>
      </c>
      <c r="C91" s="801">
        <f t="shared" si="7"/>
        <v>35650</v>
      </c>
      <c r="D91" s="578">
        <v>2482</v>
      </c>
      <c r="E91" s="578">
        <v>235</v>
      </c>
      <c r="F91" s="578">
        <v>256</v>
      </c>
      <c r="G91" s="578">
        <v>15999</v>
      </c>
      <c r="H91" s="578">
        <v>15819</v>
      </c>
      <c r="I91" s="578">
        <v>167</v>
      </c>
      <c r="J91" s="579">
        <v>692</v>
      </c>
    </row>
    <row r="92" spans="1:10">
      <c r="A92" s="1375"/>
      <c r="B92" s="225" t="s">
        <v>81</v>
      </c>
      <c r="C92" s="801">
        <f t="shared" si="7"/>
        <v>17795</v>
      </c>
      <c r="D92" s="578">
        <v>1146</v>
      </c>
      <c r="E92" s="578">
        <v>67</v>
      </c>
      <c r="F92" s="578">
        <v>265</v>
      </c>
      <c r="G92" s="578">
        <v>9084</v>
      </c>
      <c r="H92" s="578">
        <v>7035</v>
      </c>
      <c r="I92" s="578">
        <v>20</v>
      </c>
      <c r="J92" s="579">
        <v>178</v>
      </c>
    </row>
    <row r="93" spans="1:10">
      <c r="A93" s="1375"/>
      <c r="B93" s="225" t="s">
        <v>82</v>
      </c>
      <c r="C93" s="801">
        <f t="shared" si="7"/>
        <v>26884</v>
      </c>
      <c r="D93" s="578">
        <v>1316</v>
      </c>
      <c r="E93" s="578">
        <v>219</v>
      </c>
      <c r="F93" s="578">
        <v>1055</v>
      </c>
      <c r="G93" s="578">
        <v>15997</v>
      </c>
      <c r="H93" s="578">
        <v>8177</v>
      </c>
      <c r="I93" s="578">
        <v>40</v>
      </c>
      <c r="J93" s="579">
        <v>80</v>
      </c>
    </row>
    <row r="94" spans="1:10">
      <c r="A94" s="1375"/>
      <c r="B94" s="225" t="s">
        <v>83</v>
      </c>
      <c r="C94" s="801">
        <f t="shared" si="7"/>
        <v>17734</v>
      </c>
      <c r="D94" s="578">
        <v>810</v>
      </c>
      <c r="E94" s="578">
        <v>498</v>
      </c>
      <c r="F94" s="578">
        <v>39</v>
      </c>
      <c r="G94" s="578">
        <v>9439</v>
      </c>
      <c r="H94" s="578">
        <v>6331</v>
      </c>
      <c r="I94" s="578">
        <v>59</v>
      </c>
      <c r="J94" s="579">
        <v>558</v>
      </c>
    </row>
    <row r="95" spans="1:10">
      <c r="A95" s="1375"/>
      <c r="B95" s="225" t="s">
        <v>84</v>
      </c>
      <c r="C95" s="801">
        <f t="shared" si="7"/>
        <v>5562</v>
      </c>
      <c r="D95" s="578">
        <v>447</v>
      </c>
      <c r="E95" s="578">
        <v>0</v>
      </c>
      <c r="F95" s="578">
        <v>232</v>
      </c>
      <c r="G95" s="578">
        <v>2739</v>
      </c>
      <c r="H95" s="578">
        <v>2078</v>
      </c>
      <c r="I95" s="578">
        <v>0</v>
      </c>
      <c r="J95" s="579">
        <v>66</v>
      </c>
    </row>
    <row r="96" spans="1:10">
      <c r="A96" s="1375"/>
      <c r="B96" s="225" t="s">
        <v>85</v>
      </c>
      <c r="C96" s="801">
        <f t="shared" si="7"/>
        <v>7056</v>
      </c>
      <c r="D96" s="578">
        <v>1004</v>
      </c>
      <c r="E96" s="578">
        <v>0</v>
      </c>
      <c r="F96" s="578">
        <v>191</v>
      </c>
      <c r="G96" s="578">
        <v>4530</v>
      </c>
      <c r="H96" s="578">
        <v>1249</v>
      </c>
      <c r="I96" s="578">
        <v>0</v>
      </c>
      <c r="J96" s="579">
        <v>82</v>
      </c>
    </row>
    <row r="97" spans="1:10">
      <c r="A97" s="1375"/>
      <c r="B97" s="225" t="s">
        <v>86</v>
      </c>
      <c r="C97" s="801">
        <f t="shared" si="7"/>
        <v>11552</v>
      </c>
      <c r="D97" s="578">
        <v>1000</v>
      </c>
      <c r="E97" s="578">
        <v>0</v>
      </c>
      <c r="F97" s="578">
        <v>116</v>
      </c>
      <c r="G97" s="578">
        <v>7291</v>
      </c>
      <c r="H97" s="578">
        <v>3145</v>
      </c>
      <c r="I97" s="578">
        <v>0</v>
      </c>
      <c r="J97" s="579">
        <v>0</v>
      </c>
    </row>
    <row r="98" spans="1:10">
      <c r="A98" s="1375"/>
      <c r="B98" s="225" t="s">
        <v>87</v>
      </c>
      <c r="C98" s="801">
        <f t="shared" si="7"/>
        <v>4572</v>
      </c>
      <c r="D98" s="578">
        <v>553</v>
      </c>
      <c r="E98" s="578">
        <v>49</v>
      </c>
      <c r="F98" s="578">
        <v>112</v>
      </c>
      <c r="G98" s="578">
        <v>2635</v>
      </c>
      <c r="H98" s="578">
        <v>1223</v>
      </c>
      <c r="I98" s="578">
        <v>0</v>
      </c>
      <c r="J98" s="579">
        <v>0</v>
      </c>
    </row>
    <row r="99" spans="1:10" ht="16.5" customHeight="1">
      <c r="A99" s="1375"/>
      <c r="B99" s="225" t="s">
        <v>88</v>
      </c>
      <c r="C99" s="801">
        <f t="shared" si="7"/>
        <v>1898</v>
      </c>
      <c r="D99" s="578">
        <v>229</v>
      </c>
      <c r="E99" s="578">
        <v>74</v>
      </c>
      <c r="F99" s="578">
        <v>100</v>
      </c>
      <c r="G99" s="578">
        <v>1293</v>
      </c>
      <c r="H99" s="578">
        <v>202</v>
      </c>
      <c r="I99" s="578">
        <v>0</v>
      </c>
      <c r="J99" s="579">
        <v>0</v>
      </c>
    </row>
    <row r="100" spans="1:10">
      <c r="A100" s="1375"/>
      <c r="B100" s="225" t="s">
        <v>89</v>
      </c>
      <c r="C100" s="801">
        <f t="shared" si="7"/>
        <v>1624</v>
      </c>
      <c r="D100" s="578">
        <v>332</v>
      </c>
      <c r="E100" s="578">
        <v>242</v>
      </c>
      <c r="F100" s="578">
        <v>78</v>
      </c>
      <c r="G100" s="578">
        <v>704</v>
      </c>
      <c r="H100" s="578">
        <v>208</v>
      </c>
      <c r="I100" s="578">
        <v>0</v>
      </c>
      <c r="J100" s="579">
        <v>60</v>
      </c>
    </row>
    <row r="101" spans="1:10">
      <c r="A101" s="1375"/>
      <c r="B101" s="225" t="s">
        <v>90</v>
      </c>
      <c r="C101" s="801">
        <f t="shared" si="7"/>
        <v>39798</v>
      </c>
      <c r="D101" s="578">
        <v>2250</v>
      </c>
      <c r="E101" s="578">
        <v>264</v>
      </c>
      <c r="F101" s="578">
        <v>586</v>
      </c>
      <c r="G101" s="578">
        <v>19900</v>
      </c>
      <c r="H101" s="578">
        <v>15037</v>
      </c>
      <c r="I101" s="578">
        <v>77</v>
      </c>
      <c r="J101" s="579">
        <v>1684</v>
      </c>
    </row>
    <row r="102" spans="1:10">
      <c r="A102" s="1375"/>
      <c r="B102" s="226" t="s">
        <v>852</v>
      </c>
      <c r="C102" s="801">
        <f t="shared" si="7"/>
        <v>26190</v>
      </c>
      <c r="D102" s="578">
        <v>4731</v>
      </c>
      <c r="E102" s="578">
        <v>84</v>
      </c>
      <c r="F102" s="578">
        <v>800</v>
      </c>
      <c r="G102" s="578">
        <v>10159</v>
      </c>
      <c r="H102" s="578">
        <v>8492</v>
      </c>
      <c r="I102" s="578">
        <v>105</v>
      </c>
      <c r="J102" s="579">
        <v>1819</v>
      </c>
    </row>
    <row r="103" spans="1:10" ht="16.5" customHeight="1">
      <c r="A103" s="1375"/>
      <c r="B103" s="225" t="s">
        <v>91</v>
      </c>
      <c r="C103" s="801">
        <f t="shared" si="7"/>
        <v>19623</v>
      </c>
      <c r="D103" s="578">
        <v>2268</v>
      </c>
      <c r="E103" s="578">
        <v>103</v>
      </c>
      <c r="F103" s="578">
        <v>54</v>
      </c>
      <c r="G103" s="578">
        <v>9834</v>
      </c>
      <c r="H103" s="578">
        <v>7027</v>
      </c>
      <c r="I103" s="578">
        <v>66</v>
      </c>
      <c r="J103" s="579">
        <v>271</v>
      </c>
    </row>
    <row r="104" spans="1:10" ht="16.5" customHeight="1">
      <c r="A104" s="1375"/>
      <c r="B104" s="225" t="s">
        <v>92</v>
      </c>
      <c r="C104" s="801">
        <f t="shared" si="7"/>
        <v>23847</v>
      </c>
      <c r="D104" s="578">
        <v>1849</v>
      </c>
      <c r="E104" s="578">
        <v>303</v>
      </c>
      <c r="F104" s="578">
        <v>1094</v>
      </c>
      <c r="G104" s="578">
        <v>14571</v>
      </c>
      <c r="H104" s="578">
        <v>5437</v>
      </c>
      <c r="I104" s="578">
        <v>99</v>
      </c>
      <c r="J104" s="579">
        <v>494</v>
      </c>
    </row>
    <row r="105" spans="1:10">
      <c r="A105" s="1375"/>
      <c r="B105" s="225" t="s">
        <v>93</v>
      </c>
      <c r="C105" s="801">
        <f t="shared" si="7"/>
        <v>12190</v>
      </c>
      <c r="D105" s="578">
        <v>1782</v>
      </c>
      <c r="E105" s="578">
        <v>135</v>
      </c>
      <c r="F105" s="578">
        <v>308</v>
      </c>
      <c r="G105" s="578">
        <v>5468</v>
      </c>
      <c r="H105" s="578">
        <v>4361</v>
      </c>
      <c r="I105" s="578">
        <v>55</v>
      </c>
      <c r="J105" s="579">
        <v>81</v>
      </c>
    </row>
    <row r="106" spans="1:10">
      <c r="A106" s="1375"/>
      <c r="B106" s="225" t="s">
        <v>94</v>
      </c>
      <c r="C106" s="801">
        <f t="shared" si="7"/>
        <v>18148</v>
      </c>
      <c r="D106" s="578">
        <v>1140</v>
      </c>
      <c r="E106" s="578">
        <v>257</v>
      </c>
      <c r="F106" s="578">
        <v>513</v>
      </c>
      <c r="G106" s="578">
        <v>12129</v>
      </c>
      <c r="H106" s="578">
        <v>3551</v>
      </c>
      <c r="I106" s="578">
        <v>39</v>
      </c>
      <c r="J106" s="579">
        <v>519</v>
      </c>
    </row>
    <row r="107" spans="1:10">
      <c r="A107" s="1375"/>
      <c r="B107" s="226" t="s">
        <v>847</v>
      </c>
      <c r="C107" s="801">
        <f t="shared" si="7"/>
        <v>27523</v>
      </c>
      <c r="D107" s="578">
        <v>1997</v>
      </c>
      <c r="E107" s="578">
        <v>0</v>
      </c>
      <c r="F107" s="578">
        <v>370</v>
      </c>
      <c r="G107" s="578">
        <v>16944</v>
      </c>
      <c r="H107" s="578">
        <v>7815</v>
      </c>
      <c r="I107" s="578">
        <v>49</v>
      </c>
      <c r="J107" s="579">
        <v>348</v>
      </c>
    </row>
    <row r="108" spans="1:10">
      <c r="A108" s="1375"/>
      <c r="B108" s="225" t="s">
        <v>95</v>
      </c>
      <c r="C108" s="801">
        <f t="shared" si="7"/>
        <v>2700</v>
      </c>
      <c r="D108" s="578">
        <v>637</v>
      </c>
      <c r="E108" s="578">
        <v>84</v>
      </c>
      <c r="F108" s="578">
        <v>0</v>
      </c>
      <c r="G108" s="578">
        <v>509</v>
      </c>
      <c r="H108" s="578">
        <v>467</v>
      </c>
      <c r="I108" s="578">
        <v>128</v>
      </c>
      <c r="J108" s="579">
        <v>875</v>
      </c>
    </row>
    <row r="109" spans="1:10">
      <c r="A109" s="1375"/>
      <c r="B109" s="225" t="s">
        <v>96</v>
      </c>
      <c r="C109" s="801">
        <f t="shared" si="7"/>
        <v>8998</v>
      </c>
      <c r="D109" s="578">
        <v>1860</v>
      </c>
      <c r="E109" s="578">
        <v>43</v>
      </c>
      <c r="F109" s="578">
        <v>155</v>
      </c>
      <c r="G109" s="578">
        <v>3899</v>
      </c>
      <c r="H109" s="578">
        <v>2958</v>
      </c>
      <c r="I109" s="578">
        <v>0</v>
      </c>
      <c r="J109" s="579">
        <v>83</v>
      </c>
    </row>
    <row r="110" spans="1:10">
      <c r="A110" s="1375"/>
      <c r="B110" s="225" t="s">
        <v>97</v>
      </c>
      <c r="C110" s="801">
        <f t="shared" si="7"/>
        <v>16379</v>
      </c>
      <c r="D110" s="578">
        <v>1271</v>
      </c>
      <c r="E110" s="578">
        <v>369</v>
      </c>
      <c r="F110" s="578">
        <v>65</v>
      </c>
      <c r="G110" s="578">
        <v>10230</v>
      </c>
      <c r="H110" s="578">
        <v>4381</v>
      </c>
      <c r="I110" s="578">
        <v>13</v>
      </c>
      <c r="J110" s="579">
        <v>50</v>
      </c>
    </row>
    <row r="111" spans="1:10">
      <c r="A111" s="1375"/>
      <c r="B111" s="227" t="s">
        <v>98</v>
      </c>
      <c r="C111" s="801">
        <f t="shared" si="7"/>
        <v>9913</v>
      </c>
      <c r="D111" s="606">
        <v>1157</v>
      </c>
      <c r="E111" s="606">
        <v>49</v>
      </c>
      <c r="F111" s="606">
        <v>168</v>
      </c>
      <c r="G111" s="606">
        <v>4659</v>
      </c>
      <c r="H111" s="606">
        <v>3547</v>
      </c>
      <c r="I111" s="606">
        <v>89</v>
      </c>
      <c r="J111" s="607">
        <v>244</v>
      </c>
    </row>
    <row r="112" spans="1:10">
      <c r="A112" s="1375"/>
      <c r="B112" s="225" t="s">
        <v>99</v>
      </c>
      <c r="C112" s="801">
        <f t="shared" si="7"/>
        <v>6558</v>
      </c>
      <c r="D112" s="578">
        <v>697</v>
      </c>
      <c r="E112" s="578">
        <v>475</v>
      </c>
      <c r="F112" s="578">
        <v>611</v>
      </c>
      <c r="G112" s="578">
        <v>1817</v>
      </c>
      <c r="H112" s="578">
        <v>2713</v>
      </c>
      <c r="I112" s="578">
        <v>112</v>
      </c>
      <c r="J112" s="579">
        <v>133</v>
      </c>
    </row>
    <row r="113" spans="1:10">
      <c r="A113" s="1375"/>
      <c r="B113" s="225" t="s">
        <v>100</v>
      </c>
      <c r="C113" s="801">
        <f t="shared" si="7"/>
        <v>5942</v>
      </c>
      <c r="D113" s="578">
        <v>414</v>
      </c>
      <c r="E113" s="578">
        <v>0</v>
      </c>
      <c r="F113" s="578">
        <v>0</v>
      </c>
      <c r="G113" s="578">
        <v>3521</v>
      </c>
      <c r="H113" s="578">
        <v>1840</v>
      </c>
      <c r="I113" s="578">
        <v>167</v>
      </c>
      <c r="J113" s="579">
        <v>0</v>
      </c>
    </row>
    <row r="114" spans="1:10">
      <c r="A114" s="1375"/>
      <c r="B114" s="225" t="s">
        <v>101</v>
      </c>
      <c r="C114" s="801">
        <f t="shared" si="7"/>
        <v>41506</v>
      </c>
      <c r="D114" s="578">
        <v>1734</v>
      </c>
      <c r="E114" s="578">
        <v>612</v>
      </c>
      <c r="F114" s="578">
        <v>2067</v>
      </c>
      <c r="G114" s="578">
        <v>21020</v>
      </c>
      <c r="H114" s="578">
        <v>14678</v>
      </c>
      <c r="I114" s="578">
        <v>92</v>
      </c>
      <c r="J114" s="579">
        <v>1303</v>
      </c>
    </row>
    <row r="115" spans="1:10">
      <c r="A115" s="1375"/>
      <c r="B115" s="227" t="s">
        <v>102</v>
      </c>
      <c r="C115" s="801">
        <f t="shared" si="7"/>
        <v>10346</v>
      </c>
      <c r="D115" s="606">
        <v>814</v>
      </c>
      <c r="E115" s="606">
        <v>0</v>
      </c>
      <c r="F115" s="606">
        <v>115</v>
      </c>
      <c r="G115" s="606">
        <v>8178</v>
      </c>
      <c r="H115" s="606">
        <v>1019</v>
      </c>
      <c r="I115" s="606">
        <v>20</v>
      </c>
      <c r="J115" s="607">
        <v>200</v>
      </c>
    </row>
    <row r="116" spans="1:10">
      <c r="A116" s="1375"/>
      <c r="B116" s="225" t="s">
        <v>103</v>
      </c>
      <c r="C116" s="801">
        <f t="shared" si="7"/>
        <v>9436</v>
      </c>
      <c r="D116" s="578">
        <v>618</v>
      </c>
      <c r="E116" s="578">
        <v>270</v>
      </c>
      <c r="F116" s="578">
        <v>353</v>
      </c>
      <c r="G116" s="578">
        <v>5632</v>
      </c>
      <c r="H116" s="578">
        <v>2499</v>
      </c>
      <c r="I116" s="578">
        <v>0</v>
      </c>
      <c r="J116" s="579">
        <v>64</v>
      </c>
    </row>
    <row r="117" spans="1:10">
      <c r="A117" s="1375"/>
      <c r="B117" s="225" t="s">
        <v>104</v>
      </c>
      <c r="C117" s="801">
        <f t="shared" si="7"/>
        <v>12831</v>
      </c>
      <c r="D117" s="578">
        <v>1203</v>
      </c>
      <c r="E117" s="578">
        <v>831</v>
      </c>
      <c r="F117" s="578">
        <v>0</v>
      </c>
      <c r="G117" s="578">
        <v>5645</v>
      </c>
      <c r="H117" s="578">
        <v>4928</v>
      </c>
      <c r="I117" s="578">
        <v>20</v>
      </c>
      <c r="J117" s="579">
        <v>204</v>
      </c>
    </row>
    <row r="118" spans="1:10">
      <c r="A118" s="1375"/>
      <c r="B118" s="225" t="s">
        <v>105</v>
      </c>
      <c r="C118" s="801">
        <f t="shared" si="7"/>
        <v>26813</v>
      </c>
      <c r="D118" s="578">
        <v>1428</v>
      </c>
      <c r="E118" s="578">
        <v>763</v>
      </c>
      <c r="F118" s="578">
        <v>586</v>
      </c>
      <c r="G118" s="578">
        <v>14309</v>
      </c>
      <c r="H118" s="578">
        <v>9028</v>
      </c>
      <c r="I118" s="578">
        <v>0</v>
      </c>
      <c r="J118" s="579">
        <v>699</v>
      </c>
    </row>
    <row r="119" spans="1:10">
      <c r="A119" s="1375"/>
      <c r="B119" s="225" t="s">
        <v>106</v>
      </c>
      <c r="C119" s="801">
        <f t="shared" si="7"/>
        <v>16311</v>
      </c>
      <c r="D119" s="578">
        <v>921</v>
      </c>
      <c r="E119" s="578">
        <v>48</v>
      </c>
      <c r="F119" s="578">
        <v>163</v>
      </c>
      <c r="G119" s="578">
        <v>10482</v>
      </c>
      <c r="H119" s="578">
        <v>4576</v>
      </c>
      <c r="I119" s="578">
        <v>51</v>
      </c>
      <c r="J119" s="579">
        <v>70</v>
      </c>
    </row>
    <row r="120" spans="1:10">
      <c r="A120" s="1375"/>
      <c r="B120" s="419" t="s">
        <v>1398</v>
      </c>
      <c r="C120" s="801">
        <f t="shared" si="7"/>
        <v>3755</v>
      </c>
      <c r="D120" s="578">
        <v>79</v>
      </c>
      <c r="E120" s="578">
        <v>183</v>
      </c>
      <c r="F120" s="578">
        <v>67</v>
      </c>
      <c r="G120" s="578">
        <v>2963</v>
      </c>
      <c r="H120" s="578">
        <v>463</v>
      </c>
      <c r="I120" s="578">
        <v>0</v>
      </c>
      <c r="J120" s="579">
        <v>0</v>
      </c>
    </row>
    <row r="121" spans="1:10">
      <c r="A121" s="1381"/>
      <c r="B121" s="225" t="s">
        <v>107</v>
      </c>
      <c r="C121" s="801">
        <f t="shared" si="7"/>
        <v>3363</v>
      </c>
      <c r="D121" s="578">
        <v>663</v>
      </c>
      <c r="E121" s="578">
        <v>51</v>
      </c>
      <c r="F121" s="578">
        <v>158</v>
      </c>
      <c r="G121" s="578">
        <v>2216</v>
      </c>
      <c r="H121" s="578">
        <v>255</v>
      </c>
      <c r="I121" s="578">
        <v>0</v>
      </c>
      <c r="J121" s="579">
        <v>20</v>
      </c>
    </row>
    <row r="122" spans="1:10">
      <c r="A122" s="1373" t="s">
        <v>8</v>
      </c>
      <c r="B122" s="294" t="s">
        <v>810</v>
      </c>
      <c r="C122" s="802">
        <f t="shared" si="7"/>
        <v>56846</v>
      </c>
      <c r="D122" s="604">
        <f>SUM(D123:D140)</f>
        <v>6397</v>
      </c>
      <c r="E122" s="604">
        <f t="shared" ref="E122:J122" si="12">SUM(E123:E140)</f>
        <v>9786</v>
      </c>
      <c r="F122" s="604">
        <f t="shared" si="12"/>
        <v>3172</v>
      </c>
      <c r="G122" s="604">
        <f t="shared" si="12"/>
        <v>25567</v>
      </c>
      <c r="H122" s="604">
        <f t="shared" si="12"/>
        <v>10705</v>
      </c>
      <c r="I122" s="604">
        <f t="shared" si="12"/>
        <v>98</v>
      </c>
      <c r="J122" s="605">
        <f t="shared" si="12"/>
        <v>1121</v>
      </c>
    </row>
    <row r="123" spans="1:10">
      <c r="A123" s="1373"/>
      <c r="B123" s="225" t="s">
        <v>108</v>
      </c>
      <c r="C123" s="801">
        <f t="shared" si="7"/>
        <v>11583</v>
      </c>
      <c r="D123" s="578">
        <v>816</v>
      </c>
      <c r="E123" s="578">
        <v>1437</v>
      </c>
      <c r="F123" s="578">
        <v>698</v>
      </c>
      <c r="G123" s="578">
        <v>5373</v>
      </c>
      <c r="H123" s="578">
        <v>2943</v>
      </c>
      <c r="I123" s="578">
        <v>16</v>
      </c>
      <c r="J123" s="579">
        <v>300</v>
      </c>
    </row>
    <row r="124" spans="1:10">
      <c r="A124" s="1373"/>
      <c r="B124" s="225" t="s">
        <v>109</v>
      </c>
      <c r="C124" s="801">
        <f t="shared" si="7"/>
        <v>14611</v>
      </c>
      <c r="D124" s="578">
        <v>1437</v>
      </c>
      <c r="E124" s="578">
        <v>1245</v>
      </c>
      <c r="F124" s="578">
        <v>685</v>
      </c>
      <c r="G124" s="578">
        <v>6706</v>
      </c>
      <c r="H124" s="578">
        <v>4306</v>
      </c>
      <c r="I124" s="578">
        <v>26</v>
      </c>
      <c r="J124" s="579">
        <v>206</v>
      </c>
    </row>
    <row r="125" spans="1:10">
      <c r="A125" s="1373"/>
      <c r="B125" s="225" t="s">
        <v>110</v>
      </c>
      <c r="C125" s="801">
        <f t="shared" si="7"/>
        <v>7987</v>
      </c>
      <c r="D125" s="578">
        <v>264</v>
      </c>
      <c r="E125" s="578">
        <v>1623</v>
      </c>
      <c r="F125" s="578">
        <v>127</v>
      </c>
      <c r="G125" s="578">
        <v>4633</v>
      </c>
      <c r="H125" s="578">
        <v>1158</v>
      </c>
      <c r="I125" s="578">
        <v>36</v>
      </c>
      <c r="J125" s="579">
        <v>146</v>
      </c>
    </row>
    <row r="126" spans="1:10">
      <c r="A126" s="1373"/>
      <c r="B126" s="225" t="s">
        <v>111</v>
      </c>
      <c r="C126" s="801">
        <f t="shared" si="7"/>
        <v>3355</v>
      </c>
      <c r="D126" s="578">
        <v>161</v>
      </c>
      <c r="E126" s="578">
        <v>738</v>
      </c>
      <c r="F126" s="578">
        <v>148</v>
      </c>
      <c r="G126" s="578">
        <v>1566</v>
      </c>
      <c r="H126" s="578">
        <v>686</v>
      </c>
      <c r="I126" s="578">
        <v>0</v>
      </c>
      <c r="J126" s="579">
        <v>56</v>
      </c>
    </row>
    <row r="127" spans="1:10">
      <c r="A127" s="1373"/>
      <c r="B127" s="225" t="s">
        <v>112</v>
      </c>
      <c r="C127" s="801">
        <f t="shared" si="7"/>
        <v>1486</v>
      </c>
      <c r="D127" s="578">
        <v>713</v>
      </c>
      <c r="E127" s="578">
        <v>163</v>
      </c>
      <c r="F127" s="578">
        <v>75</v>
      </c>
      <c r="G127" s="578">
        <v>306</v>
      </c>
      <c r="H127" s="578">
        <v>79</v>
      </c>
      <c r="I127" s="578">
        <v>0</v>
      </c>
      <c r="J127" s="579">
        <v>150</v>
      </c>
    </row>
    <row r="128" spans="1:10">
      <c r="A128" s="1373"/>
      <c r="B128" s="225" t="s">
        <v>113</v>
      </c>
      <c r="C128" s="801">
        <f t="shared" si="7"/>
        <v>3182</v>
      </c>
      <c r="D128" s="578">
        <v>277</v>
      </c>
      <c r="E128" s="578">
        <v>568</v>
      </c>
      <c r="F128" s="578">
        <v>144</v>
      </c>
      <c r="G128" s="578">
        <v>1760</v>
      </c>
      <c r="H128" s="578">
        <v>433</v>
      </c>
      <c r="I128" s="578">
        <v>0</v>
      </c>
      <c r="J128" s="579">
        <v>0</v>
      </c>
    </row>
    <row r="129" spans="1:10">
      <c r="A129" s="1373"/>
      <c r="B129" s="225" t="s">
        <v>114</v>
      </c>
      <c r="C129" s="801">
        <f t="shared" si="7"/>
        <v>1778</v>
      </c>
      <c r="D129" s="578">
        <v>415</v>
      </c>
      <c r="E129" s="578">
        <v>201</v>
      </c>
      <c r="F129" s="578">
        <v>48</v>
      </c>
      <c r="G129" s="578">
        <v>761</v>
      </c>
      <c r="H129" s="578">
        <v>353</v>
      </c>
      <c r="I129" s="578">
        <v>0</v>
      </c>
      <c r="J129" s="579">
        <v>0</v>
      </c>
    </row>
    <row r="130" spans="1:10" ht="16.5" customHeight="1">
      <c r="A130" s="1373"/>
      <c r="B130" s="225" t="s">
        <v>115</v>
      </c>
      <c r="C130" s="801">
        <f t="shared" si="7"/>
        <v>2242</v>
      </c>
      <c r="D130" s="578">
        <v>172</v>
      </c>
      <c r="E130" s="578">
        <v>489</v>
      </c>
      <c r="F130" s="578">
        <v>284</v>
      </c>
      <c r="G130" s="578">
        <v>1049</v>
      </c>
      <c r="H130" s="578">
        <v>162</v>
      </c>
      <c r="I130" s="578">
        <v>0</v>
      </c>
      <c r="J130" s="579">
        <v>86</v>
      </c>
    </row>
    <row r="131" spans="1:10">
      <c r="A131" s="1373"/>
      <c r="B131" s="225" t="s">
        <v>116</v>
      </c>
      <c r="C131" s="801">
        <f t="shared" si="7"/>
        <v>1538</v>
      </c>
      <c r="D131" s="578">
        <v>115</v>
      </c>
      <c r="E131" s="578">
        <v>813</v>
      </c>
      <c r="F131" s="578">
        <v>141</v>
      </c>
      <c r="G131" s="578">
        <v>315</v>
      </c>
      <c r="H131" s="578">
        <v>154</v>
      </c>
      <c r="I131" s="578">
        <v>0</v>
      </c>
      <c r="J131" s="579">
        <v>0</v>
      </c>
    </row>
    <row r="132" spans="1:10">
      <c r="A132" s="1373"/>
      <c r="B132" s="225" t="s">
        <v>117</v>
      </c>
      <c r="C132" s="801">
        <f t="shared" si="7"/>
        <v>924</v>
      </c>
      <c r="D132" s="578">
        <v>99</v>
      </c>
      <c r="E132" s="578">
        <v>500</v>
      </c>
      <c r="F132" s="578">
        <v>191</v>
      </c>
      <c r="G132" s="578">
        <v>94</v>
      </c>
      <c r="H132" s="578">
        <v>40</v>
      </c>
      <c r="I132" s="578">
        <v>0</v>
      </c>
      <c r="J132" s="579">
        <v>0</v>
      </c>
    </row>
    <row r="133" spans="1:10">
      <c r="A133" s="1373"/>
      <c r="B133" s="225" t="s">
        <v>118</v>
      </c>
      <c r="C133" s="801">
        <f t="shared" si="7"/>
        <v>1004</v>
      </c>
      <c r="D133" s="578">
        <v>179</v>
      </c>
      <c r="E133" s="578">
        <v>228</v>
      </c>
      <c r="F133" s="578">
        <v>99</v>
      </c>
      <c r="G133" s="578">
        <v>405</v>
      </c>
      <c r="H133" s="578">
        <v>93</v>
      </c>
      <c r="I133" s="578">
        <v>0</v>
      </c>
      <c r="J133" s="579">
        <v>0</v>
      </c>
    </row>
    <row r="134" spans="1:10">
      <c r="A134" s="1373"/>
      <c r="B134" s="225" t="s">
        <v>119</v>
      </c>
      <c r="C134" s="801">
        <f t="shared" si="7"/>
        <v>961</v>
      </c>
      <c r="D134" s="578">
        <v>307</v>
      </c>
      <c r="E134" s="578">
        <v>635</v>
      </c>
      <c r="F134" s="578">
        <v>0</v>
      </c>
      <c r="G134" s="578">
        <v>0</v>
      </c>
      <c r="H134" s="578">
        <v>19</v>
      </c>
      <c r="I134" s="578">
        <v>0</v>
      </c>
      <c r="J134" s="579">
        <v>0</v>
      </c>
    </row>
    <row r="135" spans="1:10">
      <c r="A135" s="1373"/>
      <c r="B135" s="225" t="s">
        <v>120</v>
      </c>
      <c r="C135" s="801">
        <f t="shared" si="7"/>
        <v>2078</v>
      </c>
      <c r="D135" s="578">
        <v>154</v>
      </c>
      <c r="E135" s="578">
        <v>182</v>
      </c>
      <c r="F135" s="578">
        <v>103</v>
      </c>
      <c r="G135" s="578">
        <v>1489</v>
      </c>
      <c r="H135" s="578">
        <v>32</v>
      </c>
      <c r="I135" s="578">
        <v>20</v>
      </c>
      <c r="J135" s="579">
        <v>98</v>
      </c>
    </row>
    <row r="136" spans="1:10" ht="16.5" customHeight="1">
      <c r="A136" s="1373"/>
      <c r="B136" s="225" t="s">
        <v>121</v>
      </c>
      <c r="C136" s="801">
        <f t="shared" si="7"/>
        <v>850</v>
      </c>
      <c r="D136" s="578">
        <v>327</v>
      </c>
      <c r="E136" s="578">
        <v>120</v>
      </c>
      <c r="F136" s="578">
        <v>0</v>
      </c>
      <c r="G136" s="578">
        <v>343</v>
      </c>
      <c r="H136" s="578">
        <v>60</v>
      </c>
      <c r="I136" s="578">
        <v>0</v>
      </c>
      <c r="J136" s="579">
        <v>0</v>
      </c>
    </row>
    <row r="137" spans="1:10">
      <c r="A137" s="1373"/>
      <c r="B137" s="225" t="s">
        <v>122</v>
      </c>
      <c r="C137" s="801">
        <f t="shared" ref="C137:C200" si="13">SUM(D137:J137)</f>
        <v>863</v>
      </c>
      <c r="D137" s="578">
        <v>79</v>
      </c>
      <c r="E137" s="578">
        <v>427</v>
      </c>
      <c r="F137" s="578">
        <v>123</v>
      </c>
      <c r="G137" s="578">
        <v>199</v>
      </c>
      <c r="H137" s="578">
        <v>35</v>
      </c>
      <c r="I137" s="578">
        <v>0</v>
      </c>
      <c r="J137" s="579">
        <v>0</v>
      </c>
    </row>
    <row r="138" spans="1:10">
      <c r="A138" s="1373"/>
      <c r="B138" s="225" t="s">
        <v>123</v>
      </c>
      <c r="C138" s="801">
        <f t="shared" si="13"/>
        <v>1078</v>
      </c>
      <c r="D138" s="578">
        <v>377</v>
      </c>
      <c r="E138" s="578">
        <v>208</v>
      </c>
      <c r="F138" s="578">
        <v>194</v>
      </c>
      <c r="G138" s="578">
        <v>124</v>
      </c>
      <c r="H138" s="578">
        <v>96</v>
      </c>
      <c r="I138" s="578">
        <v>0</v>
      </c>
      <c r="J138" s="579">
        <v>79</v>
      </c>
    </row>
    <row r="139" spans="1:10">
      <c r="A139" s="1373"/>
      <c r="B139" s="225" t="s">
        <v>124</v>
      </c>
      <c r="C139" s="801">
        <f t="shared" si="13"/>
        <v>747</v>
      </c>
      <c r="D139" s="578">
        <v>409</v>
      </c>
      <c r="E139" s="578">
        <v>0</v>
      </c>
      <c r="F139" s="578">
        <v>0</v>
      </c>
      <c r="G139" s="578">
        <v>318</v>
      </c>
      <c r="H139" s="578">
        <v>20</v>
      </c>
      <c r="I139" s="578">
        <v>0</v>
      </c>
      <c r="J139" s="579">
        <v>0</v>
      </c>
    </row>
    <row r="140" spans="1:10">
      <c r="A140" s="1373"/>
      <c r="B140" s="225" t="s">
        <v>125</v>
      </c>
      <c r="C140" s="801">
        <f t="shared" si="13"/>
        <v>579</v>
      </c>
      <c r="D140" s="578">
        <v>96</v>
      </c>
      <c r="E140" s="578">
        <v>209</v>
      </c>
      <c r="F140" s="578">
        <v>112</v>
      </c>
      <c r="G140" s="578">
        <v>126</v>
      </c>
      <c r="H140" s="578">
        <v>36</v>
      </c>
      <c r="I140" s="578">
        <v>0</v>
      </c>
      <c r="J140" s="579">
        <v>0</v>
      </c>
    </row>
    <row r="141" spans="1:10">
      <c r="A141" s="1373" t="s">
        <v>10</v>
      </c>
      <c r="B141" s="294" t="s">
        <v>810</v>
      </c>
      <c r="C141" s="802">
        <f t="shared" si="13"/>
        <v>62739</v>
      </c>
      <c r="D141" s="604">
        <f>SUM(D142:D153)</f>
        <v>4217</v>
      </c>
      <c r="E141" s="604">
        <f t="shared" ref="E141:J141" si="14">SUM(E142:E153)</f>
        <v>11343</v>
      </c>
      <c r="F141" s="604">
        <f t="shared" si="14"/>
        <v>3120</v>
      </c>
      <c r="G141" s="604">
        <f t="shared" si="14"/>
        <v>32492</v>
      </c>
      <c r="H141" s="604">
        <f t="shared" si="14"/>
        <v>9862</v>
      </c>
      <c r="I141" s="604">
        <f t="shared" si="14"/>
        <v>233</v>
      </c>
      <c r="J141" s="605">
        <f t="shared" si="14"/>
        <v>1472</v>
      </c>
    </row>
    <row r="142" spans="1:10">
      <c r="A142" s="1373"/>
      <c r="B142" s="225" t="s">
        <v>126</v>
      </c>
      <c r="C142" s="801">
        <f t="shared" si="13"/>
        <v>30443</v>
      </c>
      <c r="D142" s="578">
        <v>1087</v>
      </c>
      <c r="E142" s="578">
        <v>2397</v>
      </c>
      <c r="F142" s="578">
        <v>833</v>
      </c>
      <c r="G142" s="578">
        <v>18361</v>
      </c>
      <c r="H142" s="578">
        <v>6984</v>
      </c>
      <c r="I142" s="578">
        <v>71</v>
      </c>
      <c r="J142" s="579">
        <v>710</v>
      </c>
    </row>
    <row r="143" spans="1:10">
      <c r="A143" s="1373"/>
      <c r="B143" s="225" t="s">
        <v>127</v>
      </c>
      <c r="C143" s="801">
        <f t="shared" si="13"/>
        <v>7496</v>
      </c>
      <c r="D143" s="578">
        <v>550</v>
      </c>
      <c r="E143" s="578">
        <v>1659</v>
      </c>
      <c r="F143" s="578">
        <v>348</v>
      </c>
      <c r="G143" s="578">
        <v>4206</v>
      </c>
      <c r="H143" s="578">
        <v>674</v>
      </c>
      <c r="I143" s="578">
        <v>39</v>
      </c>
      <c r="J143" s="579">
        <v>20</v>
      </c>
    </row>
    <row r="144" spans="1:10">
      <c r="A144" s="1373"/>
      <c r="B144" s="225" t="s">
        <v>128</v>
      </c>
      <c r="C144" s="801">
        <f t="shared" si="13"/>
        <v>3980</v>
      </c>
      <c r="D144" s="578">
        <v>718</v>
      </c>
      <c r="E144" s="578">
        <v>778</v>
      </c>
      <c r="F144" s="578">
        <v>610</v>
      </c>
      <c r="G144" s="578">
        <v>1458</v>
      </c>
      <c r="H144" s="578">
        <v>298</v>
      </c>
      <c r="I144" s="578">
        <v>0</v>
      </c>
      <c r="J144" s="579">
        <v>118</v>
      </c>
    </row>
    <row r="145" spans="1:10">
      <c r="A145" s="1373"/>
      <c r="B145" s="225" t="s">
        <v>129</v>
      </c>
      <c r="C145" s="801">
        <f t="shared" si="13"/>
        <v>7644</v>
      </c>
      <c r="D145" s="578">
        <v>193</v>
      </c>
      <c r="E145" s="578">
        <v>2138</v>
      </c>
      <c r="F145" s="578">
        <v>130</v>
      </c>
      <c r="G145" s="578">
        <v>3656</v>
      </c>
      <c r="H145" s="578">
        <v>1112</v>
      </c>
      <c r="I145" s="578">
        <v>0</v>
      </c>
      <c r="J145" s="579">
        <v>415</v>
      </c>
    </row>
    <row r="146" spans="1:10">
      <c r="A146" s="1373"/>
      <c r="B146" s="225" t="s">
        <v>130</v>
      </c>
      <c r="C146" s="801">
        <f t="shared" si="13"/>
        <v>624</v>
      </c>
      <c r="D146" s="578">
        <v>99</v>
      </c>
      <c r="E146" s="578">
        <v>203</v>
      </c>
      <c r="F146" s="578">
        <v>0</v>
      </c>
      <c r="G146" s="578">
        <v>243</v>
      </c>
      <c r="H146" s="578">
        <v>79</v>
      </c>
      <c r="I146" s="578">
        <v>0</v>
      </c>
      <c r="J146" s="579">
        <v>0</v>
      </c>
    </row>
    <row r="147" spans="1:10">
      <c r="A147" s="1373"/>
      <c r="B147" s="225" t="s">
        <v>131</v>
      </c>
      <c r="C147" s="801">
        <f t="shared" si="13"/>
        <v>1369</v>
      </c>
      <c r="D147" s="578">
        <v>216</v>
      </c>
      <c r="E147" s="578">
        <v>212</v>
      </c>
      <c r="F147" s="578">
        <v>90</v>
      </c>
      <c r="G147" s="578">
        <v>759</v>
      </c>
      <c r="H147" s="578">
        <v>75</v>
      </c>
      <c r="I147" s="578">
        <v>0</v>
      </c>
      <c r="J147" s="579">
        <v>17</v>
      </c>
    </row>
    <row r="148" spans="1:10">
      <c r="A148" s="1373"/>
      <c r="B148" s="225" t="s">
        <v>132</v>
      </c>
      <c r="C148" s="801">
        <f t="shared" si="13"/>
        <v>1202</v>
      </c>
      <c r="D148" s="578">
        <v>113</v>
      </c>
      <c r="E148" s="578">
        <v>685</v>
      </c>
      <c r="F148" s="578">
        <v>49</v>
      </c>
      <c r="G148" s="578">
        <v>281</v>
      </c>
      <c r="H148" s="578">
        <v>0</v>
      </c>
      <c r="I148" s="578">
        <v>39</v>
      </c>
      <c r="J148" s="579">
        <v>35</v>
      </c>
    </row>
    <row r="149" spans="1:10">
      <c r="A149" s="1373"/>
      <c r="B149" s="225" t="s">
        <v>133</v>
      </c>
      <c r="C149" s="801">
        <f t="shared" si="13"/>
        <v>2846</v>
      </c>
      <c r="D149" s="578">
        <v>283</v>
      </c>
      <c r="E149" s="578">
        <v>713</v>
      </c>
      <c r="F149" s="578">
        <v>391</v>
      </c>
      <c r="G149" s="578">
        <v>1177</v>
      </c>
      <c r="H149" s="578">
        <v>282</v>
      </c>
      <c r="I149" s="578">
        <v>0</v>
      </c>
      <c r="J149" s="579">
        <v>0</v>
      </c>
    </row>
    <row r="150" spans="1:10">
      <c r="A150" s="1373"/>
      <c r="B150" s="225" t="s">
        <v>134</v>
      </c>
      <c r="C150" s="801">
        <f t="shared" si="13"/>
        <v>897</v>
      </c>
      <c r="D150" s="578">
        <v>130</v>
      </c>
      <c r="E150" s="578">
        <v>477</v>
      </c>
      <c r="F150" s="578">
        <v>195</v>
      </c>
      <c r="G150" s="578">
        <v>0</v>
      </c>
      <c r="H150" s="578">
        <v>36</v>
      </c>
      <c r="I150" s="578">
        <v>0</v>
      </c>
      <c r="J150" s="579">
        <v>59</v>
      </c>
    </row>
    <row r="151" spans="1:10">
      <c r="A151" s="1373"/>
      <c r="B151" s="225" t="s">
        <v>135</v>
      </c>
      <c r="C151" s="801">
        <f t="shared" si="13"/>
        <v>3606</v>
      </c>
      <c r="D151" s="578">
        <v>459</v>
      </c>
      <c r="E151" s="578">
        <v>1239</v>
      </c>
      <c r="F151" s="578">
        <v>240</v>
      </c>
      <c r="G151" s="578">
        <v>1273</v>
      </c>
      <c r="H151" s="578">
        <v>262</v>
      </c>
      <c r="I151" s="578">
        <v>84</v>
      </c>
      <c r="J151" s="579">
        <v>49</v>
      </c>
    </row>
    <row r="152" spans="1:10">
      <c r="A152" s="1373"/>
      <c r="B152" s="225" t="s">
        <v>136</v>
      </c>
      <c r="C152" s="801">
        <f t="shared" si="13"/>
        <v>1640</v>
      </c>
      <c r="D152" s="578">
        <v>102</v>
      </c>
      <c r="E152" s="578">
        <v>351</v>
      </c>
      <c r="F152" s="578">
        <v>0</v>
      </c>
      <c r="G152" s="578">
        <v>1078</v>
      </c>
      <c r="H152" s="578">
        <v>60</v>
      </c>
      <c r="I152" s="578">
        <v>0</v>
      </c>
      <c r="J152" s="579">
        <v>49</v>
      </c>
    </row>
    <row r="153" spans="1:10">
      <c r="A153" s="1373"/>
      <c r="B153" s="225" t="s">
        <v>137</v>
      </c>
      <c r="C153" s="801">
        <f t="shared" si="13"/>
        <v>992</v>
      </c>
      <c r="D153" s="578">
        <v>267</v>
      </c>
      <c r="E153" s="578">
        <v>491</v>
      </c>
      <c r="F153" s="578">
        <v>234</v>
      </c>
      <c r="G153" s="578">
        <v>0</v>
      </c>
      <c r="H153" s="578">
        <v>0</v>
      </c>
      <c r="I153" s="578">
        <v>0</v>
      </c>
      <c r="J153" s="579">
        <v>0</v>
      </c>
    </row>
    <row r="154" spans="1:10">
      <c r="A154" s="1374" t="s">
        <v>370</v>
      </c>
      <c r="B154" s="294" t="s">
        <v>810</v>
      </c>
      <c r="C154" s="802">
        <f t="shared" si="13"/>
        <v>88126</v>
      </c>
      <c r="D154" s="604">
        <f>SUM(D155:D169)</f>
        <v>3954</v>
      </c>
      <c r="E154" s="604">
        <f t="shared" ref="E154:J154" si="15">SUM(E155:E169)</f>
        <v>11595</v>
      </c>
      <c r="F154" s="604">
        <f t="shared" si="15"/>
        <v>4088</v>
      </c>
      <c r="G154" s="604">
        <f t="shared" si="15"/>
        <v>46599</v>
      </c>
      <c r="H154" s="604">
        <f t="shared" si="15"/>
        <v>19714</v>
      </c>
      <c r="I154" s="604">
        <f t="shared" si="15"/>
        <v>128</v>
      </c>
      <c r="J154" s="605">
        <f t="shared" si="15"/>
        <v>2048</v>
      </c>
    </row>
    <row r="155" spans="1:10">
      <c r="A155" s="1375"/>
      <c r="B155" s="226" t="s">
        <v>853</v>
      </c>
      <c r="C155" s="801">
        <f t="shared" si="13"/>
        <v>26108</v>
      </c>
      <c r="D155" s="578">
        <v>728</v>
      </c>
      <c r="E155" s="578">
        <v>896</v>
      </c>
      <c r="F155" s="578">
        <v>607</v>
      </c>
      <c r="G155" s="578">
        <v>14513</v>
      </c>
      <c r="H155" s="578">
        <v>8514</v>
      </c>
      <c r="I155" s="578">
        <v>64</v>
      </c>
      <c r="J155" s="579">
        <v>786</v>
      </c>
    </row>
    <row r="156" spans="1:10">
      <c r="A156" s="1375"/>
      <c r="B156" s="225" t="s">
        <v>138</v>
      </c>
      <c r="C156" s="801">
        <f t="shared" si="13"/>
        <v>3864</v>
      </c>
      <c r="D156" s="578">
        <v>414</v>
      </c>
      <c r="E156" s="578">
        <v>494</v>
      </c>
      <c r="F156" s="578">
        <v>371</v>
      </c>
      <c r="G156" s="578">
        <v>1871</v>
      </c>
      <c r="H156" s="578">
        <v>636</v>
      </c>
      <c r="I156" s="578">
        <v>0</v>
      </c>
      <c r="J156" s="579">
        <v>78</v>
      </c>
    </row>
    <row r="157" spans="1:10">
      <c r="A157" s="1375"/>
      <c r="B157" s="225" t="s">
        <v>139</v>
      </c>
      <c r="C157" s="801">
        <f t="shared" si="13"/>
        <v>3385</v>
      </c>
      <c r="D157" s="578">
        <v>273</v>
      </c>
      <c r="E157" s="578">
        <v>678</v>
      </c>
      <c r="F157" s="578">
        <v>244</v>
      </c>
      <c r="G157" s="578">
        <v>1839</v>
      </c>
      <c r="H157" s="578">
        <v>351</v>
      </c>
      <c r="I157" s="578">
        <v>0</v>
      </c>
      <c r="J157" s="579">
        <v>0</v>
      </c>
    </row>
    <row r="158" spans="1:10">
      <c r="A158" s="1375"/>
      <c r="B158" s="225" t="s">
        <v>140</v>
      </c>
      <c r="C158" s="801">
        <f t="shared" si="13"/>
        <v>18409</v>
      </c>
      <c r="D158" s="578">
        <v>565</v>
      </c>
      <c r="E158" s="578">
        <v>1012</v>
      </c>
      <c r="F158" s="578">
        <v>354</v>
      </c>
      <c r="G158" s="578">
        <v>10262</v>
      </c>
      <c r="H158" s="578">
        <v>5581</v>
      </c>
      <c r="I158" s="578">
        <v>64</v>
      </c>
      <c r="J158" s="579">
        <v>571</v>
      </c>
    </row>
    <row r="159" spans="1:10">
      <c r="A159" s="1375"/>
      <c r="B159" s="225" t="s">
        <v>141</v>
      </c>
      <c r="C159" s="801">
        <f t="shared" si="13"/>
        <v>7633</v>
      </c>
      <c r="D159" s="578">
        <v>101</v>
      </c>
      <c r="E159" s="578">
        <v>1432</v>
      </c>
      <c r="F159" s="578">
        <v>483</v>
      </c>
      <c r="G159" s="578">
        <v>4401</v>
      </c>
      <c r="H159" s="578">
        <v>1119</v>
      </c>
      <c r="I159" s="578">
        <v>0</v>
      </c>
      <c r="J159" s="579">
        <v>97</v>
      </c>
    </row>
    <row r="160" spans="1:10">
      <c r="A160" s="1375"/>
      <c r="B160" s="225" t="s">
        <v>142</v>
      </c>
      <c r="C160" s="801">
        <f t="shared" si="13"/>
        <v>5077</v>
      </c>
      <c r="D160" s="578">
        <v>335</v>
      </c>
      <c r="E160" s="578">
        <v>975</v>
      </c>
      <c r="F160" s="578">
        <v>610</v>
      </c>
      <c r="G160" s="578">
        <v>2285</v>
      </c>
      <c r="H160" s="578">
        <v>780</v>
      </c>
      <c r="I160" s="578">
        <v>0</v>
      </c>
      <c r="J160" s="579">
        <v>92</v>
      </c>
    </row>
    <row r="161" spans="1:10">
      <c r="A161" s="1375"/>
      <c r="B161" s="225" t="s">
        <v>143</v>
      </c>
      <c r="C161" s="801">
        <f t="shared" si="13"/>
        <v>1780</v>
      </c>
      <c r="D161" s="578">
        <v>58</v>
      </c>
      <c r="E161" s="578">
        <v>305</v>
      </c>
      <c r="F161" s="578">
        <v>90</v>
      </c>
      <c r="G161" s="578">
        <v>762</v>
      </c>
      <c r="H161" s="578">
        <v>565</v>
      </c>
      <c r="I161" s="578">
        <v>0</v>
      </c>
      <c r="J161" s="579">
        <v>0</v>
      </c>
    </row>
    <row r="162" spans="1:10">
      <c r="A162" s="1375"/>
      <c r="B162" s="225" t="s">
        <v>144</v>
      </c>
      <c r="C162" s="801">
        <f t="shared" si="13"/>
        <v>1769</v>
      </c>
      <c r="D162" s="578">
        <v>270</v>
      </c>
      <c r="E162" s="578">
        <v>347</v>
      </c>
      <c r="F162" s="578">
        <v>115</v>
      </c>
      <c r="G162" s="578">
        <v>982</v>
      </c>
      <c r="H162" s="578">
        <v>55</v>
      </c>
      <c r="I162" s="578">
        <v>0</v>
      </c>
      <c r="J162" s="579">
        <v>0</v>
      </c>
    </row>
    <row r="163" spans="1:10">
      <c r="A163" s="1375"/>
      <c r="B163" s="225" t="s">
        <v>145</v>
      </c>
      <c r="C163" s="801">
        <f t="shared" si="13"/>
        <v>2072</v>
      </c>
      <c r="D163" s="578">
        <v>0</v>
      </c>
      <c r="E163" s="578">
        <v>1332</v>
      </c>
      <c r="F163" s="578">
        <v>99</v>
      </c>
      <c r="G163" s="578">
        <v>428</v>
      </c>
      <c r="H163" s="578">
        <v>213</v>
      </c>
      <c r="I163" s="578">
        <v>0</v>
      </c>
      <c r="J163" s="579">
        <v>0</v>
      </c>
    </row>
    <row r="164" spans="1:10">
      <c r="A164" s="1375"/>
      <c r="B164" s="225" t="s">
        <v>146</v>
      </c>
      <c r="C164" s="801">
        <f t="shared" si="13"/>
        <v>2021</v>
      </c>
      <c r="D164" s="578">
        <v>220</v>
      </c>
      <c r="E164" s="578">
        <v>917</v>
      </c>
      <c r="F164" s="578">
        <v>262</v>
      </c>
      <c r="G164" s="578">
        <v>582</v>
      </c>
      <c r="H164" s="578">
        <v>40</v>
      </c>
      <c r="I164" s="578">
        <v>0</v>
      </c>
      <c r="J164" s="579">
        <v>0</v>
      </c>
    </row>
    <row r="165" spans="1:10">
      <c r="A165" s="1375"/>
      <c r="B165" s="225" t="s">
        <v>147</v>
      </c>
      <c r="C165" s="801">
        <f t="shared" si="13"/>
        <v>762</v>
      </c>
      <c r="D165" s="578">
        <v>120</v>
      </c>
      <c r="E165" s="578">
        <v>196</v>
      </c>
      <c r="F165" s="578">
        <v>0</v>
      </c>
      <c r="G165" s="578">
        <v>365</v>
      </c>
      <c r="H165" s="578">
        <v>81</v>
      </c>
      <c r="I165" s="578">
        <v>0</v>
      </c>
      <c r="J165" s="579">
        <v>0</v>
      </c>
    </row>
    <row r="166" spans="1:10">
      <c r="A166" s="1375"/>
      <c r="B166" s="225" t="s">
        <v>148</v>
      </c>
      <c r="C166" s="801">
        <f t="shared" si="13"/>
        <v>2755</v>
      </c>
      <c r="D166" s="578">
        <v>314</v>
      </c>
      <c r="E166" s="578">
        <v>942</v>
      </c>
      <c r="F166" s="578">
        <v>127</v>
      </c>
      <c r="G166" s="578">
        <v>1077</v>
      </c>
      <c r="H166" s="578">
        <v>180</v>
      </c>
      <c r="I166" s="578">
        <v>0</v>
      </c>
      <c r="J166" s="579">
        <v>115</v>
      </c>
    </row>
    <row r="167" spans="1:10">
      <c r="A167" s="1375"/>
      <c r="B167" s="225" t="s">
        <v>149</v>
      </c>
      <c r="C167" s="801">
        <f t="shared" si="13"/>
        <v>1884</v>
      </c>
      <c r="D167" s="578">
        <v>76</v>
      </c>
      <c r="E167" s="578">
        <v>734</v>
      </c>
      <c r="F167" s="578">
        <v>219</v>
      </c>
      <c r="G167" s="578">
        <v>666</v>
      </c>
      <c r="H167" s="578">
        <v>140</v>
      </c>
      <c r="I167" s="578">
        <v>0</v>
      </c>
      <c r="J167" s="579">
        <v>49</v>
      </c>
    </row>
    <row r="168" spans="1:10">
      <c r="A168" s="1375"/>
      <c r="B168" s="227" t="s">
        <v>150</v>
      </c>
      <c r="C168" s="801">
        <f t="shared" si="13"/>
        <v>1701</v>
      </c>
      <c r="D168" s="606">
        <v>56</v>
      </c>
      <c r="E168" s="606">
        <v>551</v>
      </c>
      <c r="F168" s="606">
        <v>85</v>
      </c>
      <c r="G168" s="606">
        <v>876</v>
      </c>
      <c r="H168" s="606">
        <v>53</v>
      </c>
      <c r="I168" s="606">
        <v>0</v>
      </c>
      <c r="J168" s="607">
        <v>80</v>
      </c>
    </row>
    <row r="169" spans="1:10" ht="16.5" customHeight="1">
      <c r="A169" s="1376"/>
      <c r="B169" s="225" t="s">
        <v>848</v>
      </c>
      <c r="C169" s="801">
        <f t="shared" si="13"/>
        <v>8906</v>
      </c>
      <c r="D169" s="578">
        <v>424</v>
      </c>
      <c r="E169" s="578">
        <v>784</v>
      </c>
      <c r="F169" s="578">
        <v>422</v>
      </c>
      <c r="G169" s="578">
        <v>5690</v>
      </c>
      <c r="H169" s="578">
        <v>1406</v>
      </c>
      <c r="I169" s="578">
        <v>0</v>
      </c>
      <c r="J169" s="579">
        <v>180</v>
      </c>
    </row>
    <row r="170" spans="1:10">
      <c r="A170" s="1373" t="s">
        <v>11</v>
      </c>
      <c r="B170" s="294" t="s">
        <v>810</v>
      </c>
      <c r="C170" s="802">
        <f t="shared" si="13"/>
        <v>75181</v>
      </c>
      <c r="D170" s="604">
        <f>SUM(D171:D184)</f>
        <v>3568</v>
      </c>
      <c r="E170" s="604">
        <f t="shared" ref="E170:J170" si="16">SUM(E171:E184)</f>
        <v>12678</v>
      </c>
      <c r="F170" s="604">
        <f t="shared" si="16"/>
        <v>7420</v>
      </c>
      <c r="G170" s="604">
        <f t="shared" si="16"/>
        <v>36364</v>
      </c>
      <c r="H170" s="604">
        <f t="shared" si="16"/>
        <v>14639</v>
      </c>
      <c r="I170" s="604">
        <f t="shared" si="16"/>
        <v>0</v>
      </c>
      <c r="J170" s="605">
        <f t="shared" si="16"/>
        <v>512</v>
      </c>
    </row>
    <row r="171" spans="1:10">
      <c r="A171" s="1373"/>
      <c r="B171" s="226" t="s">
        <v>854</v>
      </c>
      <c r="C171" s="801">
        <f t="shared" si="13"/>
        <v>29432</v>
      </c>
      <c r="D171" s="578">
        <v>468</v>
      </c>
      <c r="E171" s="578">
        <v>3840</v>
      </c>
      <c r="F171" s="578">
        <v>1155</v>
      </c>
      <c r="G171" s="578">
        <v>15834</v>
      </c>
      <c r="H171" s="578">
        <v>7936</v>
      </c>
      <c r="I171" s="578">
        <v>0</v>
      </c>
      <c r="J171" s="579">
        <v>199</v>
      </c>
    </row>
    <row r="172" spans="1:10">
      <c r="A172" s="1373"/>
      <c r="B172" s="225" t="s">
        <v>151</v>
      </c>
      <c r="C172" s="801">
        <f t="shared" si="13"/>
        <v>11888</v>
      </c>
      <c r="D172" s="578">
        <v>678</v>
      </c>
      <c r="E172" s="578">
        <v>1858</v>
      </c>
      <c r="F172" s="578">
        <v>1249</v>
      </c>
      <c r="G172" s="578">
        <v>6122</v>
      </c>
      <c r="H172" s="578">
        <v>1981</v>
      </c>
      <c r="I172" s="578">
        <v>0</v>
      </c>
      <c r="J172" s="579">
        <v>0</v>
      </c>
    </row>
    <row r="173" spans="1:10">
      <c r="A173" s="1373"/>
      <c r="B173" s="225" t="s">
        <v>152</v>
      </c>
      <c r="C173" s="801">
        <f t="shared" si="13"/>
        <v>12129</v>
      </c>
      <c r="D173" s="578">
        <v>671</v>
      </c>
      <c r="E173" s="578">
        <v>1885</v>
      </c>
      <c r="F173" s="578">
        <v>1240</v>
      </c>
      <c r="G173" s="578">
        <v>5794</v>
      </c>
      <c r="H173" s="578">
        <v>2316</v>
      </c>
      <c r="I173" s="578">
        <v>0</v>
      </c>
      <c r="J173" s="579">
        <v>223</v>
      </c>
    </row>
    <row r="174" spans="1:10">
      <c r="A174" s="1373"/>
      <c r="B174" s="225" t="s">
        <v>153</v>
      </c>
      <c r="C174" s="801">
        <f t="shared" si="13"/>
        <v>4817</v>
      </c>
      <c r="D174" s="578">
        <v>318</v>
      </c>
      <c r="E174" s="578">
        <v>1203</v>
      </c>
      <c r="F174" s="578">
        <v>382</v>
      </c>
      <c r="G174" s="578">
        <v>2227</v>
      </c>
      <c r="H174" s="578">
        <v>648</v>
      </c>
      <c r="I174" s="578">
        <v>0</v>
      </c>
      <c r="J174" s="579">
        <v>39</v>
      </c>
    </row>
    <row r="175" spans="1:10">
      <c r="A175" s="1373"/>
      <c r="B175" s="225" t="s">
        <v>154</v>
      </c>
      <c r="C175" s="801">
        <f t="shared" si="13"/>
        <v>3876</v>
      </c>
      <c r="D175" s="578">
        <v>61</v>
      </c>
      <c r="E175" s="578">
        <v>791</v>
      </c>
      <c r="F175" s="578">
        <v>608</v>
      </c>
      <c r="G175" s="578">
        <v>1953</v>
      </c>
      <c r="H175" s="578">
        <v>463</v>
      </c>
      <c r="I175" s="578">
        <v>0</v>
      </c>
      <c r="J175" s="579">
        <v>0</v>
      </c>
    </row>
    <row r="176" spans="1:10">
      <c r="A176" s="1373"/>
      <c r="B176" s="225" t="s">
        <v>155</v>
      </c>
      <c r="C176" s="801">
        <f t="shared" si="13"/>
        <v>2993</v>
      </c>
      <c r="D176" s="578">
        <v>275</v>
      </c>
      <c r="E176" s="578">
        <v>852</v>
      </c>
      <c r="F176" s="578">
        <v>512</v>
      </c>
      <c r="G176" s="578">
        <v>805</v>
      </c>
      <c r="H176" s="578">
        <v>549</v>
      </c>
      <c r="I176" s="578">
        <v>0</v>
      </c>
      <c r="J176" s="579">
        <v>0</v>
      </c>
    </row>
    <row r="177" spans="1:10">
      <c r="A177" s="1373"/>
      <c r="B177" s="225" t="s">
        <v>156</v>
      </c>
      <c r="C177" s="801">
        <f t="shared" si="13"/>
        <v>3794</v>
      </c>
      <c r="D177" s="578">
        <v>229</v>
      </c>
      <c r="E177" s="578">
        <v>1080</v>
      </c>
      <c r="F177" s="578">
        <v>508</v>
      </c>
      <c r="G177" s="578">
        <v>1479</v>
      </c>
      <c r="H177" s="578">
        <v>478</v>
      </c>
      <c r="I177" s="578">
        <v>0</v>
      </c>
      <c r="J177" s="579">
        <v>20</v>
      </c>
    </row>
    <row r="178" spans="1:10">
      <c r="A178" s="1373"/>
      <c r="B178" s="225" t="s">
        <v>157</v>
      </c>
      <c r="C178" s="801">
        <f t="shared" si="13"/>
        <v>541</v>
      </c>
      <c r="D178" s="578">
        <v>163</v>
      </c>
      <c r="E178" s="578">
        <v>0</v>
      </c>
      <c r="F178" s="578">
        <v>339</v>
      </c>
      <c r="G178" s="578">
        <v>39</v>
      </c>
      <c r="H178" s="578">
        <v>0</v>
      </c>
      <c r="I178" s="578">
        <v>0</v>
      </c>
      <c r="J178" s="579">
        <v>0</v>
      </c>
    </row>
    <row r="179" spans="1:10">
      <c r="A179" s="1373"/>
      <c r="B179" s="225" t="s">
        <v>158</v>
      </c>
      <c r="C179" s="801">
        <f t="shared" si="13"/>
        <v>671</v>
      </c>
      <c r="D179" s="578">
        <v>199</v>
      </c>
      <c r="E179" s="578">
        <v>86</v>
      </c>
      <c r="F179" s="578">
        <v>180</v>
      </c>
      <c r="G179" s="578">
        <v>153</v>
      </c>
      <c r="H179" s="578">
        <v>53</v>
      </c>
      <c r="I179" s="578">
        <v>0</v>
      </c>
      <c r="J179" s="579">
        <v>0</v>
      </c>
    </row>
    <row r="180" spans="1:10">
      <c r="A180" s="1373"/>
      <c r="B180" s="225" t="s">
        <v>159</v>
      </c>
      <c r="C180" s="801">
        <f t="shared" si="13"/>
        <v>568</v>
      </c>
      <c r="D180" s="578">
        <v>181</v>
      </c>
      <c r="E180" s="578">
        <v>387</v>
      </c>
      <c r="F180" s="578">
        <v>0</v>
      </c>
      <c r="G180" s="578">
        <v>0</v>
      </c>
      <c r="H180" s="578">
        <v>0</v>
      </c>
      <c r="I180" s="578">
        <v>0</v>
      </c>
      <c r="J180" s="579">
        <v>0</v>
      </c>
    </row>
    <row r="181" spans="1:10">
      <c r="A181" s="1373"/>
      <c r="B181" s="225" t="s">
        <v>160</v>
      </c>
      <c r="C181" s="801">
        <f t="shared" si="13"/>
        <v>697</v>
      </c>
      <c r="D181" s="578">
        <v>0</v>
      </c>
      <c r="E181" s="578">
        <v>142</v>
      </c>
      <c r="F181" s="578">
        <v>477</v>
      </c>
      <c r="G181" s="578">
        <v>78</v>
      </c>
      <c r="H181" s="578">
        <v>0</v>
      </c>
      <c r="I181" s="578">
        <v>0</v>
      </c>
      <c r="J181" s="579">
        <v>0</v>
      </c>
    </row>
    <row r="182" spans="1:10">
      <c r="A182" s="1373"/>
      <c r="B182" s="225" t="s">
        <v>161</v>
      </c>
      <c r="C182" s="801">
        <f t="shared" si="13"/>
        <v>805</v>
      </c>
      <c r="D182" s="578">
        <v>128</v>
      </c>
      <c r="E182" s="578">
        <v>100</v>
      </c>
      <c r="F182" s="578">
        <v>274</v>
      </c>
      <c r="G182" s="578">
        <v>243</v>
      </c>
      <c r="H182" s="578">
        <v>60</v>
      </c>
      <c r="I182" s="578">
        <v>0</v>
      </c>
      <c r="J182" s="579">
        <v>0</v>
      </c>
    </row>
    <row r="183" spans="1:10">
      <c r="A183" s="1373"/>
      <c r="B183" s="225" t="s">
        <v>162</v>
      </c>
      <c r="C183" s="801">
        <f t="shared" si="13"/>
        <v>1464</v>
      </c>
      <c r="D183" s="578">
        <v>130</v>
      </c>
      <c r="E183" s="578">
        <v>454</v>
      </c>
      <c r="F183" s="578">
        <v>265</v>
      </c>
      <c r="G183" s="578">
        <v>520</v>
      </c>
      <c r="H183" s="578">
        <v>95</v>
      </c>
      <c r="I183" s="578">
        <v>0</v>
      </c>
      <c r="J183" s="579">
        <v>0</v>
      </c>
    </row>
    <row r="184" spans="1:10">
      <c r="A184" s="1373"/>
      <c r="B184" s="225" t="s">
        <v>163</v>
      </c>
      <c r="C184" s="801">
        <f t="shared" si="13"/>
        <v>1506</v>
      </c>
      <c r="D184" s="578">
        <v>67</v>
      </c>
      <c r="E184" s="578">
        <v>0</v>
      </c>
      <c r="F184" s="578">
        <v>231</v>
      </c>
      <c r="G184" s="578">
        <v>1117</v>
      </c>
      <c r="H184" s="578">
        <v>60</v>
      </c>
      <c r="I184" s="578">
        <v>0</v>
      </c>
      <c r="J184" s="579">
        <v>31</v>
      </c>
    </row>
    <row r="185" spans="1:10">
      <c r="A185" s="1373" t="s">
        <v>371</v>
      </c>
      <c r="B185" s="294" t="s">
        <v>810</v>
      </c>
      <c r="C185" s="802">
        <f t="shared" si="13"/>
        <v>69771</v>
      </c>
      <c r="D185" s="604">
        <f>SUM(D186:D207)</f>
        <v>5194</v>
      </c>
      <c r="E185" s="604">
        <f t="shared" ref="E185:J185" si="17">SUM(E186:E207)</f>
        <v>17976</v>
      </c>
      <c r="F185" s="604">
        <f t="shared" si="17"/>
        <v>4402</v>
      </c>
      <c r="G185" s="604">
        <f t="shared" si="17"/>
        <v>32039</v>
      </c>
      <c r="H185" s="604">
        <f t="shared" si="17"/>
        <v>8998</v>
      </c>
      <c r="I185" s="604">
        <f t="shared" si="17"/>
        <v>73</v>
      </c>
      <c r="J185" s="605">
        <f t="shared" si="17"/>
        <v>1089</v>
      </c>
    </row>
    <row r="186" spans="1:10">
      <c r="A186" s="1373"/>
      <c r="B186" s="225" t="s">
        <v>164</v>
      </c>
      <c r="C186" s="801">
        <f t="shared" si="13"/>
        <v>12818</v>
      </c>
      <c r="D186" s="578">
        <v>324</v>
      </c>
      <c r="E186" s="578">
        <v>2172</v>
      </c>
      <c r="F186" s="578">
        <v>120</v>
      </c>
      <c r="G186" s="578">
        <v>7716</v>
      </c>
      <c r="H186" s="578">
        <v>2343</v>
      </c>
      <c r="I186" s="578">
        <v>73</v>
      </c>
      <c r="J186" s="579">
        <v>70</v>
      </c>
    </row>
    <row r="187" spans="1:10">
      <c r="A187" s="1373"/>
      <c r="B187" s="225" t="s">
        <v>165</v>
      </c>
      <c r="C187" s="801">
        <f t="shared" si="13"/>
        <v>10020</v>
      </c>
      <c r="D187" s="578">
        <v>1030</v>
      </c>
      <c r="E187" s="578">
        <v>2607</v>
      </c>
      <c r="F187" s="578">
        <v>484</v>
      </c>
      <c r="G187" s="578">
        <v>4760</v>
      </c>
      <c r="H187" s="578">
        <v>880</v>
      </c>
      <c r="I187" s="578">
        <v>0</v>
      </c>
      <c r="J187" s="579">
        <v>259</v>
      </c>
    </row>
    <row r="188" spans="1:10">
      <c r="A188" s="1373"/>
      <c r="B188" s="225" t="s">
        <v>166</v>
      </c>
      <c r="C188" s="801">
        <f t="shared" si="13"/>
        <v>10882</v>
      </c>
      <c r="D188" s="578">
        <v>827</v>
      </c>
      <c r="E188" s="578">
        <v>1060</v>
      </c>
      <c r="F188" s="578">
        <v>388</v>
      </c>
      <c r="G188" s="578">
        <v>5939</v>
      </c>
      <c r="H188" s="578">
        <v>2541</v>
      </c>
      <c r="I188" s="578">
        <v>0</v>
      </c>
      <c r="J188" s="579">
        <v>127</v>
      </c>
    </row>
    <row r="189" spans="1:10">
      <c r="A189" s="1373"/>
      <c r="B189" s="225" t="s">
        <v>167</v>
      </c>
      <c r="C189" s="801">
        <f t="shared" si="13"/>
        <v>2968</v>
      </c>
      <c r="D189" s="578">
        <v>530</v>
      </c>
      <c r="E189" s="578">
        <v>723</v>
      </c>
      <c r="F189" s="578">
        <v>60</v>
      </c>
      <c r="G189" s="578">
        <v>1384</v>
      </c>
      <c r="H189" s="578">
        <v>206</v>
      </c>
      <c r="I189" s="578">
        <v>0</v>
      </c>
      <c r="J189" s="579">
        <v>65</v>
      </c>
    </row>
    <row r="190" spans="1:10">
      <c r="A190" s="1373"/>
      <c r="B190" s="225" t="s">
        <v>168</v>
      </c>
      <c r="C190" s="801">
        <f t="shared" si="13"/>
        <v>8436</v>
      </c>
      <c r="D190" s="578">
        <v>798</v>
      </c>
      <c r="E190" s="578">
        <v>1084</v>
      </c>
      <c r="F190" s="578">
        <v>123</v>
      </c>
      <c r="G190" s="578">
        <v>5253</v>
      </c>
      <c r="H190" s="578">
        <v>1003</v>
      </c>
      <c r="I190" s="578">
        <v>0</v>
      </c>
      <c r="J190" s="579">
        <v>175</v>
      </c>
    </row>
    <row r="191" spans="1:10">
      <c r="A191" s="1373"/>
      <c r="B191" s="225" t="s">
        <v>169</v>
      </c>
      <c r="C191" s="801">
        <f t="shared" si="13"/>
        <v>960</v>
      </c>
      <c r="D191" s="578">
        <v>0</v>
      </c>
      <c r="E191" s="578">
        <v>203</v>
      </c>
      <c r="F191" s="578">
        <v>99</v>
      </c>
      <c r="G191" s="578">
        <v>571</v>
      </c>
      <c r="H191" s="578">
        <v>28</v>
      </c>
      <c r="I191" s="578">
        <v>0</v>
      </c>
      <c r="J191" s="579">
        <v>59</v>
      </c>
    </row>
    <row r="192" spans="1:10">
      <c r="A192" s="1373"/>
      <c r="B192" s="225" t="s">
        <v>170</v>
      </c>
      <c r="C192" s="801">
        <f t="shared" si="13"/>
        <v>810</v>
      </c>
      <c r="D192" s="578">
        <v>59</v>
      </c>
      <c r="E192" s="578">
        <v>529</v>
      </c>
      <c r="F192" s="578">
        <v>70</v>
      </c>
      <c r="G192" s="578">
        <v>72</v>
      </c>
      <c r="H192" s="578">
        <v>0</v>
      </c>
      <c r="I192" s="578">
        <v>0</v>
      </c>
      <c r="J192" s="579">
        <v>80</v>
      </c>
    </row>
    <row r="193" spans="1:10">
      <c r="A193" s="1373"/>
      <c r="B193" s="225" t="s">
        <v>171</v>
      </c>
      <c r="C193" s="801">
        <f t="shared" si="13"/>
        <v>706</v>
      </c>
      <c r="D193" s="578">
        <v>80</v>
      </c>
      <c r="E193" s="578">
        <v>0</v>
      </c>
      <c r="F193" s="578">
        <v>244</v>
      </c>
      <c r="G193" s="578">
        <v>343</v>
      </c>
      <c r="H193" s="578">
        <v>39</v>
      </c>
      <c r="I193" s="578">
        <v>0</v>
      </c>
      <c r="J193" s="579">
        <v>0</v>
      </c>
    </row>
    <row r="194" spans="1:10">
      <c r="A194" s="1373"/>
      <c r="B194" s="225" t="s">
        <v>172</v>
      </c>
      <c r="C194" s="801">
        <f t="shared" si="13"/>
        <v>1595</v>
      </c>
      <c r="D194" s="578">
        <v>46</v>
      </c>
      <c r="E194" s="578">
        <v>647</v>
      </c>
      <c r="F194" s="578">
        <v>400</v>
      </c>
      <c r="G194" s="578">
        <v>482</v>
      </c>
      <c r="H194" s="578">
        <v>20</v>
      </c>
      <c r="I194" s="578">
        <v>0</v>
      </c>
      <c r="J194" s="579">
        <v>0</v>
      </c>
    </row>
    <row r="195" spans="1:10">
      <c r="A195" s="1373"/>
      <c r="B195" s="225" t="s">
        <v>173</v>
      </c>
      <c r="C195" s="801">
        <f t="shared" si="13"/>
        <v>968</v>
      </c>
      <c r="D195" s="578">
        <v>336</v>
      </c>
      <c r="E195" s="578">
        <v>363</v>
      </c>
      <c r="F195" s="578">
        <v>75</v>
      </c>
      <c r="G195" s="578">
        <v>174</v>
      </c>
      <c r="H195" s="578">
        <v>20</v>
      </c>
      <c r="I195" s="578">
        <v>0</v>
      </c>
      <c r="J195" s="579">
        <v>0</v>
      </c>
    </row>
    <row r="196" spans="1:10">
      <c r="A196" s="1373"/>
      <c r="B196" s="225" t="s">
        <v>174</v>
      </c>
      <c r="C196" s="801">
        <f t="shared" si="13"/>
        <v>3176</v>
      </c>
      <c r="D196" s="578">
        <v>65</v>
      </c>
      <c r="E196" s="578">
        <v>699</v>
      </c>
      <c r="F196" s="578">
        <v>66</v>
      </c>
      <c r="G196" s="578">
        <v>1625</v>
      </c>
      <c r="H196" s="578">
        <v>721</v>
      </c>
      <c r="I196" s="578">
        <v>0</v>
      </c>
      <c r="J196" s="579">
        <v>0</v>
      </c>
    </row>
    <row r="197" spans="1:10">
      <c r="A197" s="1373"/>
      <c r="B197" s="225" t="s">
        <v>175</v>
      </c>
      <c r="C197" s="801">
        <f t="shared" si="13"/>
        <v>946</v>
      </c>
      <c r="D197" s="578">
        <v>104</v>
      </c>
      <c r="E197" s="578">
        <v>318</v>
      </c>
      <c r="F197" s="578">
        <v>241</v>
      </c>
      <c r="G197" s="578">
        <v>125</v>
      </c>
      <c r="H197" s="578">
        <v>158</v>
      </c>
      <c r="I197" s="578">
        <v>0</v>
      </c>
      <c r="J197" s="579">
        <v>0</v>
      </c>
    </row>
    <row r="198" spans="1:10">
      <c r="A198" s="1373"/>
      <c r="B198" s="225" t="s">
        <v>176</v>
      </c>
      <c r="C198" s="801">
        <f t="shared" si="13"/>
        <v>1183</v>
      </c>
      <c r="D198" s="578">
        <v>0</v>
      </c>
      <c r="E198" s="578">
        <v>451</v>
      </c>
      <c r="F198" s="578">
        <v>424</v>
      </c>
      <c r="G198" s="578">
        <v>308</v>
      </c>
      <c r="H198" s="578">
        <v>0</v>
      </c>
      <c r="I198" s="578">
        <v>0</v>
      </c>
      <c r="J198" s="579">
        <v>0</v>
      </c>
    </row>
    <row r="199" spans="1:10">
      <c r="A199" s="1373"/>
      <c r="B199" s="225" t="s">
        <v>177</v>
      </c>
      <c r="C199" s="801">
        <f t="shared" si="13"/>
        <v>2108</v>
      </c>
      <c r="D199" s="578">
        <v>49</v>
      </c>
      <c r="E199" s="578">
        <v>1012</v>
      </c>
      <c r="F199" s="578">
        <v>117</v>
      </c>
      <c r="G199" s="578">
        <v>810</v>
      </c>
      <c r="H199" s="578">
        <v>120</v>
      </c>
      <c r="I199" s="578">
        <v>0</v>
      </c>
      <c r="J199" s="579">
        <v>0</v>
      </c>
    </row>
    <row r="200" spans="1:10">
      <c r="A200" s="1373"/>
      <c r="B200" s="225" t="s">
        <v>178</v>
      </c>
      <c r="C200" s="801">
        <f t="shared" si="13"/>
        <v>2659</v>
      </c>
      <c r="D200" s="578">
        <v>77</v>
      </c>
      <c r="E200" s="578">
        <v>1297</v>
      </c>
      <c r="F200" s="578">
        <v>346</v>
      </c>
      <c r="G200" s="578">
        <v>752</v>
      </c>
      <c r="H200" s="578">
        <v>151</v>
      </c>
      <c r="I200" s="578">
        <v>0</v>
      </c>
      <c r="J200" s="579">
        <v>36</v>
      </c>
    </row>
    <row r="201" spans="1:10">
      <c r="A201" s="1373"/>
      <c r="B201" s="225" t="s">
        <v>179</v>
      </c>
      <c r="C201" s="801">
        <f t="shared" ref="C201:C253" si="18">SUM(D201:J201)</f>
        <v>2869</v>
      </c>
      <c r="D201" s="578">
        <v>198</v>
      </c>
      <c r="E201" s="578">
        <v>961</v>
      </c>
      <c r="F201" s="578">
        <v>291</v>
      </c>
      <c r="G201" s="578">
        <v>733</v>
      </c>
      <c r="H201" s="578">
        <v>553</v>
      </c>
      <c r="I201" s="578">
        <v>0</v>
      </c>
      <c r="J201" s="579">
        <v>133</v>
      </c>
    </row>
    <row r="202" spans="1:10" ht="16.5" customHeight="1">
      <c r="A202" s="1373"/>
      <c r="B202" s="225" t="s">
        <v>180</v>
      </c>
      <c r="C202" s="801">
        <f t="shared" si="18"/>
        <v>968</v>
      </c>
      <c r="D202" s="578">
        <v>0</v>
      </c>
      <c r="E202" s="578">
        <v>797</v>
      </c>
      <c r="F202" s="578">
        <v>41</v>
      </c>
      <c r="G202" s="578">
        <v>115</v>
      </c>
      <c r="H202" s="578">
        <v>15</v>
      </c>
      <c r="I202" s="578">
        <v>0</v>
      </c>
      <c r="J202" s="579">
        <v>0</v>
      </c>
    </row>
    <row r="203" spans="1:10">
      <c r="A203" s="1373"/>
      <c r="B203" s="225" t="s">
        <v>181</v>
      </c>
      <c r="C203" s="801">
        <f t="shared" si="18"/>
        <v>1762</v>
      </c>
      <c r="D203" s="578">
        <v>40</v>
      </c>
      <c r="E203" s="578">
        <v>1145</v>
      </c>
      <c r="F203" s="578">
        <v>294</v>
      </c>
      <c r="G203" s="578">
        <v>223</v>
      </c>
      <c r="H203" s="578">
        <v>60</v>
      </c>
      <c r="I203" s="578">
        <v>0</v>
      </c>
      <c r="J203" s="579">
        <v>0</v>
      </c>
    </row>
    <row r="204" spans="1:10">
      <c r="A204" s="1373"/>
      <c r="B204" s="225" t="s">
        <v>182</v>
      </c>
      <c r="C204" s="801">
        <f t="shared" si="18"/>
        <v>1003</v>
      </c>
      <c r="D204" s="578">
        <v>223</v>
      </c>
      <c r="E204" s="578">
        <v>456</v>
      </c>
      <c r="F204" s="578">
        <v>79</v>
      </c>
      <c r="G204" s="578">
        <v>120</v>
      </c>
      <c r="H204" s="578">
        <v>40</v>
      </c>
      <c r="I204" s="578">
        <v>0</v>
      </c>
      <c r="J204" s="579">
        <v>85</v>
      </c>
    </row>
    <row r="205" spans="1:10">
      <c r="A205" s="1373"/>
      <c r="B205" s="225" t="s">
        <v>183</v>
      </c>
      <c r="C205" s="801">
        <f t="shared" si="18"/>
        <v>1322</v>
      </c>
      <c r="D205" s="578">
        <v>121</v>
      </c>
      <c r="E205" s="578">
        <v>425</v>
      </c>
      <c r="F205" s="578">
        <v>287</v>
      </c>
      <c r="G205" s="578">
        <v>429</v>
      </c>
      <c r="H205" s="578">
        <v>60</v>
      </c>
      <c r="I205" s="578">
        <v>0</v>
      </c>
      <c r="J205" s="579">
        <v>0</v>
      </c>
    </row>
    <row r="206" spans="1:10">
      <c r="A206" s="1373"/>
      <c r="B206" s="225" t="s">
        <v>184</v>
      </c>
      <c r="C206" s="801">
        <f t="shared" si="18"/>
        <v>761</v>
      </c>
      <c r="D206" s="578">
        <v>78</v>
      </c>
      <c r="E206" s="578">
        <v>385</v>
      </c>
      <c r="F206" s="578">
        <v>153</v>
      </c>
      <c r="G206" s="578">
        <v>105</v>
      </c>
      <c r="H206" s="578">
        <v>40</v>
      </c>
      <c r="I206" s="578">
        <v>0</v>
      </c>
      <c r="J206" s="579">
        <v>0</v>
      </c>
    </row>
    <row r="207" spans="1:10">
      <c r="A207" s="1373"/>
      <c r="B207" s="225" t="s">
        <v>185</v>
      </c>
      <c r="C207" s="801">
        <f t="shared" si="18"/>
        <v>851</v>
      </c>
      <c r="D207" s="578">
        <v>209</v>
      </c>
      <c r="E207" s="578">
        <v>642</v>
      </c>
      <c r="F207" s="578">
        <v>0</v>
      </c>
      <c r="G207" s="578">
        <v>0</v>
      </c>
      <c r="H207" s="578">
        <v>0</v>
      </c>
      <c r="I207" s="578">
        <v>0</v>
      </c>
      <c r="J207" s="579">
        <v>0</v>
      </c>
    </row>
    <row r="208" spans="1:10">
      <c r="A208" s="1373" t="s">
        <v>12</v>
      </c>
      <c r="B208" s="294" t="s">
        <v>810</v>
      </c>
      <c r="C208" s="802">
        <f t="shared" si="18"/>
        <v>97889</v>
      </c>
      <c r="D208" s="604">
        <f>SUM(D209:D231)</f>
        <v>7062</v>
      </c>
      <c r="E208" s="604">
        <f t="shared" ref="E208:J208" si="19">SUM(E209:E231)</f>
        <v>8834</v>
      </c>
      <c r="F208" s="604">
        <f t="shared" si="19"/>
        <v>2998</v>
      </c>
      <c r="G208" s="604">
        <f t="shared" si="19"/>
        <v>58899</v>
      </c>
      <c r="H208" s="604">
        <f t="shared" si="19"/>
        <v>18212</v>
      </c>
      <c r="I208" s="604">
        <f t="shared" si="19"/>
        <v>0</v>
      </c>
      <c r="J208" s="605">
        <f t="shared" si="19"/>
        <v>1884</v>
      </c>
    </row>
    <row r="209" spans="1:10">
      <c r="A209" s="1373"/>
      <c r="B209" s="225" t="s">
        <v>186</v>
      </c>
      <c r="C209" s="801">
        <f t="shared" si="18"/>
        <v>22986</v>
      </c>
      <c r="D209" s="578">
        <v>847</v>
      </c>
      <c r="E209" s="578">
        <v>1406</v>
      </c>
      <c r="F209" s="578">
        <v>104</v>
      </c>
      <c r="G209" s="578">
        <v>13674</v>
      </c>
      <c r="H209" s="578">
        <v>6426</v>
      </c>
      <c r="I209" s="578">
        <v>0</v>
      </c>
      <c r="J209" s="579">
        <v>529</v>
      </c>
    </row>
    <row r="210" spans="1:10">
      <c r="A210" s="1373"/>
      <c r="B210" s="225" t="s">
        <v>187</v>
      </c>
      <c r="C210" s="801">
        <f t="shared" si="18"/>
        <v>9753</v>
      </c>
      <c r="D210" s="578">
        <v>371</v>
      </c>
      <c r="E210" s="578">
        <v>1027</v>
      </c>
      <c r="F210" s="578">
        <v>131</v>
      </c>
      <c r="G210" s="578">
        <v>5760</v>
      </c>
      <c r="H210" s="578">
        <v>2206</v>
      </c>
      <c r="I210" s="578">
        <v>0</v>
      </c>
      <c r="J210" s="579">
        <v>258</v>
      </c>
    </row>
    <row r="211" spans="1:10">
      <c r="A211" s="1373"/>
      <c r="B211" s="225" t="s">
        <v>188</v>
      </c>
      <c r="C211" s="801">
        <f t="shared" si="18"/>
        <v>4861</v>
      </c>
      <c r="D211" s="578">
        <v>352</v>
      </c>
      <c r="E211" s="578">
        <v>818</v>
      </c>
      <c r="F211" s="578">
        <v>24</v>
      </c>
      <c r="G211" s="578">
        <v>2425</v>
      </c>
      <c r="H211" s="578">
        <v>1193</v>
      </c>
      <c r="I211" s="578">
        <v>0</v>
      </c>
      <c r="J211" s="579">
        <v>49</v>
      </c>
    </row>
    <row r="212" spans="1:10">
      <c r="A212" s="1373"/>
      <c r="B212" s="225" t="s">
        <v>189</v>
      </c>
      <c r="C212" s="801">
        <f t="shared" si="18"/>
        <v>4389</v>
      </c>
      <c r="D212" s="578">
        <v>613</v>
      </c>
      <c r="E212" s="578">
        <v>908</v>
      </c>
      <c r="F212" s="578">
        <v>128</v>
      </c>
      <c r="G212" s="578">
        <v>2328</v>
      </c>
      <c r="H212" s="578">
        <v>369</v>
      </c>
      <c r="I212" s="578">
        <v>0</v>
      </c>
      <c r="J212" s="579">
        <v>43</v>
      </c>
    </row>
    <row r="213" spans="1:10">
      <c r="A213" s="1373"/>
      <c r="B213" s="225" t="s">
        <v>190</v>
      </c>
      <c r="C213" s="801">
        <f t="shared" si="18"/>
        <v>19896</v>
      </c>
      <c r="D213" s="578">
        <v>798</v>
      </c>
      <c r="E213" s="578">
        <v>956</v>
      </c>
      <c r="F213" s="578">
        <v>516</v>
      </c>
      <c r="G213" s="578">
        <v>13116</v>
      </c>
      <c r="H213" s="578">
        <v>4138</v>
      </c>
      <c r="I213" s="578">
        <v>0</v>
      </c>
      <c r="J213" s="579">
        <v>372</v>
      </c>
    </row>
    <row r="214" spans="1:10">
      <c r="A214" s="1373"/>
      <c r="B214" s="225" t="s">
        <v>191</v>
      </c>
      <c r="C214" s="801">
        <f t="shared" si="18"/>
        <v>3027</v>
      </c>
      <c r="D214" s="578">
        <v>287</v>
      </c>
      <c r="E214" s="578">
        <v>224</v>
      </c>
      <c r="F214" s="578">
        <v>559</v>
      </c>
      <c r="G214" s="578">
        <v>1791</v>
      </c>
      <c r="H214" s="578">
        <v>166</v>
      </c>
      <c r="I214" s="578">
        <v>0</v>
      </c>
      <c r="J214" s="579">
        <v>0</v>
      </c>
    </row>
    <row r="215" spans="1:10">
      <c r="A215" s="1373"/>
      <c r="B215" s="225" t="s">
        <v>192</v>
      </c>
      <c r="C215" s="801">
        <f t="shared" si="18"/>
        <v>2619</v>
      </c>
      <c r="D215" s="578">
        <v>269</v>
      </c>
      <c r="E215" s="578">
        <v>504</v>
      </c>
      <c r="F215" s="578">
        <v>0</v>
      </c>
      <c r="G215" s="578">
        <v>1528</v>
      </c>
      <c r="H215" s="578">
        <v>249</v>
      </c>
      <c r="I215" s="578">
        <v>0</v>
      </c>
      <c r="J215" s="579">
        <v>69</v>
      </c>
    </row>
    <row r="216" spans="1:10">
      <c r="A216" s="1373"/>
      <c r="B216" s="225" t="s">
        <v>193</v>
      </c>
      <c r="C216" s="801">
        <f t="shared" si="18"/>
        <v>2016</v>
      </c>
      <c r="D216" s="578">
        <v>59</v>
      </c>
      <c r="E216" s="578">
        <v>92</v>
      </c>
      <c r="F216" s="578">
        <v>89</v>
      </c>
      <c r="G216" s="578">
        <v>1562</v>
      </c>
      <c r="H216" s="578">
        <v>214</v>
      </c>
      <c r="I216" s="578">
        <v>0</v>
      </c>
      <c r="J216" s="579">
        <v>0</v>
      </c>
    </row>
    <row r="217" spans="1:10">
      <c r="A217" s="1373"/>
      <c r="B217" s="225" t="s">
        <v>194</v>
      </c>
      <c r="C217" s="801">
        <f t="shared" si="18"/>
        <v>1667</v>
      </c>
      <c r="D217" s="578">
        <v>234</v>
      </c>
      <c r="E217" s="578">
        <v>256</v>
      </c>
      <c r="F217" s="578">
        <v>78</v>
      </c>
      <c r="G217" s="578">
        <v>974</v>
      </c>
      <c r="H217" s="578">
        <v>108</v>
      </c>
      <c r="I217" s="578">
        <v>0</v>
      </c>
      <c r="J217" s="579">
        <v>17</v>
      </c>
    </row>
    <row r="218" spans="1:10">
      <c r="A218" s="1373"/>
      <c r="B218" s="225" t="s">
        <v>195</v>
      </c>
      <c r="C218" s="801">
        <f t="shared" si="18"/>
        <v>10877</v>
      </c>
      <c r="D218" s="578">
        <v>392</v>
      </c>
      <c r="E218" s="578">
        <v>742</v>
      </c>
      <c r="F218" s="578">
        <v>348</v>
      </c>
      <c r="G218" s="578">
        <v>7635</v>
      </c>
      <c r="H218" s="578">
        <v>1670</v>
      </c>
      <c r="I218" s="578">
        <v>0</v>
      </c>
      <c r="J218" s="579">
        <v>90</v>
      </c>
    </row>
    <row r="219" spans="1:10">
      <c r="A219" s="1373"/>
      <c r="B219" s="225" t="s">
        <v>196</v>
      </c>
      <c r="C219" s="801">
        <f t="shared" si="18"/>
        <v>339</v>
      </c>
      <c r="D219" s="578">
        <v>0</v>
      </c>
      <c r="E219" s="578">
        <v>226</v>
      </c>
      <c r="F219" s="578">
        <v>0</v>
      </c>
      <c r="G219" s="578">
        <v>113</v>
      </c>
      <c r="H219" s="578">
        <v>0</v>
      </c>
      <c r="I219" s="578">
        <v>0</v>
      </c>
      <c r="J219" s="579">
        <v>0</v>
      </c>
    </row>
    <row r="220" spans="1:10">
      <c r="A220" s="1373"/>
      <c r="B220" s="225" t="s">
        <v>197</v>
      </c>
      <c r="C220" s="801">
        <f t="shared" si="18"/>
        <v>936</v>
      </c>
      <c r="D220" s="578">
        <v>129</v>
      </c>
      <c r="E220" s="578">
        <v>517</v>
      </c>
      <c r="F220" s="578">
        <v>156</v>
      </c>
      <c r="G220" s="578">
        <v>114</v>
      </c>
      <c r="H220" s="578">
        <v>20</v>
      </c>
      <c r="I220" s="578">
        <v>0</v>
      </c>
      <c r="J220" s="579">
        <v>0</v>
      </c>
    </row>
    <row r="221" spans="1:10">
      <c r="A221" s="1373"/>
      <c r="B221" s="225" t="s">
        <v>198</v>
      </c>
      <c r="C221" s="801">
        <f t="shared" si="18"/>
        <v>560</v>
      </c>
      <c r="D221" s="578">
        <v>144</v>
      </c>
      <c r="E221" s="578">
        <v>77</v>
      </c>
      <c r="F221" s="578">
        <v>98</v>
      </c>
      <c r="G221" s="578">
        <v>182</v>
      </c>
      <c r="H221" s="578">
        <v>20</v>
      </c>
      <c r="I221" s="578">
        <v>0</v>
      </c>
      <c r="J221" s="579">
        <v>39</v>
      </c>
    </row>
    <row r="222" spans="1:10">
      <c r="A222" s="1373"/>
      <c r="B222" s="225" t="s">
        <v>199</v>
      </c>
      <c r="C222" s="801">
        <f t="shared" si="18"/>
        <v>295</v>
      </c>
      <c r="D222" s="578">
        <v>177</v>
      </c>
      <c r="E222" s="578">
        <v>0</v>
      </c>
      <c r="F222" s="578">
        <v>79</v>
      </c>
      <c r="G222" s="578">
        <v>39</v>
      </c>
      <c r="H222" s="578">
        <v>0</v>
      </c>
      <c r="I222" s="578">
        <v>0</v>
      </c>
      <c r="J222" s="579">
        <v>0</v>
      </c>
    </row>
    <row r="223" spans="1:10">
      <c r="A223" s="1373"/>
      <c r="B223" s="225" t="s">
        <v>200</v>
      </c>
      <c r="C223" s="801">
        <f t="shared" si="18"/>
        <v>914</v>
      </c>
      <c r="D223" s="578">
        <v>343</v>
      </c>
      <c r="E223" s="578">
        <v>0</v>
      </c>
      <c r="F223" s="578">
        <v>0</v>
      </c>
      <c r="G223" s="578">
        <v>532</v>
      </c>
      <c r="H223" s="578">
        <v>39</v>
      </c>
      <c r="I223" s="578">
        <v>0</v>
      </c>
      <c r="J223" s="579">
        <v>0</v>
      </c>
    </row>
    <row r="224" spans="1:10">
      <c r="A224" s="1373"/>
      <c r="B224" s="225" t="s">
        <v>201</v>
      </c>
      <c r="C224" s="801">
        <f t="shared" si="18"/>
        <v>796</v>
      </c>
      <c r="D224" s="578">
        <v>211</v>
      </c>
      <c r="E224" s="578">
        <v>245</v>
      </c>
      <c r="F224" s="578">
        <v>0</v>
      </c>
      <c r="G224" s="578">
        <v>263</v>
      </c>
      <c r="H224" s="578">
        <v>77</v>
      </c>
      <c r="I224" s="578">
        <v>0</v>
      </c>
      <c r="J224" s="579">
        <v>0</v>
      </c>
    </row>
    <row r="225" spans="1:10">
      <c r="A225" s="1373"/>
      <c r="B225" s="225" t="s">
        <v>202</v>
      </c>
      <c r="C225" s="801">
        <f t="shared" si="18"/>
        <v>1076</v>
      </c>
      <c r="D225" s="578">
        <v>266</v>
      </c>
      <c r="E225" s="578">
        <v>183</v>
      </c>
      <c r="F225" s="578">
        <v>0</v>
      </c>
      <c r="G225" s="578">
        <v>627</v>
      </c>
      <c r="H225" s="578">
        <v>0</v>
      </c>
      <c r="I225" s="578">
        <v>0</v>
      </c>
      <c r="J225" s="579">
        <v>0</v>
      </c>
    </row>
    <row r="226" spans="1:10">
      <c r="A226" s="1373"/>
      <c r="B226" s="225" t="s">
        <v>203</v>
      </c>
      <c r="C226" s="801">
        <f t="shared" si="18"/>
        <v>837</v>
      </c>
      <c r="D226" s="578">
        <v>235</v>
      </c>
      <c r="E226" s="578">
        <v>0</v>
      </c>
      <c r="F226" s="578">
        <v>0</v>
      </c>
      <c r="G226" s="578">
        <v>499</v>
      </c>
      <c r="H226" s="578">
        <v>103</v>
      </c>
      <c r="I226" s="578">
        <v>0</v>
      </c>
      <c r="J226" s="579">
        <v>0</v>
      </c>
    </row>
    <row r="227" spans="1:10">
      <c r="A227" s="1373"/>
      <c r="B227" s="225" t="s">
        <v>204</v>
      </c>
      <c r="C227" s="801">
        <f t="shared" si="18"/>
        <v>6635</v>
      </c>
      <c r="D227" s="578">
        <v>228</v>
      </c>
      <c r="E227" s="578">
        <v>429</v>
      </c>
      <c r="F227" s="578">
        <v>361</v>
      </c>
      <c r="G227" s="578">
        <v>4426</v>
      </c>
      <c r="H227" s="578">
        <v>1043</v>
      </c>
      <c r="I227" s="578">
        <v>0</v>
      </c>
      <c r="J227" s="579">
        <v>148</v>
      </c>
    </row>
    <row r="228" spans="1:10">
      <c r="A228" s="1373"/>
      <c r="B228" s="225" t="s">
        <v>205</v>
      </c>
      <c r="C228" s="801">
        <f t="shared" si="18"/>
        <v>1042</v>
      </c>
      <c r="D228" s="578">
        <v>209</v>
      </c>
      <c r="E228" s="578">
        <v>159</v>
      </c>
      <c r="F228" s="578">
        <v>131</v>
      </c>
      <c r="G228" s="578">
        <v>463</v>
      </c>
      <c r="H228" s="578">
        <v>80</v>
      </c>
      <c r="I228" s="578">
        <v>0</v>
      </c>
      <c r="J228" s="579">
        <v>0</v>
      </c>
    </row>
    <row r="229" spans="1:10">
      <c r="A229" s="1373"/>
      <c r="B229" s="225" t="s">
        <v>206</v>
      </c>
      <c r="C229" s="801">
        <f t="shared" si="18"/>
        <v>639</v>
      </c>
      <c r="D229" s="578">
        <v>282</v>
      </c>
      <c r="E229" s="578">
        <v>65</v>
      </c>
      <c r="F229" s="578">
        <v>98</v>
      </c>
      <c r="G229" s="578">
        <v>136</v>
      </c>
      <c r="H229" s="578">
        <v>58</v>
      </c>
      <c r="I229" s="578">
        <v>0</v>
      </c>
      <c r="J229" s="579">
        <v>0</v>
      </c>
    </row>
    <row r="230" spans="1:10">
      <c r="A230" s="1373"/>
      <c r="B230" s="225" t="s">
        <v>207</v>
      </c>
      <c r="C230" s="801">
        <f t="shared" si="18"/>
        <v>1604</v>
      </c>
      <c r="D230" s="578">
        <v>526</v>
      </c>
      <c r="E230" s="578">
        <v>0</v>
      </c>
      <c r="F230" s="578">
        <v>63</v>
      </c>
      <c r="G230" s="578">
        <v>712</v>
      </c>
      <c r="H230" s="578">
        <v>33</v>
      </c>
      <c r="I230" s="578">
        <v>0</v>
      </c>
      <c r="J230" s="579">
        <v>270</v>
      </c>
    </row>
    <row r="231" spans="1:10">
      <c r="A231" s="1373"/>
      <c r="B231" s="225" t="s">
        <v>208</v>
      </c>
      <c r="C231" s="801">
        <f t="shared" si="18"/>
        <v>125</v>
      </c>
      <c r="D231" s="578">
        <v>90</v>
      </c>
      <c r="E231" s="578">
        <v>0</v>
      </c>
      <c r="F231" s="578">
        <v>35</v>
      </c>
      <c r="G231" s="578">
        <v>0</v>
      </c>
      <c r="H231" s="578">
        <v>0</v>
      </c>
      <c r="I231" s="578">
        <v>0</v>
      </c>
      <c r="J231" s="579">
        <v>0</v>
      </c>
    </row>
    <row r="232" spans="1:10">
      <c r="A232" s="1373" t="s">
        <v>372</v>
      </c>
      <c r="B232" s="294" t="s">
        <v>810</v>
      </c>
      <c r="C232" s="802">
        <f t="shared" si="18"/>
        <v>132963</v>
      </c>
      <c r="D232" s="604">
        <f>SUM(D233:D250)</f>
        <v>9687</v>
      </c>
      <c r="E232" s="604">
        <f t="shared" ref="E232:J232" si="20">SUM(E233:E250)</f>
        <v>8538</v>
      </c>
      <c r="F232" s="604">
        <f t="shared" si="20"/>
        <v>3860</v>
      </c>
      <c r="G232" s="604">
        <f t="shared" si="20"/>
        <v>69345</v>
      </c>
      <c r="H232" s="604">
        <f t="shared" si="20"/>
        <v>39524</v>
      </c>
      <c r="I232" s="604">
        <f t="shared" si="20"/>
        <v>40</v>
      </c>
      <c r="J232" s="605">
        <f t="shared" si="20"/>
        <v>1969</v>
      </c>
    </row>
    <row r="233" spans="1:10">
      <c r="A233" s="1373"/>
      <c r="B233" s="225" t="s">
        <v>209</v>
      </c>
      <c r="C233" s="801">
        <f t="shared" si="18"/>
        <v>39305</v>
      </c>
      <c r="D233" s="578">
        <v>3027</v>
      </c>
      <c r="E233" s="578">
        <v>2549</v>
      </c>
      <c r="F233" s="578">
        <v>1088</v>
      </c>
      <c r="G233" s="578">
        <v>19417</v>
      </c>
      <c r="H233" s="578">
        <v>12192</v>
      </c>
      <c r="I233" s="578">
        <v>20</v>
      </c>
      <c r="J233" s="579">
        <v>1012</v>
      </c>
    </row>
    <row r="234" spans="1:10">
      <c r="A234" s="1373"/>
      <c r="B234" s="225" t="s">
        <v>210</v>
      </c>
      <c r="C234" s="801">
        <f t="shared" si="18"/>
        <v>16264</v>
      </c>
      <c r="D234" s="578">
        <v>1130</v>
      </c>
      <c r="E234" s="578">
        <v>890</v>
      </c>
      <c r="F234" s="578">
        <v>266</v>
      </c>
      <c r="G234" s="578">
        <v>10800</v>
      </c>
      <c r="H234" s="578">
        <v>3081</v>
      </c>
      <c r="I234" s="578">
        <v>0</v>
      </c>
      <c r="J234" s="579">
        <v>97</v>
      </c>
    </row>
    <row r="235" spans="1:10" ht="16.5" customHeight="1">
      <c r="A235" s="1373"/>
      <c r="B235" s="225" t="s">
        <v>211</v>
      </c>
      <c r="C235" s="801">
        <f t="shared" si="18"/>
        <v>5111</v>
      </c>
      <c r="D235" s="578">
        <v>596</v>
      </c>
      <c r="E235" s="578">
        <v>247</v>
      </c>
      <c r="F235" s="578">
        <v>69</v>
      </c>
      <c r="G235" s="578">
        <v>3061</v>
      </c>
      <c r="H235" s="578">
        <v>1030</v>
      </c>
      <c r="I235" s="578">
        <v>0</v>
      </c>
      <c r="J235" s="579">
        <v>108</v>
      </c>
    </row>
    <row r="236" spans="1:10">
      <c r="A236" s="1373"/>
      <c r="B236" s="225" t="s">
        <v>212</v>
      </c>
      <c r="C236" s="801">
        <f t="shared" si="18"/>
        <v>6215</v>
      </c>
      <c r="D236" s="578">
        <v>470</v>
      </c>
      <c r="E236" s="578">
        <v>333</v>
      </c>
      <c r="F236" s="578">
        <v>354</v>
      </c>
      <c r="G236" s="578">
        <v>3694</v>
      </c>
      <c r="H236" s="578">
        <v>1294</v>
      </c>
      <c r="I236" s="578">
        <v>0</v>
      </c>
      <c r="J236" s="579">
        <v>70</v>
      </c>
    </row>
    <row r="237" spans="1:10">
      <c r="A237" s="1373"/>
      <c r="B237" s="227" t="s">
        <v>213</v>
      </c>
      <c r="C237" s="801">
        <f t="shared" si="18"/>
        <v>28497</v>
      </c>
      <c r="D237" s="606">
        <v>1418</v>
      </c>
      <c r="E237" s="606">
        <v>623</v>
      </c>
      <c r="F237" s="606">
        <v>226</v>
      </c>
      <c r="G237" s="606">
        <v>12419</v>
      </c>
      <c r="H237" s="606">
        <v>13673</v>
      </c>
      <c r="I237" s="606">
        <v>0</v>
      </c>
      <c r="J237" s="607">
        <v>138</v>
      </c>
    </row>
    <row r="238" spans="1:10">
      <c r="A238" s="1373"/>
      <c r="B238" s="225" t="s">
        <v>214</v>
      </c>
      <c r="C238" s="801">
        <f t="shared" si="18"/>
        <v>3582</v>
      </c>
      <c r="D238" s="578">
        <v>66</v>
      </c>
      <c r="E238" s="578">
        <v>832</v>
      </c>
      <c r="F238" s="578">
        <v>39</v>
      </c>
      <c r="G238" s="578">
        <v>1847</v>
      </c>
      <c r="H238" s="578">
        <v>798</v>
      </c>
      <c r="I238" s="578">
        <v>0</v>
      </c>
      <c r="J238" s="579">
        <v>0</v>
      </c>
    </row>
    <row r="239" spans="1:10">
      <c r="A239" s="1373"/>
      <c r="B239" s="225" t="s">
        <v>215</v>
      </c>
      <c r="C239" s="801">
        <f t="shared" si="18"/>
        <v>9209</v>
      </c>
      <c r="D239" s="578">
        <v>571</v>
      </c>
      <c r="E239" s="578">
        <v>351</v>
      </c>
      <c r="F239" s="578">
        <v>143</v>
      </c>
      <c r="G239" s="578">
        <v>5580</v>
      </c>
      <c r="H239" s="578">
        <v>2199</v>
      </c>
      <c r="I239" s="578">
        <v>0</v>
      </c>
      <c r="J239" s="579">
        <v>365</v>
      </c>
    </row>
    <row r="240" spans="1:10">
      <c r="A240" s="1373"/>
      <c r="B240" s="225" t="s">
        <v>216</v>
      </c>
      <c r="C240" s="801">
        <f t="shared" si="18"/>
        <v>12292</v>
      </c>
      <c r="D240" s="578">
        <v>320</v>
      </c>
      <c r="E240" s="578">
        <v>1266</v>
      </c>
      <c r="F240" s="578">
        <v>99</v>
      </c>
      <c r="G240" s="578">
        <v>6282</v>
      </c>
      <c r="H240" s="578">
        <v>4126</v>
      </c>
      <c r="I240" s="578">
        <v>20</v>
      </c>
      <c r="J240" s="579">
        <v>179</v>
      </c>
    </row>
    <row r="241" spans="1:10">
      <c r="A241" s="1373"/>
      <c r="B241" s="225" t="s">
        <v>217</v>
      </c>
      <c r="C241" s="801">
        <f t="shared" si="18"/>
        <v>535</v>
      </c>
      <c r="D241" s="578">
        <v>131</v>
      </c>
      <c r="E241" s="578">
        <v>0</v>
      </c>
      <c r="F241" s="578">
        <v>138</v>
      </c>
      <c r="G241" s="578">
        <v>216</v>
      </c>
      <c r="H241" s="578">
        <v>50</v>
      </c>
      <c r="I241" s="578">
        <v>0</v>
      </c>
      <c r="J241" s="579">
        <v>0</v>
      </c>
    </row>
    <row r="242" spans="1:10">
      <c r="A242" s="1373"/>
      <c r="B242" s="225" t="s">
        <v>218</v>
      </c>
      <c r="C242" s="801">
        <f t="shared" si="18"/>
        <v>2114</v>
      </c>
      <c r="D242" s="578">
        <v>209</v>
      </c>
      <c r="E242" s="578">
        <v>280</v>
      </c>
      <c r="F242" s="578">
        <v>132</v>
      </c>
      <c r="G242" s="578">
        <v>939</v>
      </c>
      <c r="H242" s="578">
        <v>554</v>
      </c>
      <c r="I242" s="578">
        <v>0</v>
      </c>
      <c r="J242" s="579">
        <v>0</v>
      </c>
    </row>
    <row r="243" spans="1:10">
      <c r="A243" s="1373"/>
      <c r="B243" s="225" t="s">
        <v>219</v>
      </c>
      <c r="C243" s="801">
        <f t="shared" si="18"/>
        <v>1385</v>
      </c>
      <c r="D243" s="578">
        <v>152</v>
      </c>
      <c r="E243" s="578">
        <v>272</v>
      </c>
      <c r="F243" s="578">
        <v>64</v>
      </c>
      <c r="G243" s="578">
        <v>862</v>
      </c>
      <c r="H243" s="578">
        <v>35</v>
      </c>
      <c r="I243" s="578">
        <v>0</v>
      </c>
      <c r="J243" s="579">
        <v>0</v>
      </c>
    </row>
    <row r="244" spans="1:10">
      <c r="A244" s="1373"/>
      <c r="B244" s="225" t="s">
        <v>124</v>
      </c>
      <c r="C244" s="801">
        <f t="shared" si="18"/>
        <v>1783</v>
      </c>
      <c r="D244" s="578">
        <v>220</v>
      </c>
      <c r="E244" s="578">
        <v>190</v>
      </c>
      <c r="F244" s="578">
        <v>193</v>
      </c>
      <c r="G244" s="578">
        <v>986</v>
      </c>
      <c r="H244" s="578">
        <v>194</v>
      </c>
      <c r="I244" s="578">
        <v>0</v>
      </c>
      <c r="J244" s="579">
        <v>0</v>
      </c>
    </row>
    <row r="245" spans="1:10">
      <c r="A245" s="1373"/>
      <c r="B245" s="225" t="s">
        <v>220</v>
      </c>
      <c r="C245" s="801">
        <f t="shared" si="18"/>
        <v>929</v>
      </c>
      <c r="D245" s="578">
        <v>129</v>
      </c>
      <c r="E245" s="578">
        <v>0</v>
      </c>
      <c r="F245" s="578">
        <v>417</v>
      </c>
      <c r="G245" s="578">
        <v>345</v>
      </c>
      <c r="H245" s="578">
        <v>38</v>
      </c>
      <c r="I245" s="578">
        <v>0</v>
      </c>
      <c r="J245" s="579">
        <v>0</v>
      </c>
    </row>
    <row r="246" spans="1:10">
      <c r="A246" s="1373"/>
      <c r="B246" s="225" t="s">
        <v>221</v>
      </c>
      <c r="C246" s="801">
        <f t="shared" si="18"/>
        <v>1315</v>
      </c>
      <c r="D246" s="578">
        <v>152</v>
      </c>
      <c r="E246" s="578">
        <v>241</v>
      </c>
      <c r="F246" s="578">
        <v>179</v>
      </c>
      <c r="G246" s="578">
        <v>723</v>
      </c>
      <c r="H246" s="578">
        <v>20</v>
      </c>
      <c r="I246" s="578">
        <v>0</v>
      </c>
      <c r="J246" s="579">
        <v>0</v>
      </c>
    </row>
    <row r="247" spans="1:10">
      <c r="A247" s="1373"/>
      <c r="B247" s="225" t="s">
        <v>222</v>
      </c>
      <c r="C247" s="801">
        <f t="shared" si="18"/>
        <v>930</v>
      </c>
      <c r="D247" s="578">
        <v>328</v>
      </c>
      <c r="E247" s="578">
        <v>0</v>
      </c>
      <c r="F247" s="578">
        <v>144</v>
      </c>
      <c r="G247" s="578">
        <v>458</v>
      </c>
      <c r="H247" s="578">
        <v>0</v>
      </c>
      <c r="I247" s="578">
        <v>0</v>
      </c>
      <c r="J247" s="579">
        <v>0</v>
      </c>
    </row>
    <row r="248" spans="1:10">
      <c r="A248" s="1373"/>
      <c r="B248" s="225" t="s">
        <v>223</v>
      </c>
      <c r="C248" s="801">
        <f t="shared" si="18"/>
        <v>909</v>
      </c>
      <c r="D248" s="578">
        <v>227</v>
      </c>
      <c r="E248" s="578">
        <v>353</v>
      </c>
      <c r="F248" s="578">
        <v>77</v>
      </c>
      <c r="G248" s="578">
        <v>192</v>
      </c>
      <c r="H248" s="578">
        <v>60</v>
      </c>
      <c r="I248" s="578">
        <v>0</v>
      </c>
      <c r="J248" s="579">
        <v>0</v>
      </c>
    </row>
    <row r="249" spans="1:10">
      <c r="A249" s="1373"/>
      <c r="B249" s="225" t="s">
        <v>224</v>
      </c>
      <c r="C249" s="801">
        <f t="shared" si="18"/>
        <v>1826</v>
      </c>
      <c r="D249" s="578">
        <v>314</v>
      </c>
      <c r="E249" s="578">
        <v>39</v>
      </c>
      <c r="F249" s="578">
        <v>86</v>
      </c>
      <c r="G249" s="578">
        <v>1267</v>
      </c>
      <c r="H249" s="578">
        <v>120</v>
      </c>
      <c r="I249" s="578">
        <v>0</v>
      </c>
      <c r="J249" s="579">
        <v>0</v>
      </c>
    </row>
    <row r="250" spans="1:10">
      <c r="A250" s="1373"/>
      <c r="B250" s="225" t="s">
        <v>225</v>
      </c>
      <c r="C250" s="801">
        <f t="shared" si="18"/>
        <v>762</v>
      </c>
      <c r="D250" s="578">
        <v>227</v>
      </c>
      <c r="E250" s="578">
        <v>72</v>
      </c>
      <c r="F250" s="578">
        <v>146</v>
      </c>
      <c r="G250" s="578">
        <v>257</v>
      </c>
      <c r="H250" s="578">
        <v>60</v>
      </c>
      <c r="I250" s="578">
        <v>0</v>
      </c>
      <c r="J250" s="579">
        <v>0</v>
      </c>
    </row>
    <row r="251" spans="1:10">
      <c r="A251" s="1377" t="s">
        <v>13</v>
      </c>
      <c r="B251" s="294" t="s">
        <v>810</v>
      </c>
      <c r="C251" s="802">
        <f t="shared" si="18"/>
        <v>33185</v>
      </c>
      <c r="D251" s="604">
        <f>SUM(D252:D253)</f>
        <v>1458</v>
      </c>
      <c r="E251" s="604">
        <f t="shared" ref="E251:J251" si="21">SUM(E252:E253)</f>
        <v>8269</v>
      </c>
      <c r="F251" s="604">
        <f t="shared" si="21"/>
        <v>3422</v>
      </c>
      <c r="G251" s="604">
        <f t="shared" si="21"/>
        <v>16157</v>
      </c>
      <c r="H251" s="604">
        <f t="shared" si="21"/>
        <v>3389</v>
      </c>
      <c r="I251" s="604">
        <f t="shared" si="21"/>
        <v>0</v>
      </c>
      <c r="J251" s="605">
        <f t="shared" si="21"/>
        <v>490</v>
      </c>
    </row>
    <row r="252" spans="1:10">
      <c r="A252" s="1378"/>
      <c r="B252" s="225" t="s">
        <v>849</v>
      </c>
      <c r="C252" s="801">
        <f t="shared" si="18"/>
        <v>24825</v>
      </c>
      <c r="D252" s="578">
        <v>739</v>
      </c>
      <c r="E252" s="578">
        <v>4764</v>
      </c>
      <c r="F252" s="578">
        <v>2114</v>
      </c>
      <c r="G252" s="578">
        <v>14057</v>
      </c>
      <c r="H252" s="578">
        <v>2778</v>
      </c>
      <c r="I252" s="578">
        <v>0</v>
      </c>
      <c r="J252" s="579">
        <v>373</v>
      </c>
    </row>
    <row r="253" spans="1:10" ht="17.25" thickBot="1">
      <c r="A253" s="1379"/>
      <c r="B253" s="228" t="s">
        <v>850</v>
      </c>
      <c r="C253" s="804">
        <f t="shared" si="18"/>
        <v>8360</v>
      </c>
      <c r="D253" s="580">
        <v>719</v>
      </c>
      <c r="E253" s="580">
        <v>3505</v>
      </c>
      <c r="F253" s="580">
        <v>1308</v>
      </c>
      <c r="G253" s="580">
        <v>2100</v>
      </c>
      <c r="H253" s="580">
        <v>611</v>
      </c>
      <c r="I253" s="580">
        <v>0</v>
      </c>
      <c r="J253" s="581">
        <v>117</v>
      </c>
    </row>
    <row r="268" ht="16.5" customHeight="1"/>
  </sheetData>
  <mergeCells count="20">
    <mergeCell ref="A1:J1"/>
    <mergeCell ref="A5:B5"/>
    <mergeCell ref="A90:A121"/>
    <mergeCell ref="A141:A153"/>
    <mergeCell ref="A6:B6"/>
    <mergeCell ref="A7:A32"/>
    <mergeCell ref="A33:A49"/>
    <mergeCell ref="A50:A58"/>
    <mergeCell ref="A59:A69"/>
    <mergeCell ref="A70:A75"/>
    <mergeCell ref="A76:A81"/>
    <mergeCell ref="A82:A87"/>
    <mergeCell ref="A88:A89"/>
    <mergeCell ref="A170:A184"/>
    <mergeCell ref="A185:A207"/>
    <mergeCell ref="A154:A169"/>
    <mergeCell ref="A251:A253"/>
    <mergeCell ref="A122:A140"/>
    <mergeCell ref="A208:A231"/>
    <mergeCell ref="A232:A250"/>
  </mergeCells>
  <phoneticPr fontId="9" type="noConversion"/>
  <pageMargins left="0.7" right="0.7" top="0.75" bottom="0.75" header="0.3" footer="0.3"/>
  <pageSetup paperSize="9" scale="70" orientation="portrait" r:id="rId1"/>
  <ignoredErrors>
    <ignoredError sqref="D7:J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64</vt:i4>
      </vt:variant>
      <vt:variant>
        <vt:lpstr>이름이 지정된 범위</vt:lpstr>
      </vt:variant>
      <vt:variant>
        <vt:i4>3</vt:i4>
      </vt:variant>
    </vt:vector>
  </HeadingPairs>
  <TitlesOfParts>
    <vt:vector size="67" baseType="lpstr">
      <vt:lpstr>일반사항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영유아인구</vt:lpstr>
      <vt:lpstr>유치원 원아수</vt:lpstr>
      <vt:lpstr>주민등록인구</vt:lpstr>
      <vt:lpstr>육아종합지원센터(시도)</vt:lpstr>
      <vt:lpstr>육아종합지원센터(시군구)</vt:lpstr>
      <vt:lpstr>양육수당</vt:lpstr>
      <vt:lpstr>GDP 대비 보육재정 비율</vt:lpstr>
      <vt:lpstr>2014년 보육예산</vt:lpstr>
      <vt:lpstr>'31'!Print_Area</vt:lpstr>
      <vt:lpstr>'32'!Print_Area</vt:lpstr>
      <vt:lpstr>'8'!Print_Area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2010-11-25T04:22:22Z</cp:lastPrinted>
  <dcterms:created xsi:type="dcterms:W3CDTF">2006-09-13T11:19:49Z</dcterms:created>
  <dcterms:modified xsi:type="dcterms:W3CDTF">2014-03-20T09:01:18Z</dcterms:modified>
</cp:coreProperties>
</file>